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showInkAnnotation="0" updateLinks="never" codeName="BuÇalışmaKitabı"/>
  <mc:AlternateContent xmlns:mc="http://schemas.openxmlformats.org/markup-compatibility/2006">
    <mc:Choice Requires="x15">
      <x15ac:absPath xmlns:x15ac="http://schemas.microsoft.com/office/spreadsheetml/2010/11/ac" url="C:\Users\Administrator.LAB\Desktop\"/>
    </mc:Choice>
  </mc:AlternateContent>
  <xr:revisionPtr revIDLastSave="0" documentId="8_{06F5A632-5269-46F3-9C57-582F29648055}" xr6:coauthVersionLast="47" xr6:coauthVersionMax="47" xr10:uidLastSave="{00000000-0000-0000-0000-000000000000}"/>
  <bookViews>
    <workbookView xWindow="-120" yWindow="-120" windowWidth="29040" windowHeight="15840" tabRatio="769" activeTab="7" xr2:uid="{00000000-000D-0000-FFFF-FFFF00000000}"/>
  </bookViews>
  <sheets>
    <sheet name="DersMatris" sheetId="1" r:id="rId1"/>
    <sheet name="Degerlendirme" sheetId="3" r:id="rId2"/>
    <sheet name="Notlar" sheetId="4" r:id="rId3"/>
    <sheet name="DersMatris_Degerlendirme" sheetId="6" state="hidden" r:id="rId4"/>
    <sheet name="NotlarYuzdelikBasari" sheetId="8" state="hidden" r:id="rId5"/>
    <sheet name="OBS" sheetId="5" state="hidden" r:id="rId6"/>
    <sheet name="Sorunun Doğru Cevaplanma Oranı" sheetId="9" r:id="rId7"/>
    <sheet name="SOnuc" sheetId="10" r:id="rId8"/>
  </sheets>
  <definedNames>
    <definedName name="b_s1">Degerlendirme!$C$26</definedName>
    <definedName name="b_s10">Degerlendirme!$C$35</definedName>
    <definedName name="b_s2">Degerlendirme!$C$27</definedName>
    <definedName name="b_s3">Degerlendirme!$C$28</definedName>
    <definedName name="b_s4">Degerlendirme!$C$29</definedName>
    <definedName name="b_s5">Degerlendirme!$C$30</definedName>
    <definedName name="b_s6">Degerlendirme!$C$31</definedName>
    <definedName name="b_s7">Degerlendirme!$C$32</definedName>
    <definedName name="b_s8">Degerlendirme!$C$33</definedName>
    <definedName name="b_s9">Degerlendirme!$C$34</definedName>
    <definedName name="b_top">Degerlendirme!$C$36</definedName>
    <definedName name="but">Degerlendirme!#REF!</definedName>
    <definedName name="but_1">Degerlendirme!#REF!</definedName>
    <definedName name="but_10">Degerlendirme!#REF!</definedName>
    <definedName name="but_2">Degerlendirme!#REF!</definedName>
    <definedName name="but_3">Degerlendirme!#REF!</definedName>
    <definedName name="but_4">Degerlendirme!#REF!</definedName>
    <definedName name="but_5">Degerlendirme!#REF!</definedName>
    <definedName name="but_6">Degerlendirme!#REF!</definedName>
    <definedName name="but_7">Degerlendirme!#REF!</definedName>
    <definedName name="but_8">Degerlendirme!#REF!</definedName>
    <definedName name="but_9">Degerlendirme!#REF!</definedName>
    <definedName name="d1_s1">Degerlendirme!#REF!</definedName>
    <definedName name="d1_s10">Degerlendirme!#REF!</definedName>
    <definedName name="d1_s2">Degerlendirme!#REF!</definedName>
    <definedName name="d1_s3">Degerlendirme!#REF!</definedName>
    <definedName name="d1_s4">Degerlendirme!#REF!</definedName>
    <definedName name="d1_s5">Degerlendirme!#REF!</definedName>
    <definedName name="d1_s6">Degerlendirme!#REF!</definedName>
    <definedName name="d1_s7">Degerlendirme!#REF!</definedName>
    <definedName name="d1_s8">Degerlendirme!#REF!</definedName>
    <definedName name="d1_s9">Degerlendirme!#REF!</definedName>
    <definedName name="d1_top">Degerlendirme!#REF!</definedName>
    <definedName name="d2_s1">Degerlendirme!#REF!</definedName>
    <definedName name="d2_s10">Degerlendirme!#REF!</definedName>
    <definedName name="d2_s2">Degerlendirme!#REF!</definedName>
    <definedName name="d2_s3">Degerlendirme!#REF!</definedName>
    <definedName name="d2_s4">Degerlendirme!#REF!</definedName>
    <definedName name="d2_s5">Degerlendirme!#REF!</definedName>
    <definedName name="d2_s6">Degerlendirme!#REF!</definedName>
    <definedName name="d2_s7">Degerlendirme!#REF!</definedName>
    <definedName name="d2_s8">Degerlendirme!#REF!</definedName>
    <definedName name="d2_s9">Degerlendirme!#REF!</definedName>
    <definedName name="d2_top">Degerlendirme!#REF!</definedName>
    <definedName name="d3_s1">Degerlendirme!#REF!</definedName>
    <definedName name="d3_s10">Degerlendirme!#REF!</definedName>
    <definedName name="d3_s2">Degerlendirme!#REF!</definedName>
    <definedName name="d3_s3">Degerlendirme!#REF!</definedName>
    <definedName name="d3_s4">Degerlendirme!#REF!</definedName>
    <definedName name="d3_s5">Degerlendirme!#REF!</definedName>
    <definedName name="d3_s6">Degerlendirme!#REF!</definedName>
    <definedName name="d3_s7">Degerlendirme!#REF!</definedName>
    <definedName name="d3_s8">Degerlendirme!#REF!</definedName>
    <definedName name="d3_s9">Degerlendirme!#REF!</definedName>
    <definedName name="d3_top">Degerlendirme!#REF!</definedName>
    <definedName name="d4_s1">Degerlendirme!#REF!</definedName>
    <definedName name="d4_s10">Degerlendirme!#REF!</definedName>
    <definedName name="d4_s2">Degerlendirme!#REF!</definedName>
    <definedName name="d4_s3">Degerlendirme!#REF!</definedName>
    <definedName name="d4_s4">Degerlendirme!#REF!</definedName>
    <definedName name="d4_s5">Degerlendirme!#REF!</definedName>
    <definedName name="d4_s6">Degerlendirme!#REF!</definedName>
    <definedName name="d4_s7">Degerlendirme!#REF!</definedName>
    <definedName name="d4_s8">Degerlendirme!#REF!</definedName>
    <definedName name="d4_s9">Degerlendirme!#REF!</definedName>
    <definedName name="d4_top">Degerlendirme!#REF!</definedName>
    <definedName name="d5_s1">Degerlendirme!#REF!</definedName>
    <definedName name="d5_s10">Degerlendirme!#REF!</definedName>
    <definedName name="d5_s2">Degerlendirme!#REF!</definedName>
    <definedName name="d5_s3">Degerlendirme!#REF!</definedName>
    <definedName name="d5_s4">Degerlendirme!#REF!</definedName>
    <definedName name="d5_s5">Degerlendirme!#REF!</definedName>
    <definedName name="d5_s6">Degerlendirme!#REF!</definedName>
    <definedName name="d5_s7">Degerlendirme!#REF!</definedName>
    <definedName name="d5_s8">Degerlendirme!#REF!</definedName>
    <definedName name="d5_s9">Degerlendirme!#REF!</definedName>
    <definedName name="d5_top">Degerlendirme!#REF!</definedName>
    <definedName name="f_s1">Degerlendirme!$C$15</definedName>
    <definedName name="f_s10">Degerlendirme!$C$24</definedName>
    <definedName name="f_s2">Degerlendirme!$C$16</definedName>
    <definedName name="f_s3">Degerlendirme!$C$17</definedName>
    <definedName name="f_s4">Degerlendirme!$C$18</definedName>
    <definedName name="f_s5">Degerlendirme!$C$19</definedName>
    <definedName name="f_s6">Degerlendirme!$C$20</definedName>
    <definedName name="f_s7">Degerlendirme!$C$21</definedName>
    <definedName name="f_s8">Degerlendirme!$C$22</definedName>
    <definedName name="f_s9">Degerlendirme!$C$23</definedName>
    <definedName name="f_top">Degerlendirme!$C$25</definedName>
    <definedName name="fnl">Degerlendirme!#REF!</definedName>
    <definedName name="fnl_1">Degerlendirme!#REF!</definedName>
    <definedName name="fnl_10">Degerlendirme!#REF!</definedName>
    <definedName name="fnl_2">Degerlendirme!#REF!</definedName>
    <definedName name="fnl_3">Degerlendirme!#REF!</definedName>
    <definedName name="fnl_4">Degerlendirme!#REF!</definedName>
    <definedName name="fnl_5">Degerlendirme!#REF!</definedName>
    <definedName name="fnl_6">Degerlendirme!#REF!</definedName>
    <definedName name="fnl_7">Degerlendirme!#REF!</definedName>
    <definedName name="fnl_8">Degerlendirme!#REF!</definedName>
    <definedName name="fnl_9">Degerlendirme!#REF!</definedName>
    <definedName name="v_s1">Degerlendirme!$C$4</definedName>
    <definedName name="v_s10">Degerlendirme!$C$13</definedName>
    <definedName name="v_s2">Degerlendirme!$C$5</definedName>
    <definedName name="v_s3">Degerlendirme!$C$6</definedName>
    <definedName name="v_s4">Degerlendirme!$C$7</definedName>
    <definedName name="v_s5">Degerlendirme!$C$8</definedName>
    <definedName name="v_s6">Degerlendirme!$C$9</definedName>
    <definedName name="v_s7">Degerlendirme!$C$10</definedName>
    <definedName name="v_s8">Degerlendirme!$C$11</definedName>
    <definedName name="v_s9">Degerlendirme!$C$12</definedName>
    <definedName name="v_top">Degerlendirme!$C$14</definedName>
    <definedName name="vz">Degerlendirme!#REF!</definedName>
    <definedName name="vz_1">Degerlendirme!#REF!</definedName>
    <definedName name="vz_10">Degerlendirme!#REF!</definedName>
    <definedName name="vz_2">Degerlendirme!#REF!</definedName>
    <definedName name="vz_3">Degerlendirme!#REF!</definedName>
    <definedName name="vz_4">Degerlendirme!#REF!</definedName>
    <definedName name="vz_5">Degerlendirme!#REF!</definedName>
    <definedName name="vz_6">Degerlendirme!#REF!</definedName>
    <definedName name="vz_7">Degerlendirme!#REF!</definedName>
    <definedName name="vz_8">Degerlendirme!#REF!</definedName>
    <definedName name="vz_9">Degerlendirme!#REF!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5" i="4" l="1"/>
  <c r="Z85" i="4"/>
  <c r="AK85" i="4"/>
  <c r="O86" i="4"/>
  <c r="Z86" i="4"/>
  <c r="B3" i="9" s="1"/>
  <c r="AK86" i="4"/>
  <c r="B4" i="9" s="1"/>
  <c r="O87" i="4"/>
  <c r="Z87" i="4"/>
  <c r="AK87" i="4"/>
  <c r="O88" i="4"/>
  <c r="Z88" i="4"/>
  <c r="AK88" i="4"/>
  <c r="O89" i="4"/>
  <c r="Z89" i="4"/>
  <c r="AK89" i="4"/>
  <c r="O90" i="4"/>
  <c r="Z90" i="4"/>
  <c r="AK90" i="4"/>
  <c r="O91" i="4"/>
  <c r="Z91" i="4"/>
  <c r="AK91" i="4"/>
  <c r="O92" i="4"/>
  <c r="Z92" i="4"/>
  <c r="AK92" i="4"/>
  <c r="O93" i="4"/>
  <c r="Z93" i="4"/>
  <c r="AK93" i="4"/>
  <c r="O94" i="4"/>
  <c r="Z94" i="4"/>
  <c r="AK94" i="4"/>
  <c r="O95" i="4"/>
  <c r="Z95" i="4"/>
  <c r="AK95" i="4"/>
  <c r="O96" i="4"/>
  <c r="Z96" i="4"/>
  <c r="AK96" i="4"/>
  <c r="O97" i="4"/>
  <c r="Z97" i="4"/>
  <c r="AK97" i="4"/>
  <c r="O98" i="4"/>
  <c r="Z98" i="4"/>
  <c r="AK98" i="4"/>
  <c r="O99" i="4"/>
  <c r="Z99" i="4"/>
  <c r="AK99" i="4"/>
  <c r="O100" i="4"/>
  <c r="Z100" i="4"/>
  <c r="AK100" i="4"/>
  <c r="O101" i="4"/>
  <c r="Z101" i="4"/>
  <c r="AK101" i="4"/>
  <c r="O102" i="4"/>
  <c r="Z102" i="4"/>
  <c r="AK102" i="4"/>
  <c r="O103" i="4"/>
  <c r="Z103" i="4"/>
  <c r="AK103" i="4"/>
  <c r="O104" i="4"/>
  <c r="Z104" i="4"/>
  <c r="AK104" i="4"/>
  <c r="B2" i="9"/>
  <c r="AK4" i="4"/>
  <c r="AK5" i="4"/>
  <c r="AK6" i="4"/>
  <c r="AK7" i="4"/>
  <c r="AK8" i="4"/>
  <c r="AK9" i="4"/>
  <c r="AK10" i="4"/>
  <c r="AK11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105" i="4"/>
  <c r="AK106" i="4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7" i="4"/>
  <c r="AK148" i="4"/>
  <c r="AK149" i="4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4" i="4"/>
  <c r="AK185" i="4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K202" i="4"/>
  <c r="AK203" i="4"/>
  <c r="AK204" i="4"/>
  <c r="AK205" i="4"/>
  <c r="AK206" i="4"/>
  <c r="AK207" i="4"/>
  <c r="AK208" i="4"/>
  <c r="AK209" i="4"/>
  <c r="AK210" i="4"/>
  <c r="AK211" i="4"/>
  <c r="AK212" i="4"/>
  <c r="AK213" i="4"/>
  <c r="AK214" i="4"/>
  <c r="AK215" i="4"/>
  <c r="AK216" i="4"/>
  <c r="AK217" i="4"/>
  <c r="AK218" i="4"/>
  <c r="AK219" i="4"/>
  <c r="AK220" i="4"/>
  <c r="AK221" i="4"/>
  <c r="AK222" i="4"/>
  <c r="AK223" i="4"/>
  <c r="AK224" i="4"/>
  <c r="AK225" i="4"/>
  <c r="AK226" i="4"/>
  <c r="AK227" i="4"/>
  <c r="AK228" i="4"/>
  <c r="AK229" i="4"/>
  <c r="AK230" i="4"/>
  <c r="AK231" i="4"/>
  <c r="AK232" i="4"/>
  <c r="AK233" i="4"/>
  <c r="AK234" i="4"/>
  <c r="AK235" i="4"/>
  <c r="AK236" i="4"/>
  <c r="AK237" i="4"/>
  <c r="AK238" i="4"/>
  <c r="AK239" i="4"/>
  <c r="AK240" i="4"/>
  <c r="AK241" i="4"/>
  <c r="AK242" i="4"/>
  <c r="AK243" i="4"/>
  <c r="AK244" i="4"/>
  <c r="AK245" i="4"/>
  <c r="AK246" i="4"/>
  <c r="AK247" i="4"/>
  <c r="AK248" i="4"/>
  <c r="AK249" i="4"/>
  <c r="AK250" i="4"/>
  <c r="AK251" i="4"/>
  <c r="AK252" i="4"/>
  <c r="AK253" i="4"/>
  <c r="AK254" i="4"/>
  <c r="AK255" i="4"/>
  <c r="AK256" i="4"/>
  <c r="AK257" i="4"/>
  <c r="AK258" i="4"/>
  <c r="AK259" i="4"/>
  <c r="AK260" i="4"/>
  <c r="AK261" i="4"/>
  <c r="AK262" i="4"/>
  <c r="AK263" i="4"/>
  <c r="AK264" i="4"/>
  <c r="AK265" i="4"/>
  <c r="AK266" i="4"/>
  <c r="AK267" i="4"/>
  <c r="AK268" i="4"/>
  <c r="AK269" i="4"/>
  <c r="AK270" i="4"/>
  <c r="AK271" i="4"/>
  <c r="AK272" i="4"/>
  <c r="AK273" i="4"/>
  <c r="AK274" i="4"/>
  <c r="AK275" i="4"/>
  <c r="AK276" i="4"/>
  <c r="AK277" i="4"/>
  <c r="AK278" i="4"/>
  <c r="AK279" i="4"/>
  <c r="AK280" i="4"/>
  <c r="AK281" i="4"/>
  <c r="AK282" i="4"/>
  <c r="AK283" i="4"/>
  <c r="AK284" i="4"/>
  <c r="AK285" i="4"/>
  <c r="AK286" i="4"/>
  <c r="AK287" i="4"/>
  <c r="AK288" i="4"/>
  <c r="AK289" i="4"/>
  <c r="AK290" i="4"/>
  <c r="AK291" i="4"/>
  <c r="AK292" i="4"/>
  <c r="AK293" i="4"/>
  <c r="AK294" i="4"/>
  <c r="AK295" i="4"/>
  <c r="AK296" i="4"/>
  <c r="AK297" i="4"/>
  <c r="AK298" i="4"/>
  <c r="AK299" i="4"/>
  <c r="AK300" i="4"/>
  <c r="AK301" i="4"/>
  <c r="AK302" i="4"/>
  <c r="AK3" i="4"/>
  <c r="Z4" i="4"/>
  <c r="Z5" i="4"/>
  <c r="Z6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4" i="4"/>
  <c r="Z145" i="4"/>
  <c r="Z146" i="4"/>
  <c r="Z147" i="4"/>
  <c r="Z148" i="4"/>
  <c r="Z149" i="4"/>
  <c r="Z150" i="4"/>
  <c r="Z151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185" i="4"/>
  <c r="Z186" i="4"/>
  <c r="Z187" i="4"/>
  <c r="Z188" i="4"/>
  <c r="Z189" i="4"/>
  <c r="Z190" i="4"/>
  <c r="Z191" i="4"/>
  <c r="Z192" i="4"/>
  <c r="Z193" i="4"/>
  <c r="Z194" i="4"/>
  <c r="Z195" i="4"/>
  <c r="Z196" i="4"/>
  <c r="Z197" i="4"/>
  <c r="Z198" i="4"/>
  <c r="Z199" i="4"/>
  <c r="Z200" i="4"/>
  <c r="Z201" i="4"/>
  <c r="Z202" i="4"/>
  <c r="Z203" i="4"/>
  <c r="Z204" i="4"/>
  <c r="Z205" i="4"/>
  <c r="Z206" i="4"/>
  <c r="Z207" i="4"/>
  <c r="Z208" i="4"/>
  <c r="Z209" i="4"/>
  <c r="Z210" i="4"/>
  <c r="Z211" i="4"/>
  <c r="Z212" i="4"/>
  <c r="Z213" i="4"/>
  <c r="Z214" i="4"/>
  <c r="Z215" i="4"/>
  <c r="Z216" i="4"/>
  <c r="Z217" i="4"/>
  <c r="Z218" i="4"/>
  <c r="Z219" i="4"/>
  <c r="Z220" i="4"/>
  <c r="Z221" i="4"/>
  <c r="Z222" i="4"/>
  <c r="Z223" i="4"/>
  <c r="Z224" i="4"/>
  <c r="Z225" i="4"/>
  <c r="Z226" i="4"/>
  <c r="Z227" i="4"/>
  <c r="Z228" i="4"/>
  <c r="Z229" i="4"/>
  <c r="Z230" i="4"/>
  <c r="Z231" i="4"/>
  <c r="Z232" i="4"/>
  <c r="Z233" i="4"/>
  <c r="Z234" i="4"/>
  <c r="Z235" i="4"/>
  <c r="Z236" i="4"/>
  <c r="Z237" i="4"/>
  <c r="Z238" i="4"/>
  <c r="Z239" i="4"/>
  <c r="Z240" i="4"/>
  <c r="Z241" i="4"/>
  <c r="Z242" i="4"/>
  <c r="Z243" i="4"/>
  <c r="Z244" i="4"/>
  <c r="Z245" i="4"/>
  <c r="Z246" i="4"/>
  <c r="Z247" i="4"/>
  <c r="Z248" i="4"/>
  <c r="Z249" i="4"/>
  <c r="Z250" i="4"/>
  <c r="Z251" i="4"/>
  <c r="Z252" i="4"/>
  <c r="Z253" i="4"/>
  <c r="Z254" i="4"/>
  <c r="Z255" i="4"/>
  <c r="Z256" i="4"/>
  <c r="Z257" i="4"/>
  <c r="Z258" i="4"/>
  <c r="Z259" i="4"/>
  <c r="Z260" i="4"/>
  <c r="Z261" i="4"/>
  <c r="Z262" i="4"/>
  <c r="Z263" i="4"/>
  <c r="Z264" i="4"/>
  <c r="Z265" i="4"/>
  <c r="Z266" i="4"/>
  <c r="Z267" i="4"/>
  <c r="Z268" i="4"/>
  <c r="Z269" i="4"/>
  <c r="Z270" i="4"/>
  <c r="Z271" i="4"/>
  <c r="Z272" i="4"/>
  <c r="Z273" i="4"/>
  <c r="Z274" i="4"/>
  <c r="Z275" i="4"/>
  <c r="Z276" i="4"/>
  <c r="Z277" i="4"/>
  <c r="Z278" i="4"/>
  <c r="Z279" i="4"/>
  <c r="Z280" i="4"/>
  <c r="Z281" i="4"/>
  <c r="Z282" i="4"/>
  <c r="Z283" i="4"/>
  <c r="Z284" i="4"/>
  <c r="Z285" i="4"/>
  <c r="Z286" i="4"/>
  <c r="Z287" i="4"/>
  <c r="Z288" i="4"/>
  <c r="Z289" i="4"/>
  <c r="Z290" i="4"/>
  <c r="Z291" i="4"/>
  <c r="Z292" i="4"/>
  <c r="Z293" i="4"/>
  <c r="Z294" i="4"/>
  <c r="Z295" i="4"/>
  <c r="Z296" i="4"/>
  <c r="Z297" i="4"/>
  <c r="Z298" i="4"/>
  <c r="Z299" i="4"/>
  <c r="Z300" i="4"/>
  <c r="Z301" i="4"/>
  <c r="Z302" i="4"/>
  <c r="Z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" i="4"/>
  <c r="B16" i="10"/>
  <c r="B15" i="10"/>
  <c r="B14" i="10"/>
  <c r="U4" i="5"/>
  <c r="V4" i="5"/>
  <c r="W4" i="5"/>
  <c r="X4" i="5"/>
  <c r="Y4" i="5"/>
  <c r="Z4" i="5"/>
  <c r="AA4" i="5"/>
  <c r="AB4" i="5"/>
  <c r="U5" i="5"/>
  <c r="V5" i="5"/>
  <c r="W5" i="5"/>
  <c r="X5" i="5"/>
  <c r="Y5" i="5"/>
  <c r="Z5" i="5"/>
  <c r="AA5" i="5"/>
  <c r="AB5" i="5"/>
  <c r="U6" i="5"/>
  <c r="V6" i="5"/>
  <c r="W6" i="5"/>
  <c r="X6" i="5"/>
  <c r="Y6" i="5"/>
  <c r="Z6" i="5"/>
  <c r="AA6" i="5"/>
  <c r="AB6" i="5"/>
  <c r="U7" i="5"/>
  <c r="V7" i="5"/>
  <c r="W7" i="5"/>
  <c r="X7" i="5"/>
  <c r="Y7" i="5"/>
  <c r="Z7" i="5"/>
  <c r="AA7" i="5"/>
  <c r="AB7" i="5"/>
  <c r="U8" i="5"/>
  <c r="V8" i="5"/>
  <c r="W8" i="5"/>
  <c r="X8" i="5"/>
  <c r="Y8" i="5"/>
  <c r="Z8" i="5"/>
  <c r="AA8" i="5"/>
  <c r="AB8" i="5"/>
  <c r="U9" i="5"/>
  <c r="V9" i="5"/>
  <c r="W9" i="5"/>
  <c r="X9" i="5"/>
  <c r="Y9" i="5"/>
  <c r="Z9" i="5"/>
  <c r="AA9" i="5"/>
  <c r="AB9" i="5"/>
  <c r="U11" i="5"/>
  <c r="V11" i="5"/>
  <c r="W11" i="5"/>
  <c r="X11" i="5"/>
  <c r="Y11" i="5"/>
  <c r="Z11" i="5"/>
  <c r="AA11" i="5"/>
  <c r="AB11" i="5"/>
  <c r="U12" i="5"/>
  <c r="V12" i="5"/>
  <c r="W12" i="5"/>
  <c r="X12" i="5"/>
  <c r="Y12" i="5"/>
  <c r="Z12" i="5"/>
  <c r="AA12" i="5"/>
  <c r="AB12" i="5"/>
  <c r="U13" i="5"/>
  <c r="V13" i="5"/>
  <c r="W13" i="5"/>
  <c r="X13" i="5"/>
  <c r="Y13" i="5"/>
  <c r="Z13" i="5"/>
  <c r="AA13" i="5"/>
  <c r="AB13" i="5"/>
  <c r="U14" i="5"/>
  <c r="V14" i="5"/>
  <c r="W14" i="5"/>
  <c r="X14" i="5"/>
  <c r="Y14" i="5"/>
  <c r="Z14" i="5"/>
  <c r="AA14" i="5"/>
  <c r="AB14" i="5"/>
  <c r="U15" i="5"/>
  <c r="V15" i="5"/>
  <c r="W15" i="5"/>
  <c r="X15" i="5"/>
  <c r="Y15" i="5"/>
  <c r="Z15" i="5"/>
  <c r="AA15" i="5"/>
  <c r="AB15" i="5"/>
  <c r="U16" i="5"/>
  <c r="V16" i="5"/>
  <c r="W16" i="5"/>
  <c r="X16" i="5"/>
  <c r="Y16" i="5"/>
  <c r="Z16" i="5"/>
  <c r="AA16" i="5"/>
  <c r="AB16" i="5"/>
  <c r="U17" i="5"/>
  <c r="V17" i="5"/>
  <c r="W17" i="5"/>
  <c r="X17" i="5"/>
  <c r="Y17" i="5"/>
  <c r="Z17" i="5"/>
  <c r="AA17" i="5"/>
  <c r="AB17" i="5"/>
  <c r="U18" i="5"/>
  <c r="V18" i="5"/>
  <c r="W18" i="5"/>
  <c r="X18" i="5"/>
  <c r="Y18" i="5"/>
  <c r="Z18" i="5"/>
  <c r="AA18" i="5"/>
  <c r="AB18" i="5"/>
  <c r="U19" i="5"/>
  <c r="V19" i="5"/>
  <c r="W19" i="5"/>
  <c r="X19" i="5"/>
  <c r="Y19" i="5"/>
  <c r="Z19" i="5"/>
  <c r="AA19" i="5"/>
  <c r="AB19" i="5"/>
  <c r="U20" i="5"/>
  <c r="V20" i="5"/>
  <c r="W20" i="5"/>
  <c r="X20" i="5"/>
  <c r="Y20" i="5"/>
  <c r="Z20" i="5"/>
  <c r="AA20" i="5"/>
  <c r="AB20" i="5"/>
  <c r="U22" i="5"/>
  <c r="V22" i="5"/>
  <c r="W22" i="5"/>
  <c r="X22" i="5"/>
  <c r="Y22" i="5"/>
  <c r="Z22" i="5"/>
  <c r="AA22" i="5"/>
  <c r="AB22" i="5"/>
  <c r="U23" i="5"/>
  <c r="V23" i="5"/>
  <c r="W23" i="5"/>
  <c r="X23" i="5"/>
  <c r="Y23" i="5"/>
  <c r="Z23" i="5"/>
  <c r="AA23" i="5"/>
  <c r="AB23" i="5"/>
  <c r="U24" i="5"/>
  <c r="V24" i="5"/>
  <c r="W24" i="5"/>
  <c r="X24" i="5"/>
  <c r="Y24" i="5"/>
  <c r="Z24" i="5"/>
  <c r="AA24" i="5"/>
  <c r="AB24" i="5"/>
  <c r="U25" i="5"/>
  <c r="V25" i="5"/>
  <c r="W25" i="5"/>
  <c r="X25" i="5"/>
  <c r="Y25" i="5"/>
  <c r="Z25" i="5"/>
  <c r="AA25" i="5"/>
  <c r="AB25" i="5"/>
  <c r="U26" i="5"/>
  <c r="V26" i="5"/>
  <c r="W26" i="5"/>
  <c r="X26" i="5"/>
  <c r="Y26" i="5"/>
  <c r="Z26" i="5"/>
  <c r="AA26" i="5"/>
  <c r="AB26" i="5"/>
  <c r="U27" i="5"/>
  <c r="V27" i="5"/>
  <c r="W27" i="5"/>
  <c r="X27" i="5"/>
  <c r="Y27" i="5"/>
  <c r="Z27" i="5"/>
  <c r="AA27" i="5"/>
  <c r="AB27" i="5"/>
  <c r="U28" i="5"/>
  <c r="V28" i="5"/>
  <c r="W28" i="5"/>
  <c r="X28" i="5"/>
  <c r="Y28" i="5"/>
  <c r="Z28" i="5"/>
  <c r="AA28" i="5"/>
  <c r="AB28" i="5"/>
  <c r="U29" i="5"/>
  <c r="V29" i="5"/>
  <c r="W29" i="5"/>
  <c r="X29" i="5"/>
  <c r="Y29" i="5"/>
  <c r="Z29" i="5"/>
  <c r="AA29" i="5"/>
  <c r="AB29" i="5"/>
  <c r="U30" i="5"/>
  <c r="V30" i="5"/>
  <c r="W30" i="5"/>
  <c r="X30" i="5"/>
  <c r="Y30" i="5"/>
  <c r="Z30" i="5"/>
  <c r="AA30" i="5"/>
  <c r="AB30" i="5"/>
  <c r="U31" i="5"/>
  <c r="V31" i="5"/>
  <c r="W31" i="5"/>
  <c r="X31" i="5"/>
  <c r="Y31" i="5"/>
  <c r="Z31" i="5"/>
  <c r="AA31" i="5"/>
  <c r="AB31" i="5"/>
  <c r="U32" i="5"/>
  <c r="V32" i="5"/>
  <c r="W32" i="5"/>
  <c r="X32" i="5"/>
  <c r="Y32" i="5"/>
  <c r="Z32" i="5"/>
  <c r="AA32" i="5"/>
  <c r="AB32" i="5"/>
  <c r="U33" i="5"/>
  <c r="V33" i="5"/>
  <c r="W33" i="5"/>
  <c r="X33" i="5"/>
  <c r="Y33" i="5"/>
  <c r="Z33" i="5"/>
  <c r="AA33" i="5"/>
  <c r="AB33" i="5"/>
  <c r="U34" i="5"/>
  <c r="V34" i="5"/>
  <c r="W34" i="5"/>
  <c r="X34" i="5"/>
  <c r="Y34" i="5"/>
  <c r="Z34" i="5"/>
  <c r="AA34" i="5"/>
  <c r="AB34" i="5"/>
  <c r="U35" i="5"/>
  <c r="V35" i="5"/>
  <c r="W35" i="5"/>
  <c r="X35" i="5"/>
  <c r="Y35" i="5"/>
  <c r="Z35" i="5"/>
  <c r="AA35" i="5"/>
  <c r="AB35" i="5"/>
  <c r="U36" i="5"/>
  <c r="V36" i="5"/>
  <c r="W36" i="5"/>
  <c r="X36" i="5"/>
  <c r="Y36" i="5"/>
  <c r="Z36" i="5"/>
  <c r="AA36" i="5"/>
  <c r="AB36" i="5"/>
  <c r="U37" i="5"/>
  <c r="V37" i="5"/>
  <c r="W37" i="5"/>
  <c r="X37" i="5"/>
  <c r="Y37" i="5"/>
  <c r="Z37" i="5"/>
  <c r="AA37" i="5"/>
  <c r="AB37" i="5"/>
  <c r="U38" i="5"/>
  <c r="V38" i="5"/>
  <c r="W38" i="5"/>
  <c r="X38" i="5"/>
  <c r="Y38" i="5"/>
  <c r="Z38" i="5"/>
  <c r="AA38" i="5"/>
  <c r="AB38" i="5"/>
  <c r="U39" i="5"/>
  <c r="V39" i="5"/>
  <c r="W39" i="5"/>
  <c r="X39" i="5"/>
  <c r="Y39" i="5"/>
  <c r="Z39" i="5"/>
  <c r="AA39" i="5"/>
  <c r="AB39" i="5"/>
  <c r="U40" i="5"/>
  <c r="V40" i="5"/>
  <c r="W40" i="5"/>
  <c r="X40" i="5"/>
  <c r="Y40" i="5"/>
  <c r="Z40" i="5"/>
  <c r="AA40" i="5"/>
  <c r="AB40" i="5"/>
  <c r="U41" i="5"/>
  <c r="V41" i="5"/>
  <c r="W41" i="5"/>
  <c r="X41" i="5"/>
  <c r="Y41" i="5"/>
  <c r="Z41" i="5"/>
  <c r="AA41" i="5"/>
  <c r="AB41" i="5"/>
  <c r="U42" i="5"/>
  <c r="V42" i="5"/>
  <c r="W42" i="5"/>
  <c r="X42" i="5"/>
  <c r="Y42" i="5"/>
  <c r="Z42" i="5"/>
  <c r="AA42" i="5"/>
  <c r="AB42" i="5"/>
  <c r="U43" i="5"/>
  <c r="V43" i="5"/>
  <c r="W43" i="5"/>
  <c r="X43" i="5"/>
  <c r="Y43" i="5"/>
  <c r="Z43" i="5"/>
  <c r="AA43" i="5"/>
  <c r="AB43" i="5"/>
  <c r="U44" i="5"/>
  <c r="V44" i="5"/>
  <c r="W44" i="5"/>
  <c r="X44" i="5"/>
  <c r="Y44" i="5"/>
  <c r="Z44" i="5"/>
  <c r="AA44" i="5"/>
  <c r="AB44" i="5"/>
  <c r="U45" i="5"/>
  <c r="V45" i="5"/>
  <c r="W45" i="5"/>
  <c r="X45" i="5"/>
  <c r="Y45" i="5"/>
  <c r="Z45" i="5"/>
  <c r="AA45" i="5"/>
  <c r="AB45" i="5"/>
  <c r="U46" i="5"/>
  <c r="V46" i="5"/>
  <c r="W46" i="5"/>
  <c r="X46" i="5"/>
  <c r="Y46" i="5"/>
  <c r="Z46" i="5"/>
  <c r="AA46" i="5"/>
  <c r="AB46" i="5"/>
  <c r="U47" i="5"/>
  <c r="V47" i="5"/>
  <c r="W47" i="5"/>
  <c r="X47" i="5"/>
  <c r="Y47" i="5"/>
  <c r="Z47" i="5"/>
  <c r="AA47" i="5"/>
  <c r="AB47" i="5"/>
  <c r="U48" i="5"/>
  <c r="V48" i="5"/>
  <c r="W48" i="5"/>
  <c r="X48" i="5"/>
  <c r="Y48" i="5"/>
  <c r="Z48" i="5"/>
  <c r="AA48" i="5"/>
  <c r="AB48" i="5"/>
  <c r="U49" i="5"/>
  <c r="V49" i="5"/>
  <c r="W49" i="5"/>
  <c r="X49" i="5"/>
  <c r="Y49" i="5"/>
  <c r="Z49" i="5"/>
  <c r="AA49" i="5"/>
  <c r="AB49" i="5"/>
  <c r="U50" i="5"/>
  <c r="V50" i="5"/>
  <c r="W50" i="5"/>
  <c r="X50" i="5"/>
  <c r="Y50" i="5"/>
  <c r="Z50" i="5"/>
  <c r="AA50" i="5"/>
  <c r="AB50" i="5"/>
  <c r="U51" i="5"/>
  <c r="V51" i="5"/>
  <c r="W51" i="5"/>
  <c r="X51" i="5"/>
  <c r="Y51" i="5"/>
  <c r="Z51" i="5"/>
  <c r="AA51" i="5"/>
  <c r="AB51" i="5"/>
  <c r="U52" i="5"/>
  <c r="V52" i="5"/>
  <c r="W52" i="5"/>
  <c r="X52" i="5"/>
  <c r="Y52" i="5"/>
  <c r="Z52" i="5"/>
  <c r="AA52" i="5"/>
  <c r="AB52" i="5"/>
  <c r="U53" i="5"/>
  <c r="V53" i="5"/>
  <c r="W53" i="5"/>
  <c r="X53" i="5"/>
  <c r="Y53" i="5"/>
  <c r="Z53" i="5"/>
  <c r="AA53" i="5"/>
  <c r="AB53" i="5"/>
  <c r="U54" i="5"/>
  <c r="V54" i="5"/>
  <c r="W54" i="5"/>
  <c r="X54" i="5"/>
  <c r="Y54" i="5"/>
  <c r="Z54" i="5"/>
  <c r="AA54" i="5"/>
  <c r="AB54" i="5"/>
  <c r="U55" i="5"/>
  <c r="V55" i="5"/>
  <c r="W55" i="5"/>
  <c r="X55" i="5"/>
  <c r="Y55" i="5"/>
  <c r="Z55" i="5"/>
  <c r="AA55" i="5"/>
  <c r="AB55" i="5"/>
  <c r="U56" i="5"/>
  <c r="V56" i="5"/>
  <c r="W56" i="5"/>
  <c r="X56" i="5"/>
  <c r="Y56" i="5"/>
  <c r="Z56" i="5"/>
  <c r="AA56" i="5"/>
  <c r="AB56" i="5"/>
  <c r="U57" i="5"/>
  <c r="V57" i="5"/>
  <c r="W57" i="5"/>
  <c r="X57" i="5"/>
  <c r="Y57" i="5"/>
  <c r="Z57" i="5"/>
  <c r="AA57" i="5"/>
  <c r="AB57" i="5"/>
  <c r="U58" i="5"/>
  <c r="V58" i="5"/>
  <c r="W58" i="5"/>
  <c r="X58" i="5"/>
  <c r="Y58" i="5"/>
  <c r="Z58" i="5"/>
  <c r="AA58" i="5"/>
  <c r="AB58" i="5"/>
  <c r="U59" i="5"/>
  <c r="V59" i="5"/>
  <c r="W59" i="5"/>
  <c r="X59" i="5"/>
  <c r="Y59" i="5"/>
  <c r="Z59" i="5"/>
  <c r="AA59" i="5"/>
  <c r="AB59" i="5"/>
  <c r="U60" i="5"/>
  <c r="V60" i="5"/>
  <c r="W60" i="5"/>
  <c r="X60" i="5"/>
  <c r="Y60" i="5"/>
  <c r="Z60" i="5"/>
  <c r="AA60" i="5"/>
  <c r="AB60" i="5"/>
  <c r="U61" i="5"/>
  <c r="V61" i="5"/>
  <c r="W61" i="5"/>
  <c r="X61" i="5"/>
  <c r="Y61" i="5"/>
  <c r="Z61" i="5"/>
  <c r="AA61" i="5"/>
  <c r="AB61" i="5"/>
  <c r="U62" i="5"/>
  <c r="V62" i="5"/>
  <c r="W62" i="5"/>
  <c r="X62" i="5"/>
  <c r="Y62" i="5"/>
  <c r="Z62" i="5"/>
  <c r="AA62" i="5"/>
  <c r="AB62" i="5"/>
  <c r="U63" i="5"/>
  <c r="V63" i="5"/>
  <c r="W63" i="5"/>
  <c r="X63" i="5"/>
  <c r="Y63" i="5"/>
  <c r="Z63" i="5"/>
  <c r="AA63" i="5"/>
  <c r="AB63" i="5"/>
  <c r="U64" i="5"/>
  <c r="V64" i="5"/>
  <c r="W64" i="5"/>
  <c r="X64" i="5"/>
  <c r="Y64" i="5"/>
  <c r="Z64" i="5"/>
  <c r="AA64" i="5"/>
  <c r="AB64" i="5"/>
  <c r="U65" i="5"/>
  <c r="V65" i="5"/>
  <c r="W65" i="5"/>
  <c r="X65" i="5"/>
  <c r="Y65" i="5"/>
  <c r="Z65" i="5"/>
  <c r="AA65" i="5"/>
  <c r="AB65" i="5"/>
  <c r="U66" i="5"/>
  <c r="V66" i="5"/>
  <c r="W66" i="5"/>
  <c r="X66" i="5"/>
  <c r="Y66" i="5"/>
  <c r="Z66" i="5"/>
  <c r="AA66" i="5"/>
  <c r="AB66" i="5"/>
  <c r="U67" i="5"/>
  <c r="V67" i="5"/>
  <c r="W67" i="5"/>
  <c r="X67" i="5"/>
  <c r="Y67" i="5"/>
  <c r="Z67" i="5"/>
  <c r="AA67" i="5"/>
  <c r="AB67" i="5"/>
  <c r="U68" i="5"/>
  <c r="V68" i="5"/>
  <c r="W68" i="5"/>
  <c r="X68" i="5"/>
  <c r="Y68" i="5"/>
  <c r="Z68" i="5"/>
  <c r="AA68" i="5"/>
  <c r="AB68" i="5"/>
  <c r="U69" i="5"/>
  <c r="V69" i="5"/>
  <c r="W69" i="5"/>
  <c r="X69" i="5"/>
  <c r="Y69" i="5"/>
  <c r="Z69" i="5"/>
  <c r="AA69" i="5"/>
  <c r="AB69" i="5"/>
  <c r="U70" i="5"/>
  <c r="V70" i="5"/>
  <c r="W70" i="5"/>
  <c r="X70" i="5"/>
  <c r="Y70" i="5"/>
  <c r="Z70" i="5"/>
  <c r="AA70" i="5"/>
  <c r="AB70" i="5"/>
  <c r="U71" i="5"/>
  <c r="V71" i="5"/>
  <c r="W71" i="5"/>
  <c r="X71" i="5"/>
  <c r="Y71" i="5"/>
  <c r="Z71" i="5"/>
  <c r="AA71" i="5"/>
  <c r="AB71" i="5"/>
  <c r="U72" i="5"/>
  <c r="V72" i="5"/>
  <c r="W72" i="5"/>
  <c r="X72" i="5"/>
  <c r="Y72" i="5"/>
  <c r="Z72" i="5"/>
  <c r="AA72" i="5"/>
  <c r="AB72" i="5"/>
  <c r="U73" i="5"/>
  <c r="V73" i="5"/>
  <c r="W73" i="5"/>
  <c r="X73" i="5"/>
  <c r="Y73" i="5"/>
  <c r="Z73" i="5"/>
  <c r="AA73" i="5"/>
  <c r="AB73" i="5"/>
  <c r="U74" i="5"/>
  <c r="V74" i="5"/>
  <c r="W74" i="5"/>
  <c r="X74" i="5"/>
  <c r="Y74" i="5"/>
  <c r="Z74" i="5"/>
  <c r="AA74" i="5"/>
  <c r="AB74" i="5"/>
  <c r="U75" i="5"/>
  <c r="V75" i="5"/>
  <c r="W75" i="5"/>
  <c r="X75" i="5"/>
  <c r="Y75" i="5"/>
  <c r="Z75" i="5"/>
  <c r="AA75" i="5"/>
  <c r="AB75" i="5"/>
  <c r="U76" i="5"/>
  <c r="V76" i="5"/>
  <c r="W76" i="5"/>
  <c r="X76" i="5"/>
  <c r="Y76" i="5"/>
  <c r="Z76" i="5"/>
  <c r="AA76" i="5"/>
  <c r="AB76" i="5"/>
  <c r="U77" i="5"/>
  <c r="V77" i="5"/>
  <c r="W77" i="5"/>
  <c r="X77" i="5"/>
  <c r="Y77" i="5"/>
  <c r="Z77" i="5"/>
  <c r="AA77" i="5"/>
  <c r="AB77" i="5"/>
  <c r="U78" i="5"/>
  <c r="V78" i="5"/>
  <c r="W78" i="5"/>
  <c r="X78" i="5"/>
  <c r="Y78" i="5"/>
  <c r="Z78" i="5"/>
  <c r="AA78" i="5"/>
  <c r="AB78" i="5"/>
  <c r="U79" i="5"/>
  <c r="V79" i="5"/>
  <c r="W79" i="5"/>
  <c r="X79" i="5"/>
  <c r="Y79" i="5"/>
  <c r="Z79" i="5"/>
  <c r="AA79" i="5"/>
  <c r="AB79" i="5"/>
  <c r="U80" i="5"/>
  <c r="V80" i="5"/>
  <c r="W80" i="5"/>
  <c r="X80" i="5"/>
  <c r="Y80" i="5"/>
  <c r="Z80" i="5"/>
  <c r="AA80" i="5"/>
  <c r="AB80" i="5"/>
  <c r="U81" i="5"/>
  <c r="V81" i="5"/>
  <c r="W81" i="5"/>
  <c r="X81" i="5"/>
  <c r="Y81" i="5"/>
  <c r="Z81" i="5"/>
  <c r="AA81" i="5"/>
  <c r="AB81" i="5"/>
  <c r="U82" i="5"/>
  <c r="V82" i="5"/>
  <c r="W82" i="5"/>
  <c r="X82" i="5"/>
  <c r="Y82" i="5"/>
  <c r="Z82" i="5"/>
  <c r="AA82" i="5"/>
  <c r="AB82" i="5"/>
  <c r="U83" i="5"/>
  <c r="V83" i="5"/>
  <c r="W83" i="5"/>
  <c r="X83" i="5"/>
  <c r="Y83" i="5"/>
  <c r="Z83" i="5"/>
  <c r="AA83" i="5"/>
  <c r="AB83" i="5"/>
  <c r="U84" i="5"/>
  <c r="V84" i="5"/>
  <c r="W84" i="5"/>
  <c r="X84" i="5"/>
  <c r="Y84" i="5"/>
  <c r="Z84" i="5"/>
  <c r="AA84" i="5"/>
  <c r="AB84" i="5"/>
  <c r="U105" i="5"/>
  <c r="V105" i="5"/>
  <c r="W105" i="5"/>
  <c r="X105" i="5"/>
  <c r="Y105" i="5"/>
  <c r="Z105" i="5"/>
  <c r="AA105" i="5"/>
  <c r="AB105" i="5"/>
  <c r="U106" i="5"/>
  <c r="V106" i="5"/>
  <c r="W106" i="5"/>
  <c r="X106" i="5"/>
  <c r="Y106" i="5"/>
  <c r="Z106" i="5"/>
  <c r="AA106" i="5"/>
  <c r="AB106" i="5"/>
  <c r="U107" i="5"/>
  <c r="V107" i="5"/>
  <c r="W107" i="5"/>
  <c r="X107" i="5"/>
  <c r="Y107" i="5"/>
  <c r="Z107" i="5"/>
  <c r="AA107" i="5"/>
  <c r="AB107" i="5"/>
  <c r="U108" i="5"/>
  <c r="V108" i="5"/>
  <c r="W108" i="5"/>
  <c r="X108" i="5"/>
  <c r="Y108" i="5"/>
  <c r="Z108" i="5"/>
  <c r="AA108" i="5"/>
  <c r="AB108" i="5"/>
  <c r="U109" i="5"/>
  <c r="V109" i="5"/>
  <c r="W109" i="5"/>
  <c r="X109" i="5"/>
  <c r="Y109" i="5"/>
  <c r="Z109" i="5"/>
  <c r="AA109" i="5"/>
  <c r="AB109" i="5"/>
  <c r="U110" i="5"/>
  <c r="V110" i="5"/>
  <c r="W110" i="5"/>
  <c r="X110" i="5"/>
  <c r="Y110" i="5"/>
  <c r="Z110" i="5"/>
  <c r="AA110" i="5"/>
  <c r="AB110" i="5"/>
  <c r="U111" i="5"/>
  <c r="V111" i="5"/>
  <c r="W111" i="5"/>
  <c r="X111" i="5"/>
  <c r="Y111" i="5"/>
  <c r="Z111" i="5"/>
  <c r="AA111" i="5"/>
  <c r="AB111" i="5"/>
  <c r="U112" i="5"/>
  <c r="V112" i="5"/>
  <c r="W112" i="5"/>
  <c r="X112" i="5"/>
  <c r="Y112" i="5"/>
  <c r="Z112" i="5"/>
  <c r="AA112" i="5"/>
  <c r="AB112" i="5"/>
  <c r="U113" i="5"/>
  <c r="V113" i="5"/>
  <c r="W113" i="5"/>
  <c r="X113" i="5"/>
  <c r="Y113" i="5"/>
  <c r="Z113" i="5"/>
  <c r="AA113" i="5"/>
  <c r="AB113" i="5"/>
  <c r="U114" i="5"/>
  <c r="V114" i="5"/>
  <c r="W114" i="5"/>
  <c r="X114" i="5"/>
  <c r="Y114" i="5"/>
  <c r="Z114" i="5"/>
  <c r="AA114" i="5"/>
  <c r="AB114" i="5"/>
  <c r="U115" i="5"/>
  <c r="V115" i="5"/>
  <c r="W115" i="5"/>
  <c r="X115" i="5"/>
  <c r="Y115" i="5"/>
  <c r="Z115" i="5"/>
  <c r="AA115" i="5"/>
  <c r="AB115" i="5"/>
  <c r="U116" i="5"/>
  <c r="V116" i="5"/>
  <c r="W116" i="5"/>
  <c r="X116" i="5"/>
  <c r="Y116" i="5"/>
  <c r="Z116" i="5"/>
  <c r="AA116" i="5"/>
  <c r="AB116" i="5"/>
  <c r="U117" i="5"/>
  <c r="V117" i="5"/>
  <c r="W117" i="5"/>
  <c r="X117" i="5"/>
  <c r="Y117" i="5"/>
  <c r="Z117" i="5"/>
  <c r="AA117" i="5"/>
  <c r="AB117" i="5"/>
  <c r="U118" i="5"/>
  <c r="V118" i="5"/>
  <c r="W118" i="5"/>
  <c r="X118" i="5"/>
  <c r="Y118" i="5"/>
  <c r="Z118" i="5"/>
  <c r="AA118" i="5"/>
  <c r="AB118" i="5"/>
  <c r="U119" i="5"/>
  <c r="V119" i="5"/>
  <c r="W119" i="5"/>
  <c r="X119" i="5"/>
  <c r="Y119" i="5"/>
  <c r="Z119" i="5"/>
  <c r="AA119" i="5"/>
  <c r="AB119" i="5"/>
  <c r="U120" i="5"/>
  <c r="V120" i="5"/>
  <c r="W120" i="5"/>
  <c r="X120" i="5"/>
  <c r="Y120" i="5"/>
  <c r="Z120" i="5"/>
  <c r="AA120" i="5"/>
  <c r="AB120" i="5"/>
  <c r="U121" i="5"/>
  <c r="V121" i="5"/>
  <c r="W121" i="5"/>
  <c r="X121" i="5"/>
  <c r="Y121" i="5"/>
  <c r="Z121" i="5"/>
  <c r="AA121" i="5"/>
  <c r="AB121" i="5"/>
  <c r="U122" i="5"/>
  <c r="V122" i="5"/>
  <c r="W122" i="5"/>
  <c r="X122" i="5"/>
  <c r="Y122" i="5"/>
  <c r="Z122" i="5"/>
  <c r="AA122" i="5"/>
  <c r="AB122" i="5"/>
  <c r="U123" i="5"/>
  <c r="V123" i="5"/>
  <c r="W123" i="5"/>
  <c r="X123" i="5"/>
  <c r="Y123" i="5"/>
  <c r="Z123" i="5"/>
  <c r="AA123" i="5"/>
  <c r="AB123" i="5"/>
  <c r="U124" i="5"/>
  <c r="V124" i="5"/>
  <c r="W124" i="5"/>
  <c r="X124" i="5"/>
  <c r="Y124" i="5"/>
  <c r="Z124" i="5"/>
  <c r="AA124" i="5"/>
  <c r="AB124" i="5"/>
  <c r="U125" i="5"/>
  <c r="V125" i="5"/>
  <c r="W125" i="5"/>
  <c r="X125" i="5"/>
  <c r="Y125" i="5"/>
  <c r="Z125" i="5"/>
  <c r="AA125" i="5"/>
  <c r="AB125" i="5"/>
  <c r="U126" i="5"/>
  <c r="V126" i="5"/>
  <c r="W126" i="5"/>
  <c r="X126" i="5"/>
  <c r="Y126" i="5"/>
  <c r="Z126" i="5"/>
  <c r="AA126" i="5"/>
  <c r="AB126" i="5"/>
  <c r="U127" i="5"/>
  <c r="V127" i="5"/>
  <c r="W127" i="5"/>
  <c r="X127" i="5"/>
  <c r="Y127" i="5"/>
  <c r="Z127" i="5"/>
  <c r="AA127" i="5"/>
  <c r="AB127" i="5"/>
  <c r="U128" i="5"/>
  <c r="V128" i="5"/>
  <c r="W128" i="5"/>
  <c r="X128" i="5"/>
  <c r="Y128" i="5"/>
  <c r="Z128" i="5"/>
  <c r="AA128" i="5"/>
  <c r="AB128" i="5"/>
  <c r="U129" i="5"/>
  <c r="V129" i="5"/>
  <c r="W129" i="5"/>
  <c r="X129" i="5"/>
  <c r="Y129" i="5"/>
  <c r="Z129" i="5"/>
  <c r="AA129" i="5"/>
  <c r="AB129" i="5"/>
  <c r="U130" i="5"/>
  <c r="V130" i="5"/>
  <c r="W130" i="5"/>
  <c r="X130" i="5"/>
  <c r="Y130" i="5"/>
  <c r="Z130" i="5"/>
  <c r="AA130" i="5"/>
  <c r="AB130" i="5"/>
  <c r="U131" i="5"/>
  <c r="V131" i="5"/>
  <c r="W131" i="5"/>
  <c r="X131" i="5"/>
  <c r="Y131" i="5"/>
  <c r="Z131" i="5"/>
  <c r="AA131" i="5"/>
  <c r="AB131" i="5"/>
  <c r="U132" i="5"/>
  <c r="V132" i="5"/>
  <c r="W132" i="5"/>
  <c r="X132" i="5"/>
  <c r="Y132" i="5"/>
  <c r="Z132" i="5"/>
  <c r="AA132" i="5"/>
  <c r="AB132" i="5"/>
  <c r="U133" i="5"/>
  <c r="V133" i="5"/>
  <c r="W133" i="5"/>
  <c r="X133" i="5"/>
  <c r="Y133" i="5"/>
  <c r="Z133" i="5"/>
  <c r="AA133" i="5"/>
  <c r="AB133" i="5"/>
  <c r="U134" i="5"/>
  <c r="V134" i="5"/>
  <c r="W134" i="5"/>
  <c r="X134" i="5"/>
  <c r="Y134" i="5"/>
  <c r="Z134" i="5"/>
  <c r="AA134" i="5"/>
  <c r="AB134" i="5"/>
  <c r="U135" i="5"/>
  <c r="V135" i="5"/>
  <c r="W135" i="5"/>
  <c r="X135" i="5"/>
  <c r="Y135" i="5"/>
  <c r="Z135" i="5"/>
  <c r="AA135" i="5"/>
  <c r="AB135" i="5"/>
  <c r="U136" i="5"/>
  <c r="V136" i="5"/>
  <c r="W136" i="5"/>
  <c r="X136" i="5"/>
  <c r="Y136" i="5"/>
  <c r="Z136" i="5"/>
  <c r="AA136" i="5"/>
  <c r="AB136" i="5"/>
  <c r="U137" i="5"/>
  <c r="V137" i="5"/>
  <c r="W137" i="5"/>
  <c r="X137" i="5"/>
  <c r="Y137" i="5"/>
  <c r="Z137" i="5"/>
  <c r="AA137" i="5"/>
  <c r="AB137" i="5"/>
  <c r="U138" i="5"/>
  <c r="V138" i="5"/>
  <c r="W138" i="5"/>
  <c r="X138" i="5"/>
  <c r="Y138" i="5"/>
  <c r="Z138" i="5"/>
  <c r="AA138" i="5"/>
  <c r="AB138" i="5"/>
  <c r="U139" i="5"/>
  <c r="V139" i="5"/>
  <c r="W139" i="5"/>
  <c r="X139" i="5"/>
  <c r="Y139" i="5"/>
  <c r="Z139" i="5"/>
  <c r="AA139" i="5"/>
  <c r="AB139" i="5"/>
  <c r="U140" i="5"/>
  <c r="V140" i="5"/>
  <c r="W140" i="5"/>
  <c r="X140" i="5"/>
  <c r="Y140" i="5"/>
  <c r="Z140" i="5"/>
  <c r="AA140" i="5"/>
  <c r="AB140" i="5"/>
  <c r="U141" i="5"/>
  <c r="V141" i="5"/>
  <c r="W141" i="5"/>
  <c r="X141" i="5"/>
  <c r="Y141" i="5"/>
  <c r="Z141" i="5"/>
  <c r="AA141" i="5"/>
  <c r="AB141" i="5"/>
  <c r="U142" i="5"/>
  <c r="V142" i="5"/>
  <c r="W142" i="5"/>
  <c r="X142" i="5"/>
  <c r="Y142" i="5"/>
  <c r="Z142" i="5"/>
  <c r="AA142" i="5"/>
  <c r="AB142" i="5"/>
  <c r="U143" i="5"/>
  <c r="V143" i="5"/>
  <c r="W143" i="5"/>
  <c r="X143" i="5"/>
  <c r="Y143" i="5"/>
  <c r="Z143" i="5"/>
  <c r="AA143" i="5"/>
  <c r="AB143" i="5"/>
  <c r="U144" i="5"/>
  <c r="V144" i="5"/>
  <c r="W144" i="5"/>
  <c r="X144" i="5"/>
  <c r="Y144" i="5"/>
  <c r="Z144" i="5"/>
  <c r="AA144" i="5"/>
  <c r="AB144" i="5"/>
  <c r="U145" i="5"/>
  <c r="V145" i="5"/>
  <c r="W145" i="5"/>
  <c r="X145" i="5"/>
  <c r="Y145" i="5"/>
  <c r="Z145" i="5"/>
  <c r="AA145" i="5"/>
  <c r="AB145" i="5"/>
  <c r="U146" i="5"/>
  <c r="V146" i="5"/>
  <c r="W146" i="5"/>
  <c r="X146" i="5"/>
  <c r="Y146" i="5"/>
  <c r="Z146" i="5"/>
  <c r="AA146" i="5"/>
  <c r="AB146" i="5"/>
  <c r="U147" i="5"/>
  <c r="V147" i="5"/>
  <c r="W147" i="5"/>
  <c r="X147" i="5"/>
  <c r="Y147" i="5"/>
  <c r="Z147" i="5"/>
  <c r="AA147" i="5"/>
  <c r="AB147" i="5"/>
  <c r="U148" i="5"/>
  <c r="V148" i="5"/>
  <c r="W148" i="5"/>
  <c r="X148" i="5"/>
  <c r="Y148" i="5"/>
  <c r="Z148" i="5"/>
  <c r="AA148" i="5"/>
  <c r="AB148" i="5"/>
  <c r="U149" i="5"/>
  <c r="V149" i="5"/>
  <c r="W149" i="5"/>
  <c r="X149" i="5"/>
  <c r="Y149" i="5"/>
  <c r="Z149" i="5"/>
  <c r="AA149" i="5"/>
  <c r="AB149" i="5"/>
  <c r="U150" i="5"/>
  <c r="V150" i="5"/>
  <c r="W150" i="5"/>
  <c r="X150" i="5"/>
  <c r="Y150" i="5"/>
  <c r="Z150" i="5"/>
  <c r="AA150" i="5"/>
  <c r="AB150" i="5"/>
  <c r="U151" i="5"/>
  <c r="V151" i="5"/>
  <c r="W151" i="5"/>
  <c r="X151" i="5"/>
  <c r="Y151" i="5"/>
  <c r="Z151" i="5"/>
  <c r="AA151" i="5"/>
  <c r="AB151" i="5"/>
  <c r="U152" i="5"/>
  <c r="V152" i="5"/>
  <c r="W152" i="5"/>
  <c r="X152" i="5"/>
  <c r="Y152" i="5"/>
  <c r="Z152" i="5"/>
  <c r="AA152" i="5"/>
  <c r="AB152" i="5"/>
  <c r="U153" i="5"/>
  <c r="V153" i="5"/>
  <c r="W153" i="5"/>
  <c r="X153" i="5"/>
  <c r="Y153" i="5"/>
  <c r="Z153" i="5"/>
  <c r="AA153" i="5"/>
  <c r="AB153" i="5"/>
  <c r="U154" i="5"/>
  <c r="V154" i="5"/>
  <c r="W154" i="5"/>
  <c r="X154" i="5"/>
  <c r="Y154" i="5"/>
  <c r="Z154" i="5"/>
  <c r="AA154" i="5"/>
  <c r="AB154" i="5"/>
  <c r="U155" i="5"/>
  <c r="V155" i="5"/>
  <c r="W155" i="5"/>
  <c r="X155" i="5"/>
  <c r="Y155" i="5"/>
  <c r="Z155" i="5"/>
  <c r="AA155" i="5"/>
  <c r="AB155" i="5"/>
  <c r="U156" i="5"/>
  <c r="V156" i="5"/>
  <c r="W156" i="5"/>
  <c r="X156" i="5"/>
  <c r="Y156" i="5"/>
  <c r="Z156" i="5"/>
  <c r="AA156" i="5"/>
  <c r="AB156" i="5"/>
  <c r="U157" i="5"/>
  <c r="V157" i="5"/>
  <c r="W157" i="5"/>
  <c r="X157" i="5"/>
  <c r="Y157" i="5"/>
  <c r="Z157" i="5"/>
  <c r="AA157" i="5"/>
  <c r="AB157" i="5"/>
  <c r="U158" i="5"/>
  <c r="V158" i="5"/>
  <c r="W158" i="5"/>
  <c r="X158" i="5"/>
  <c r="Y158" i="5"/>
  <c r="Z158" i="5"/>
  <c r="AA158" i="5"/>
  <c r="AB158" i="5"/>
  <c r="U159" i="5"/>
  <c r="V159" i="5"/>
  <c r="W159" i="5"/>
  <c r="X159" i="5"/>
  <c r="Y159" i="5"/>
  <c r="Z159" i="5"/>
  <c r="AA159" i="5"/>
  <c r="AB159" i="5"/>
  <c r="U160" i="5"/>
  <c r="V160" i="5"/>
  <c r="W160" i="5"/>
  <c r="X160" i="5"/>
  <c r="Y160" i="5"/>
  <c r="Z160" i="5"/>
  <c r="AA160" i="5"/>
  <c r="AB160" i="5"/>
  <c r="U161" i="5"/>
  <c r="V161" i="5"/>
  <c r="W161" i="5"/>
  <c r="X161" i="5"/>
  <c r="Y161" i="5"/>
  <c r="Z161" i="5"/>
  <c r="AA161" i="5"/>
  <c r="AB161" i="5"/>
  <c r="U162" i="5"/>
  <c r="V162" i="5"/>
  <c r="W162" i="5"/>
  <c r="X162" i="5"/>
  <c r="Y162" i="5"/>
  <c r="Z162" i="5"/>
  <c r="AA162" i="5"/>
  <c r="AB162" i="5"/>
  <c r="U163" i="5"/>
  <c r="V163" i="5"/>
  <c r="W163" i="5"/>
  <c r="X163" i="5"/>
  <c r="Y163" i="5"/>
  <c r="Z163" i="5"/>
  <c r="AA163" i="5"/>
  <c r="AB163" i="5"/>
  <c r="U164" i="5"/>
  <c r="V164" i="5"/>
  <c r="W164" i="5"/>
  <c r="X164" i="5"/>
  <c r="Y164" i="5"/>
  <c r="Z164" i="5"/>
  <c r="AA164" i="5"/>
  <c r="AB164" i="5"/>
  <c r="U165" i="5"/>
  <c r="V165" i="5"/>
  <c r="W165" i="5"/>
  <c r="X165" i="5"/>
  <c r="Y165" i="5"/>
  <c r="Z165" i="5"/>
  <c r="AA165" i="5"/>
  <c r="AB165" i="5"/>
  <c r="U166" i="5"/>
  <c r="V166" i="5"/>
  <c r="W166" i="5"/>
  <c r="X166" i="5"/>
  <c r="Y166" i="5"/>
  <c r="Z166" i="5"/>
  <c r="AA166" i="5"/>
  <c r="AB166" i="5"/>
  <c r="U167" i="5"/>
  <c r="V167" i="5"/>
  <c r="W167" i="5"/>
  <c r="X167" i="5"/>
  <c r="Y167" i="5"/>
  <c r="Z167" i="5"/>
  <c r="AA167" i="5"/>
  <c r="AB167" i="5"/>
  <c r="U168" i="5"/>
  <c r="V168" i="5"/>
  <c r="W168" i="5"/>
  <c r="X168" i="5"/>
  <c r="Y168" i="5"/>
  <c r="Z168" i="5"/>
  <c r="AA168" i="5"/>
  <c r="AB168" i="5"/>
  <c r="U169" i="5"/>
  <c r="V169" i="5"/>
  <c r="W169" i="5"/>
  <c r="X169" i="5"/>
  <c r="Y169" i="5"/>
  <c r="Z169" i="5"/>
  <c r="AA169" i="5"/>
  <c r="AB169" i="5"/>
  <c r="U170" i="5"/>
  <c r="V170" i="5"/>
  <c r="W170" i="5"/>
  <c r="X170" i="5"/>
  <c r="Y170" i="5"/>
  <c r="Z170" i="5"/>
  <c r="AA170" i="5"/>
  <c r="AB170" i="5"/>
  <c r="U171" i="5"/>
  <c r="V171" i="5"/>
  <c r="W171" i="5"/>
  <c r="X171" i="5"/>
  <c r="Y171" i="5"/>
  <c r="Z171" i="5"/>
  <c r="AA171" i="5"/>
  <c r="AB171" i="5"/>
  <c r="U172" i="5"/>
  <c r="V172" i="5"/>
  <c r="W172" i="5"/>
  <c r="X172" i="5"/>
  <c r="Y172" i="5"/>
  <c r="Z172" i="5"/>
  <c r="AA172" i="5"/>
  <c r="AB172" i="5"/>
  <c r="U173" i="5"/>
  <c r="V173" i="5"/>
  <c r="W173" i="5"/>
  <c r="X173" i="5"/>
  <c r="Y173" i="5"/>
  <c r="Z173" i="5"/>
  <c r="AA173" i="5"/>
  <c r="AB173" i="5"/>
  <c r="U174" i="5"/>
  <c r="V174" i="5"/>
  <c r="W174" i="5"/>
  <c r="X174" i="5"/>
  <c r="Y174" i="5"/>
  <c r="Z174" i="5"/>
  <c r="AA174" i="5"/>
  <c r="AB174" i="5"/>
  <c r="U175" i="5"/>
  <c r="V175" i="5"/>
  <c r="W175" i="5"/>
  <c r="X175" i="5"/>
  <c r="Y175" i="5"/>
  <c r="Z175" i="5"/>
  <c r="AA175" i="5"/>
  <c r="AB175" i="5"/>
  <c r="U176" i="5"/>
  <c r="V176" i="5"/>
  <c r="W176" i="5"/>
  <c r="X176" i="5"/>
  <c r="Y176" i="5"/>
  <c r="Z176" i="5"/>
  <c r="AA176" i="5"/>
  <c r="AB176" i="5"/>
  <c r="U177" i="5"/>
  <c r="V177" i="5"/>
  <c r="W177" i="5"/>
  <c r="X177" i="5"/>
  <c r="Y177" i="5"/>
  <c r="Z177" i="5"/>
  <c r="AA177" i="5"/>
  <c r="AB177" i="5"/>
  <c r="U178" i="5"/>
  <c r="V178" i="5"/>
  <c r="W178" i="5"/>
  <c r="X178" i="5"/>
  <c r="Y178" i="5"/>
  <c r="Z178" i="5"/>
  <c r="AA178" i="5"/>
  <c r="AB178" i="5"/>
  <c r="U179" i="5"/>
  <c r="V179" i="5"/>
  <c r="W179" i="5"/>
  <c r="X179" i="5"/>
  <c r="Y179" i="5"/>
  <c r="Z179" i="5"/>
  <c r="AA179" i="5"/>
  <c r="AB179" i="5"/>
  <c r="U180" i="5"/>
  <c r="V180" i="5"/>
  <c r="W180" i="5"/>
  <c r="X180" i="5"/>
  <c r="Y180" i="5"/>
  <c r="Z180" i="5"/>
  <c r="AA180" i="5"/>
  <c r="AB180" i="5"/>
  <c r="U181" i="5"/>
  <c r="V181" i="5"/>
  <c r="W181" i="5"/>
  <c r="X181" i="5"/>
  <c r="Y181" i="5"/>
  <c r="Z181" i="5"/>
  <c r="AA181" i="5"/>
  <c r="AB181" i="5"/>
  <c r="U182" i="5"/>
  <c r="V182" i="5"/>
  <c r="W182" i="5"/>
  <c r="X182" i="5"/>
  <c r="Y182" i="5"/>
  <c r="Z182" i="5"/>
  <c r="AA182" i="5"/>
  <c r="AB182" i="5"/>
  <c r="U183" i="5"/>
  <c r="V183" i="5"/>
  <c r="W183" i="5"/>
  <c r="X183" i="5"/>
  <c r="Y183" i="5"/>
  <c r="Z183" i="5"/>
  <c r="AA183" i="5"/>
  <c r="AB183" i="5"/>
  <c r="U184" i="5"/>
  <c r="V184" i="5"/>
  <c r="W184" i="5"/>
  <c r="X184" i="5"/>
  <c r="Y184" i="5"/>
  <c r="Z184" i="5"/>
  <c r="AA184" i="5"/>
  <c r="AB184" i="5"/>
  <c r="U185" i="5"/>
  <c r="V185" i="5"/>
  <c r="W185" i="5"/>
  <c r="X185" i="5"/>
  <c r="Y185" i="5"/>
  <c r="Z185" i="5"/>
  <c r="AA185" i="5"/>
  <c r="AB185" i="5"/>
  <c r="U186" i="5"/>
  <c r="V186" i="5"/>
  <c r="W186" i="5"/>
  <c r="X186" i="5"/>
  <c r="Y186" i="5"/>
  <c r="Z186" i="5"/>
  <c r="AA186" i="5"/>
  <c r="AB186" i="5"/>
  <c r="U187" i="5"/>
  <c r="V187" i="5"/>
  <c r="W187" i="5"/>
  <c r="X187" i="5"/>
  <c r="Y187" i="5"/>
  <c r="Z187" i="5"/>
  <c r="AA187" i="5"/>
  <c r="AB187" i="5"/>
  <c r="U188" i="5"/>
  <c r="V188" i="5"/>
  <c r="W188" i="5"/>
  <c r="X188" i="5"/>
  <c r="Y188" i="5"/>
  <c r="Z188" i="5"/>
  <c r="AA188" i="5"/>
  <c r="AB188" i="5"/>
  <c r="U189" i="5"/>
  <c r="V189" i="5"/>
  <c r="W189" i="5"/>
  <c r="X189" i="5"/>
  <c r="Y189" i="5"/>
  <c r="Z189" i="5"/>
  <c r="AA189" i="5"/>
  <c r="AB189" i="5"/>
  <c r="U190" i="5"/>
  <c r="V190" i="5"/>
  <c r="W190" i="5"/>
  <c r="X190" i="5"/>
  <c r="Y190" i="5"/>
  <c r="Z190" i="5"/>
  <c r="AA190" i="5"/>
  <c r="AB190" i="5"/>
  <c r="U191" i="5"/>
  <c r="V191" i="5"/>
  <c r="W191" i="5"/>
  <c r="X191" i="5"/>
  <c r="Y191" i="5"/>
  <c r="Z191" i="5"/>
  <c r="AA191" i="5"/>
  <c r="AB191" i="5"/>
  <c r="U192" i="5"/>
  <c r="V192" i="5"/>
  <c r="W192" i="5"/>
  <c r="X192" i="5"/>
  <c r="Y192" i="5"/>
  <c r="Z192" i="5"/>
  <c r="AA192" i="5"/>
  <c r="AB192" i="5"/>
  <c r="U193" i="5"/>
  <c r="V193" i="5"/>
  <c r="W193" i="5"/>
  <c r="X193" i="5"/>
  <c r="Y193" i="5"/>
  <c r="Z193" i="5"/>
  <c r="AA193" i="5"/>
  <c r="AB193" i="5"/>
  <c r="U194" i="5"/>
  <c r="V194" i="5"/>
  <c r="W194" i="5"/>
  <c r="X194" i="5"/>
  <c r="Y194" i="5"/>
  <c r="Z194" i="5"/>
  <c r="AA194" i="5"/>
  <c r="AB194" i="5"/>
  <c r="U195" i="5"/>
  <c r="V195" i="5"/>
  <c r="W195" i="5"/>
  <c r="X195" i="5"/>
  <c r="Y195" i="5"/>
  <c r="Z195" i="5"/>
  <c r="AA195" i="5"/>
  <c r="AB195" i="5"/>
  <c r="U196" i="5"/>
  <c r="V196" i="5"/>
  <c r="W196" i="5"/>
  <c r="X196" i="5"/>
  <c r="Y196" i="5"/>
  <c r="Z196" i="5"/>
  <c r="AA196" i="5"/>
  <c r="AB196" i="5"/>
  <c r="U197" i="5"/>
  <c r="V197" i="5"/>
  <c r="W197" i="5"/>
  <c r="X197" i="5"/>
  <c r="Y197" i="5"/>
  <c r="Z197" i="5"/>
  <c r="AA197" i="5"/>
  <c r="AB197" i="5"/>
  <c r="U198" i="5"/>
  <c r="V198" i="5"/>
  <c r="W198" i="5"/>
  <c r="X198" i="5"/>
  <c r="Y198" i="5"/>
  <c r="Z198" i="5"/>
  <c r="AA198" i="5"/>
  <c r="AB198" i="5"/>
  <c r="U199" i="5"/>
  <c r="V199" i="5"/>
  <c r="W199" i="5"/>
  <c r="X199" i="5"/>
  <c r="Y199" i="5"/>
  <c r="Z199" i="5"/>
  <c r="AA199" i="5"/>
  <c r="AB199" i="5"/>
  <c r="U200" i="5"/>
  <c r="V200" i="5"/>
  <c r="W200" i="5"/>
  <c r="X200" i="5"/>
  <c r="Y200" i="5"/>
  <c r="Z200" i="5"/>
  <c r="AA200" i="5"/>
  <c r="AB200" i="5"/>
  <c r="U201" i="5"/>
  <c r="V201" i="5"/>
  <c r="W201" i="5"/>
  <c r="X201" i="5"/>
  <c r="Y201" i="5"/>
  <c r="Z201" i="5"/>
  <c r="AA201" i="5"/>
  <c r="AB201" i="5"/>
  <c r="U202" i="5"/>
  <c r="V202" i="5"/>
  <c r="W202" i="5"/>
  <c r="X202" i="5"/>
  <c r="Y202" i="5"/>
  <c r="Z202" i="5"/>
  <c r="AA202" i="5"/>
  <c r="AB202" i="5"/>
  <c r="U203" i="5"/>
  <c r="V203" i="5"/>
  <c r="W203" i="5"/>
  <c r="X203" i="5"/>
  <c r="Y203" i="5"/>
  <c r="Z203" i="5"/>
  <c r="AA203" i="5"/>
  <c r="AB203" i="5"/>
  <c r="U204" i="5"/>
  <c r="V204" i="5"/>
  <c r="W204" i="5"/>
  <c r="X204" i="5"/>
  <c r="Y204" i="5"/>
  <c r="Z204" i="5"/>
  <c r="AA204" i="5"/>
  <c r="AB204" i="5"/>
  <c r="U205" i="5"/>
  <c r="V205" i="5"/>
  <c r="W205" i="5"/>
  <c r="X205" i="5"/>
  <c r="Y205" i="5"/>
  <c r="Z205" i="5"/>
  <c r="AA205" i="5"/>
  <c r="AB205" i="5"/>
  <c r="U206" i="5"/>
  <c r="V206" i="5"/>
  <c r="W206" i="5"/>
  <c r="X206" i="5"/>
  <c r="Y206" i="5"/>
  <c r="Z206" i="5"/>
  <c r="AA206" i="5"/>
  <c r="AB206" i="5"/>
  <c r="U207" i="5"/>
  <c r="V207" i="5"/>
  <c r="W207" i="5"/>
  <c r="X207" i="5"/>
  <c r="Y207" i="5"/>
  <c r="Z207" i="5"/>
  <c r="AA207" i="5"/>
  <c r="AB207" i="5"/>
  <c r="U208" i="5"/>
  <c r="V208" i="5"/>
  <c r="W208" i="5"/>
  <c r="X208" i="5"/>
  <c r="Y208" i="5"/>
  <c r="Z208" i="5"/>
  <c r="AA208" i="5"/>
  <c r="AB208" i="5"/>
  <c r="U209" i="5"/>
  <c r="V209" i="5"/>
  <c r="W209" i="5"/>
  <c r="X209" i="5"/>
  <c r="Y209" i="5"/>
  <c r="Z209" i="5"/>
  <c r="AA209" i="5"/>
  <c r="AB209" i="5"/>
  <c r="U210" i="5"/>
  <c r="V210" i="5"/>
  <c r="W210" i="5"/>
  <c r="X210" i="5"/>
  <c r="Y210" i="5"/>
  <c r="Z210" i="5"/>
  <c r="AA210" i="5"/>
  <c r="AB210" i="5"/>
  <c r="U211" i="5"/>
  <c r="V211" i="5"/>
  <c r="W211" i="5"/>
  <c r="X211" i="5"/>
  <c r="Y211" i="5"/>
  <c r="Z211" i="5"/>
  <c r="AA211" i="5"/>
  <c r="AB211" i="5"/>
  <c r="U212" i="5"/>
  <c r="V212" i="5"/>
  <c r="W212" i="5"/>
  <c r="X212" i="5"/>
  <c r="Y212" i="5"/>
  <c r="Z212" i="5"/>
  <c r="AA212" i="5"/>
  <c r="AB212" i="5"/>
  <c r="U213" i="5"/>
  <c r="V213" i="5"/>
  <c r="W213" i="5"/>
  <c r="X213" i="5"/>
  <c r="Y213" i="5"/>
  <c r="Z213" i="5"/>
  <c r="AA213" i="5"/>
  <c r="AB213" i="5"/>
  <c r="U214" i="5"/>
  <c r="V214" i="5"/>
  <c r="W214" i="5"/>
  <c r="X214" i="5"/>
  <c r="Y214" i="5"/>
  <c r="Z214" i="5"/>
  <c r="AA214" i="5"/>
  <c r="AB214" i="5"/>
  <c r="U215" i="5"/>
  <c r="V215" i="5"/>
  <c r="W215" i="5"/>
  <c r="X215" i="5"/>
  <c r="Y215" i="5"/>
  <c r="Z215" i="5"/>
  <c r="AA215" i="5"/>
  <c r="AB215" i="5"/>
  <c r="U216" i="5"/>
  <c r="V216" i="5"/>
  <c r="W216" i="5"/>
  <c r="X216" i="5"/>
  <c r="Y216" i="5"/>
  <c r="Z216" i="5"/>
  <c r="AA216" i="5"/>
  <c r="AB216" i="5"/>
  <c r="U217" i="5"/>
  <c r="V217" i="5"/>
  <c r="W217" i="5"/>
  <c r="X217" i="5"/>
  <c r="Y217" i="5"/>
  <c r="Z217" i="5"/>
  <c r="AA217" i="5"/>
  <c r="AB217" i="5"/>
  <c r="U218" i="5"/>
  <c r="V218" i="5"/>
  <c r="W218" i="5"/>
  <c r="X218" i="5"/>
  <c r="Y218" i="5"/>
  <c r="Z218" i="5"/>
  <c r="AA218" i="5"/>
  <c r="AB218" i="5"/>
  <c r="U219" i="5"/>
  <c r="V219" i="5"/>
  <c r="W219" i="5"/>
  <c r="X219" i="5"/>
  <c r="Y219" i="5"/>
  <c r="Z219" i="5"/>
  <c r="AA219" i="5"/>
  <c r="AB219" i="5"/>
  <c r="U220" i="5"/>
  <c r="V220" i="5"/>
  <c r="W220" i="5"/>
  <c r="X220" i="5"/>
  <c r="Y220" i="5"/>
  <c r="Z220" i="5"/>
  <c r="AA220" i="5"/>
  <c r="AB220" i="5"/>
  <c r="U221" i="5"/>
  <c r="V221" i="5"/>
  <c r="W221" i="5"/>
  <c r="X221" i="5"/>
  <c r="Y221" i="5"/>
  <c r="Z221" i="5"/>
  <c r="AA221" i="5"/>
  <c r="AB221" i="5"/>
  <c r="U222" i="5"/>
  <c r="V222" i="5"/>
  <c r="W222" i="5"/>
  <c r="X222" i="5"/>
  <c r="Y222" i="5"/>
  <c r="Z222" i="5"/>
  <c r="AA222" i="5"/>
  <c r="AB222" i="5"/>
  <c r="U223" i="5"/>
  <c r="V223" i="5"/>
  <c r="W223" i="5"/>
  <c r="X223" i="5"/>
  <c r="Y223" i="5"/>
  <c r="Z223" i="5"/>
  <c r="AA223" i="5"/>
  <c r="AB223" i="5"/>
  <c r="U224" i="5"/>
  <c r="V224" i="5"/>
  <c r="W224" i="5"/>
  <c r="X224" i="5"/>
  <c r="Y224" i="5"/>
  <c r="Z224" i="5"/>
  <c r="AA224" i="5"/>
  <c r="AB224" i="5"/>
  <c r="U225" i="5"/>
  <c r="V225" i="5"/>
  <c r="W225" i="5"/>
  <c r="X225" i="5"/>
  <c r="Y225" i="5"/>
  <c r="Z225" i="5"/>
  <c r="AA225" i="5"/>
  <c r="AB225" i="5"/>
  <c r="U226" i="5"/>
  <c r="V226" i="5"/>
  <c r="W226" i="5"/>
  <c r="X226" i="5"/>
  <c r="Y226" i="5"/>
  <c r="Z226" i="5"/>
  <c r="AA226" i="5"/>
  <c r="AB226" i="5"/>
  <c r="U227" i="5"/>
  <c r="V227" i="5"/>
  <c r="W227" i="5"/>
  <c r="X227" i="5"/>
  <c r="Y227" i="5"/>
  <c r="Z227" i="5"/>
  <c r="AA227" i="5"/>
  <c r="AB227" i="5"/>
  <c r="U228" i="5"/>
  <c r="V228" i="5"/>
  <c r="W228" i="5"/>
  <c r="X228" i="5"/>
  <c r="Y228" i="5"/>
  <c r="Z228" i="5"/>
  <c r="AA228" i="5"/>
  <c r="AB228" i="5"/>
  <c r="U229" i="5"/>
  <c r="V229" i="5"/>
  <c r="W229" i="5"/>
  <c r="X229" i="5"/>
  <c r="Y229" i="5"/>
  <c r="Z229" i="5"/>
  <c r="AA229" i="5"/>
  <c r="AB229" i="5"/>
  <c r="U230" i="5"/>
  <c r="V230" i="5"/>
  <c r="W230" i="5"/>
  <c r="X230" i="5"/>
  <c r="Y230" i="5"/>
  <c r="Z230" i="5"/>
  <c r="AA230" i="5"/>
  <c r="AB230" i="5"/>
  <c r="U231" i="5"/>
  <c r="V231" i="5"/>
  <c r="W231" i="5"/>
  <c r="X231" i="5"/>
  <c r="Y231" i="5"/>
  <c r="Z231" i="5"/>
  <c r="AA231" i="5"/>
  <c r="AB231" i="5"/>
  <c r="U232" i="5"/>
  <c r="V232" i="5"/>
  <c r="W232" i="5"/>
  <c r="X232" i="5"/>
  <c r="Y232" i="5"/>
  <c r="Z232" i="5"/>
  <c r="AA232" i="5"/>
  <c r="AB232" i="5"/>
  <c r="U233" i="5"/>
  <c r="V233" i="5"/>
  <c r="W233" i="5"/>
  <c r="X233" i="5"/>
  <c r="Y233" i="5"/>
  <c r="Z233" i="5"/>
  <c r="AA233" i="5"/>
  <c r="AB233" i="5"/>
  <c r="U234" i="5"/>
  <c r="V234" i="5"/>
  <c r="W234" i="5"/>
  <c r="X234" i="5"/>
  <c r="Y234" i="5"/>
  <c r="Z234" i="5"/>
  <c r="AA234" i="5"/>
  <c r="AB234" i="5"/>
  <c r="U235" i="5"/>
  <c r="V235" i="5"/>
  <c r="W235" i="5"/>
  <c r="X235" i="5"/>
  <c r="Y235" i="5"/>
  <c r="Z235" i="5"/>
  <c r="AA235" i="5"/>
  <c r="AB235" i="5"/>
  <c r="U236" i="5"/>
  <c r="V236" i="5"/>
  <c r="W236" i="5"/>
  <c r="X236" i="5"/>
  <c r="Y236" i="5"/>
  <c r="Z236" i="5"/>
  <c r="AA236" i="5"/>
  <c r="AB236" i="5"/>
  <c r="U237" i="5"/>
  <c r="V237" i="5"/>
  <c r="W237" i="5"/>
  <c r="X237" i="5"/>
  <c r="Y237" i="5"/>
  <c r="Z237" i="5"/>
  <c r="AA237" i="5"/>
  <c r="AB237" i="5"/>
  <c r="U238" i="5"/>
  <c r="V238" i="5"/>
  <c r="W238" i="5"/>
  <c r="X238" i="5"/>
  <c r="Y238" i="5"/>
  <c r="Z238" i="5"/>
  <c r="AA238" i="5"/>
  <c r="AB238" i="5"/>
  <c r="U239" i="5"/>
  <c r="V239" i="5"/>
  <c r="W239" i="5"/>
  <c r="X239" i="5"/>
  <c r="Y239" i="5"/>
  <c r="Z239" i="5"/>
  <c r="AA239" i="5"/>
  <c r="AB239" i="5"/>
  <c r="U240" i="5"/>
  <c r="V240" i="5"/>
  <c r="W240" i="5"/>
  <c r="X240" i="5"/>
  <c r="Y240" i="5"/>
  <c r="Z240" i="5"/>
  <c r="AA240" i="5"/>
  <c r="AB240" i="5"/>
  <c r="U241" i="5"/>
  <c r="V241" i="5"/>
  <c r="W241" i="5"/>
  <c r="X241" i="5"/>
  <c r="Y241" i="5"/>
  <c r="Z241" i="5"/>
  <c r="AA241" i="5"/>
  <c r="AB241" i="5"/>
  <c r="U242" i="5"/>
  <c r="V242" i="5"/>
  <c r="W242" i="5"/>
  <c r="X242" i="5"/>
  <c r="Y242" i="5"/>
  <c r="Z242" i="5"/>
  <c r="AA242" i="5"/>
  <c r="AB242" i="5"/>
  <c r="U243" i="5"/>
  <c r="V243" i="5"/>
  <c r="W243" i="5"/>
  <c r="X243" i="5"/>
  <c r="Y243" i="5"/>
  <c r="Z243" i="5"/>
  <c r="AA243" i="5"/>
  <c r="AB243" i="5"/>
  <c r="U244" i="5"/>
  <c r="V244" i="5"/>
  <c r="W244" i="5"/>
  <c r="X244" i="5"/>
  <c r="Y244" i="5"/>
  <c r="Z244" i="5"/>
  <c r="AA244" i="5"/>
  <c r="AB244" i="5"/>
  <c r="U245" i="5"/>
  <c r="V245" i="5"/>
  <c r="W245" i="5"/>
  <c r="X245" i="5"/>
  <c r="Y245" i="5"/>
  <c r="Z245" i="5"/>
  <c r="AA245" i="5"/>
  <c r="AB245" i="5"/>
  <c r="U246" i="5"/>
  <c r="V246" i="5"/>
  <c r="W246" i="5"/>
  <c r="X246" i="5"/>
  <c r="Y246" i="5"/>
  <c r="Z246" i="5"/>
  <c r="AA246" i="5"/>
  <c r="AB246" i="5"/>
  <c r="U247" i="5"/>
  <c r="V247" i="5"/>
  <c r="W247" i="5"/>
  <c r="X247" i="5"/>
  <c r="Y247" i="5"/>
  <c r="Z247" i="5"/>
  <c r="AA247" i="5"/>
  <c r="AB247" i="5"/>
  <c r="U248" i="5"/>
  <c r="V248" i="5"/>
  <c r="W248" i="5"/>
  <c r="X248" i="5"/>
  <c r="Y248" i="5"/>
  <c r="Z248" i="5"/>
  <c r="AA248" i="5"/>
  <c r="AB248" i="5"/>
  <c r="U249" i="5"/>
  <c r="V249" i="5"/>
  <c r="W249" i="5"/>
  <c r="X249" i="5"/>
  <c r="Y249" i="5"/>
  <c r="Z249" i="5"/>
  <c r="AA249" i="5"/>
  <c r="AB249" i="5"/>
  <c r="U250" i="5"/>
  <c r="V250" i="5"/>
  <c r="W250" i="5"/>
  <c r="X250" i="5"/>
  <c r="Y250" i="5"/>
  <c r="Z250" i="5"/>
  <c r="AA250" i="5"/>
  <c r="AB250" i="5"/>
  <c r="U251" i="5"/>
  <c r="V251" i="5"/>
  <c r="W251" i="5"/>
  <c r="X251" i="5"/>
  <c r="Y251" i="5"/>
  <c r="Z251" i="5"/>
  <c r="AA251" i="5"/>
  <c r="AB251" i="5"/>
  <c r="U252" i="5"/>
  <c r="V252" i="5"/>
  <c r="W252" i="5"/>
  <c r="X252" i="5"/>
  <c r="Y252" i="5"/>
  <c r="Z252" i="5"/>
  <c r="AA252" i="5"/>
  <c r="AB252" i="5"/>
  <c r="U253" i="5"/>
  <c r="V253" i="5"/>
  <c r="W253" i="5"/>
  <c r="X253" i="5"/>
  <c r="Y253" i="5"/>
  <c r="Z253" i="5"/>
  <c r="AA253" i="5"/>
  <c r="AB253" i="5"/>
  <c r="U254" i="5"/>
  <c r="V254" i="5"/>
  <c r="W254" i="5"/>
  <c r="X254" i="5"/>
  <c r="Y254" i="5"/>
  <c r="Z254" i="5"/>
  <c r="AA254" i="5"/>
  <c r="AB254" i="5"/>
  <c r="U255" i="5"/>
  <c r="V255" i="5"/>
  <c r="W255" i="5"/>
  <c r="X255" i="5"/>
  <c r="Y255" i="5"/>
  <c r="Z255" i="5"/>
  <c r="AA255" i="5"/>
  <c r="AB255" i="5"/>
  <c r="U256" i="5"/>
  <c r="V256" i="5"/>
  <c r="W256" i="5"/>
  <c r="X256" i="5"/>
  <c r="Y256" i="5"/>
  <c r="Z256" i="5"/>
  <c r="AA256" i="5"/>
  <c r="AB256" i="5"/>
  <c r="U257" i="5"/>
  <c r="V257" i="5"/>
  <c r="W257" i="5"/>
  <c r="X257" i="5"/>
  <c r="Y257" i="5"/>
  <c r="Z257" i="5"/>
  <c r="AA257" i="5"/>
  <c r="AB257" i="5"/>
  <c r="U258" i="5"/>
  <c r="V258" i="5"/>
  <c r="W258" i="5"/>
  <c r="X258" i="5"/>
  <c r="Y258" i="5"/>
  <c r="Z258" i="5"/>
  <c r="AA258" i="5"/>
  <c r="AB258" i="5"/>
  <c r="U259" i="5"/>
  <c r="V259" i="5"/>
  <c r="W259" i="5"/>
  <c r="X259" i="5"/>
  <c r="Y259" i="5"/>
  <c r="Z259" i="5"/>
  <c r="AA259" i="5"/>
  <c r="AB259" i="5"/>
  <c r="U260" i="5"/>
  <c r="V260" i="5"/>
  <c r="W260" i="5"/>
  <c r="X260" i="5"/>
  <c r="Y260" i="5"/>
  <c r="Z260" i="5"/>
  <c r="AA260" i="5"/>
  <c r="AB260" i="5"/>
  <c r="U261" i="5"/>
  <c r="V261" i="5"/>
  <c r="W261" i="5"/>
  <c r="X261" i="5"/>
  <c r="Y261" i="5"/>
  <c r="Z261" i="5"/>
  <c r="AA261" i="5"/>
  <c r="AB261" i="5"/>
  <c r="U262" i="5"/>
  <c r="V262" i="5"/>
  <c r="W262" i="5"/>
  <c r="X262" i="5"/>
  <c r="Y262" i="5"/>
  <c r="Z262" i="5"/>
  <c r="AA262" i="5"/>
  <c r="AB262" i="5"/>
  <c r="U263" i="5"/>
  <c r="V263" i="5"/>
  <c r="W263" i="5"/>
  <c r="X263" i="5"/>
  <c r="Y263" i="5"/>
  <c r="Z263" i="5"/>
  <c r="AA263" i="5"/>
  <c r="AB263" i="5"/>
  <c r="U264" i="5"/>
  <c r="V264" i="5"/>
  <c r="W264" i="5"/>
  <c r="X264" i="5"/>
  <c r="Y264" i="5"/>
  <c r="Z264" i="5"/>
  <c r="AA264" i="5"/>
  <c r="AB264" i="5"/>
  <c r="U265" i="5"/>
  <c r="V265" i="5"/>
  <c r="W265" i="5"/>
  <c r="X265" i="5"/>
  <c r="Y265" i="5"/>
  <c r="Z265" i="5"/>
  <c r="AA265" i="5"/>
  <c r="AB265" i="5"/>
  <c r="U266" i="5"/>
  <c r="V266" i="5"/>
  <c r="W266" i="5"/>
  <c r="X266" i="5"/>
  <c r="Y266" i="5"/>
  <c r="Z266" i="5"/>
  <c r="AA266" i="5"/>
  <c r="AB266" i="5"/>
  <c r="U267" i="5"/>
  <c r="V267" i="5"/>
  <c r="W267" i="5"/>
  <c r="X267" i="5"/>
  <c r="Y267" i="5"/>
  <c r="Z267" i="5"/>
  <c r="AA267" i="5"/>
  <c r="AB267" i="5"/>
  <c r="U268" i="5"/>
  <c r="V268" i="5"/>
  <c r="W268" i="5"/>
  <c r="X268" i="5"/>
  <c r="Y268" i="5"/>
  <c r="Z268" i="5"/>
  <c r="AA268" i="5"/>
  <c r="AB268" i="5"/>
  <c r="U269" i="5"/>
  <c r="V269" i="5"/>
  <c r="W269" i="5"/>
  <c r="X269" i="5"/>
  <c r="Y269" i="5"/>
  <c r="Z269" i="5"/>
  <c r="AA269" i="5"/>
  <c r="AB269" i="5"/>
  <c r="U270" i="5"/>
  <c r="V270" i="5"/>
  <c r="W270" i="5"/>
  <c r="X270" i="5"/>
  <c r="Y270" i="5"/>
  <c r="Z270" i="5"/>
  <c r="AA270" i="5"/>
  <c r="AB270" i="5"/>
  <c r="U271" i="5"/>
  <c r="V271" i="5"/>
  <c r="W271" i="5"/>
  <c r="X271" i="5"/>
  <c r="Y271" i="5"/>
  <c r="Z271" i="5"/>
  <c r="AA271" i="5"/>
  <c r="AB271" i="5"/>
  <c r="U272" i="5"/>
  <c r="V272" i="5"/>
  <c r="W272" i="5"/>
  <c r="X272" i="5"/>
  <c r="Y272" i="5"/>
  <c r="Z272" i="5"/>
  <c r="AA272" i="5"/>
  <c r="AB272" i="5"/>
  <c r="U273" i="5"/>
  <c r="V273" i="5"/>
  <c r="W273" i="5"/>
  <c r="X273" i="5"/>
  <c r="Y273" i="5"/>
  <c r="Z273" i="5"/>
  <c r="AA273" i="5"/>
  <c r="AB273" i="5"/>
  <c r="U274" i="5"/>
  <c r="V274" i="5"/>
  <c r="W274" i="5"/>
  <c r="X274" i="5"/>
  <c r="Y274" i="5"/>
  <c r="Z274" i="5"/>
  <c r="AA274" i="5"/>
  <c r="AB274" i="5"/>
  <c r="U275" i="5"/>
  <c r="V275" i="5"/>
  <c r="W275" i="5"/>
  <c r="X275" i="5"/>
  <c r="Y275" i="5"/>
  <c r="Z275" i="5"/>
  <c r="AA275" i="5"/>
  <c r="AB275" i="5"/>
  <c r="U276" i="5"/>
  <c r="V276" i="5"/>
  <c r="W276" i="5"/>
  <c r="X276" i="5"/>
  <c r="Y276" i="5"/>
  <c r="Z276" i="5"/>
  <c r="AA276" i="5"/>
  <c r="AB276" i="5"/>
  <c r="U277" i="5"/>
  <c r="V277" i="5"/>
  <c r="W277" i="5"/>
  <c r="X277" i="5"/>
  <c r="Y277" i="5"/>
  <c r="Z277" i="5"/>
  <c r="AA277" i="5"/>
  <c r="AB277" i="5"/>
  <c r="U278" i="5"/>
  <c r="V278" i="5"/>
  <c r="W278" i="5"/>
  <c r="X278" i="5"/>
  <c r="Y278" i="5"/>
  <c r="Z278" i="5"/>
  <c r="AA278" i="5"/>
  <c r="AB278" i="5"/>
  <c r="U279" i="5"/>
  <c r="V279" i="5"/>
  <c r="W279" i="5"/>
  <c r="X279" i="5"/>
  <c r="Y279" i="5"/>
  <c r="Z279" i="5"/>
  <c r="AA279" i="5"/>
  <c r="AB279" i="5"/>
  <c r="U280" i="5"/>
  <c r="V280" i="5"/>
  <c r="W280" i="5"/>
  <c r="X280" i="5"/>
  <c r="Y280" i="5"/>
  <c r="Z280" i="5"/>
  <c r="AA280" i="5"/>
  <c r="AB280" i="5"/>
  <c r="U281" i="5"/>
  <c r="V281" i="5"/>
  <c r="W281" i="5"/>
  <c r="X281" i="5"/>
  <c r="Y281" i="5"/>
  <c r="Z281" i="5"/>
  <c r="AA281" i="5"/>
  <c r="AB281" i="5"/>
  <c r="U282" i="5"/>
  <c r="V282" i="5"/>
  <c r="W282" i="5"/>
  <c r="X282" i="5"/>
  <c r="Y282" i="5"/>
  <c r="Z282" i="5"/>
  <c r="AA282" i="5"/>
  <c r="AB282" i="5"/>
  <c r="U283" i="5"/>
  <c r="V283" i="5"/>
  <c r="W283" i="5"/>
  <c r="X283" i="5"/>
  <c r="Y283" i="5"/>
  <c r="Z283" i="5"/>
  <c r="AA283" i="5"/>
  <c r="AB283" i="5"/>
  <c r="U284" i="5"/>
  <c r="V284" i="5"/>
  <c r="W284" i="5"/>
  <c r="X284" i="5"/>
  <c r="Y284" i="5"/>
  <c r="Z284" i="5"/>
  <c r="AA284" i="5"/>
  <c r="AB284" i="5"/>
  <c r="U285" i="5"/>
  <c r="V285" i="5"/>
  <c r="W285" i="5"/>
  <c r="X285" i="5"/>
  <c r="Y285" i="5"/>
  <c r="Z285" i="5"/>
  <c r="AA285" i="5"/>
  <c r="AB285" i="5"/>
  <c r="U286" i="5"/>
  <c r="V286" i="5"/>
  <c r="W286" i="5"/>
  <c r="X286" i="5"/>
  <c r="Y286" i="5"/>
  <c r="Z286" i="5"/>
  <c r="AA286" i="5"/>
  <c r="AB286" i="5"/>
  <c r="U287" i="5"/>
  <c r="V287" i="5"/>
  <c r="W287" i="5"/>
  <c r="X287" i="5"/>
  <c r="Y287" i="5"/>
  <c r="Z287" i="5"/>
  <c r="AA287" i="5"/>
  <c r="AB287" i="5"/>
  <c r="U288" i="5"/>
  <c r="V288" i="5"/>
  <c r="W288" i="5"/>
  <c r="X288" i="5"/>
  <c r="Y288" i="5"/>
  <c r="Z288" i="5"/>
  <c r="AA288" i="5"/>
  <c r="AB288" i="5"/>
  <c r="U289" i="5"/>
  <c r="V289" i="5"/>
  <c r="W289" i="5"/>
  <c r="X289" i="5"/>
  <c r="Y289" i="5"/>
  <c r="Z289" i="5"/>
  <c r="AA289" i="5"/>
  <c r="AB289" i="5"/>
  <c r="U290" i="5"/>
  <c r="V290" i="5"/>
  <c r="W290" i="5"/>
  <c r="X290" i="5"/>
  <c r="Y290" i="5"/>
  <c r="Z290" i="5"/>
  <c r="AA290" i="5"/>
  <c r="AB290" i="5"/>
  <c r="U291" i="5"/>
  <c r="V291" i="5"/>
  <c r="W291" i="5"/>
  <c r="X291" i="5"/>
  <c r="Y291" i="5"/>
  <c r="Z291" i="5"/>
  <c r="AA291" i="5"/>
  <c r="AB291" i="5"/>
  <c r="U292" i="5"/>
  <c r="V292" i="5"/>
  <c r="W292" i="5"/>
  <c r="X292" i="5"/>
  <c r="Y292" i="5"/>
  <c r="Z292" i="5"/>
  <c r="AA292" i="5"/>
  <c r="AB292" i="5"/>
  <c r="U293" i="5"/>
  <c r="V293" i="5"/>
  <c r="W293" i="5"/>
  <c r="X293" i="5"/>
  <c r="Y293" i="5"/>
  <c r="Z293" i="5"/>
  <c r="AA293" i="5"/>
  <c r="AB293" i="5"/>
  <c r="U294" i="5"/>
  <c r="V294" i="5"/>
  <c r="W294" i="5"/>
  <c r="X294" i="5"/>
  <c r="Y294" i="5"/>
  <c r="Z294" i="5"/>
  <c r="AA294" i="5"/>
  <c r="AB294" i="5"/>
  <c r="U295" i="5"/>
  <c r="V295" i="5"/>
  <c r="W295" i="5"/>
  <c r="X295" i="5"/>
  <c r="Y295" i="5"/>
  <c r="Z295" i="5"/>
  <c r="AA295" i="5"/>
  <c r="AB295" i="5"/>
  <c r="U296" i="5"/>
  <c r="V296" i="5"/>
  <c r="W296" i="5"/>
  <c r="X296" i="5"/>
  <c r="Y296" i="5"/>
  <c r="Z296" i="5"/>
  <c r="AA296" i="5"/>
  <c r="AB296" i="5"/>
  <c r="U297" i="5"/>
  <c r="V297" i="5"/>
  <c r="W297" i="5"/>
  <c r="X297" i="5"/>
  <c r="Y297" i="5"/>
  <c r="Z297" i="5"/>
  <c r="AA297" i="5"/>
  <c r="AB297" i="5"/>
  <c r="U298" i="5"/>
  <c r="V298" i="5"/>
  <c r="W298" i="5"/>
  <c r="X298" i="5"/>
  <c r="Y298" i="5"/>
  <c r="Z298" i="5"/>
  <c r="AA298" i="5"/>
  <c r="AB298" i="5"/>
  <c r="U299" i="5"/>
  <c r="V299" i="5"/>
  <c r="W299" i="5"/>
  <c r="X299" i="5"/>
  <c r="Y299" i="5"/>
  <c r="Z299" i="5"/>
  <c r="AA299" i="5"/>
  <c r="AB299" i="5"/>
  <c r="U300" i="5"/>
  <c r="V300" i="5"/>
  <c r="W300" i="5"/>
  <c r="X300" i="5"/>
  <c r="Y300" i="5"/>
  <c r="Z300" i="5"/>
  <c r="AA300" i="5"/>
  <c r="AB300" i="5"/>
  <c r="U301" i="5"/>
  <c r="V301" i="5"/>
  <c r="W301" i="5"/>
  <c r="X301" i="5"/>
  <c r="Y301" i="5"/>
  <c r="Z301" i="5"/>
  <c r="AA301" i="5"/>
  <c r="AB301" i="5"/>
  <c r="U302" i="5"/>
  <c r="V302" i="5"/>
  <c r="W302" i="5"/>
  <c r="X302" i="5"/>
  <c r="Y302" i="5"/>
  <c r="Z302" i="5"/>
  <c r="AA302" i="5"/>
  <c r="AB302" i="5"/>
  <c r="V3" i="5"/>
  <c r="W3" i="5"/>
  <c r="X3" i="5"/>
  <c r="Y3" i="5"/>
  <c r="Z3" i="5"/>
  <c r="AA3" i="5"/>
  <c r="AB3" i="5"/>
  <c r="U3" i="5"/>
  <c r="B12" i="10"/>
  <c r="B13" i="10"/>
  <c r="O12" i="1"/>
  <c r="P12" i="1"/>
  <c r="Q12" i="1"/>
  <c r="T305" i="5"/>
  <c r="D27" i="6" a="1"/>
  <c r="G27" i="6" s="1"/>
  <c r="D28" i="6" a="1"/>
  <c r="G28" i="6" s="1"/>
  <c r="D29" i="6" a="1"/>
  <c r="G29" i="6" s="1"/>
  <c r="D30" i="6" a="1"/>
  <c r="F30" i="6" s="1"/>
  <c r="D31" i="6" a="1"/>
  <c r="E31" i="6" s="1"/>
  <c r="D32" i="6" a="1"/>
  <c r="G32" i="6" s="1"/>
  <c r="D33" i="6" a="1"/>
  <c r="D33" i="6" s="1"/>
  <c r="D34" i="6" a="1"/>
  <c r="E34" i="6" s="1"/>
  <c r="D35" i="6" a="1"/>
  <c r="G35" i="6" s="1"/>
  <c r="D26" i="6" a="1"/>
  <c r="D26" i="6" s="1"/>
  <c r="D16" i="6" a="1"/>
  <c r="D16" i="6" s="1"/>
  <c r="D17" i="6" a="1"/>
  <c r="F17" i="6" s="1"/>
  <c r="D18" i="6" a="1"/>
  <c r="H18" i="6" s="1"/>
  <c r="D19" i="6" a="1"/>
  <c r="D19" i="6" s="1"/>
  <c r="D20" i="6" a="1"/>
  <c r="F20" i="6" s="1"/>
  <c r="D21" i="6" a="1"/>
  <c r="H21" i="6" s="1"/>
  <c r="D22" i="6" a="1"/>
  <c r="D22" i="6" s="1"/>
  <c r="D23" i="6" a="1"/>
  <c r="E23" i="6" s="1"/>
  <c r="D24" i="6" a="1"/>
  <c r="H24" i="6" s="1"/>
  <c r="D15" i="6" a="1"/>
  <c r="D15" i="6" s="1"/>
  <c r="D13" i="6" a="1"/>
  <c r="D13" i="6" s="1"/>
  <c r="D12" i="6" a="1"/>
  <c r="D12" i="6" s="1"/>
  <c r="D11" i="6" a="1"/>
  <c r="D11" i="6" s="1"/>
  <c r="D10" i="6" a="1"/>
  <c r="D10" i="6" s="1"/>
  <c r="D9" i="6" a="1"/>
  <c r="D9" i="6" s="1"/>
  <c r="D8" i="6" a="1"/>
  <c r="D8" i="6" s="1"/>
  <c r="D7" i="6" a="1"/>
  <c r="D7" i="6" s="1"/>
  <c r="D6" i="6" a="1"/>
  <c r="F6" i="6" s="1"/>
  <c r="D5" i="6" a="1"/>
  <c r="D5" i="6" s="1"/>
  <c r="D4" i="6" a="1"/>
  <c r="D4" i="6" s="1"/>
  <c r="Q11" i="1"/>
  <c r="P11" i="1"/>
  <c r="O11" i="1"/>
  <c r="Q28" i="6" l="1"/>
  <c r="O28" i="6"/>
  <c r="K28" i="6"/>
  <c r="E8" i="6"/>
  <c r="M24" i="6"/>
  <c r="H28" i="6"/>
  <c r="H11" i="6"/>
  <c r="F28" i="6"/>
  <c r="Q8" i="6"/>
  <c r="O33" i="6"/>
  <c r="G21" i="6"/>
  <c r="L28" i="6"/>
  <c r="O8" i="6"/>
  <c r="Q11" i="6"/>
  <c r="M12" i="6"/>
  <c r="Q23" i="6"/>
  <c r="N28" i="6"/>
  <c r="E28" i="6"/>
  <c r="N8" i="6"/>
  <c r="M11" i="6"/>
  <c r="P23" i="6"/>
  <c r="F29" i="6"/>
  <c r="K11" i="6"/>
  <c r="O7" i="6"/>
  <c r="I11" i="6"/>
  <c r="R28" i="6"/>
  <c r="I28" i="6"/>
  <c r="O5" i="6"/>
  <c r="G7" i="6"/>
  <c r="O11" i="6"/>
  <c r="G11" i="6"/>
  <c r="O13" i="6"/>
  <c r="L24" i="6"/>
  <c r="J23" i="6"/>
  <c r="F21" i="6"/>
  <c r="N17" i="6"/>
  <c r="I32" i="6"/>
  <c r="R29" i="6"/>
  <c r="P28" i="6"/>
  <c r="J28" i="6"/>
  <c r="D28" i="6"/>
  <c r="N5" i="6"/>
  <c r="O9" i="6"/>
  <c r="N11" i="6"/>
  <c r="E11" i="6"/>
  <c r="N13" i="6"/>
  <c r="K24" i="6"/>
  <c r="I23" i="6"/>
  <c r="D17" i="6"/>
  <c r="O34" i="6"/>
  <c r="L29" i="6"/>
  <c r="M5" i="6"/>
  <c r="G13" i="6"/>
  <c r="E24" i="6"/>
  <c r="D23" i="6"/>
  <c r="P20" i="6"/>
  <c r="I34" i="6"/>
  <c r="O31" i="6"/>
  <c r="H10" i="6"/>
  <c r="O12" i="6"/>
  <c r="I16" i="6"/>
  <c r="I31" i="6"/>
  <c r="M28" i="6"/>
  <c r="H8" i="6"/>
  <c r="I9" i="6"/>
  <c r="I10" i="6"/>
  <c r="G12" i="6"/>
  <c r="H13" i="6"/>
  <c r="O24" i="6"/>
  <c r="F24" i="6"/>
  <c r="K23" i="6"/>
  <c r="N22" i="6"/>
  <c r="D18" i="6"/>
  <c r="L35" i="6"/>
  <c r="P34" i="6"/>
  <c r="J34" i="6"/>
  <c r="D34" i="6"/>
  <c r="I33" i="6"/>
  <c r="L32" i="6"/>
  <c r="P31" i="6"/>
  <c r="J31" i="6"/>
  <c r="D31" i="6"/>
  <c r="I29" i="6"/>
  <c r="N6" i="6"/>
  <c r="H9" i="6"/>
  <c r="I22" i="6"/>
  <c r="O26" i="6"/>
  <c r="I35" i="6"/>
  <c r="H33" i="6"/>
  <c r="D6" i="6"/>
  <c r="G9" i="6"/>
  <c r="N12" i="6"/>
  <c r="H22" i="6"/>
  <c r="N26" i="6"/>
  <c r="F35" i="6"/>
  <c r="N34" i="6"/>
  <c r="H34" i="6"/>
  <c r="Q33" i="6"/>
  <c r="E33" i="6"/>
  <c r="F32" i="6"/>
  <c r="N31" i="6"/>
  <c r="H31" i="6"/>
  <c r="M34" i="6"/>
  <c r="G34" i="6"/>
  <c r="M31" i="6"/>
  <c r="G31" i="6"/>
  <c r="K8" i="6"/>
  <c r="N9" i="6"/>
  <c r="O10" i="6"/>
  <c r="I12" i="6"/>
  <c r="M13" i="6"/>
  <c r="R24" i="6"/>
  <c r="I24" i="6"/>
  <c r="R18" i="6"/>
  <c r="R35" i="6"/>
  <c r="R34" i="6"/>
  <c r="L34" i="6"/>
  <c r="F34" i="6"/>
  <c r="N33" i="6"/>
  <c r="R32" i="6"/>
  <c r="R31" i="6"/>
  <c r="L31" i="6"/>
  <c r="F31" i="6"/>
  <c r="O29" i="6"/>
  <c r="I8" i="6"/>
  <c r="M9" i="6"/>
  <c r="N10" i="6"/>
  <c r="H12" i="6"/>
  <c r="I13" i="6"/>
  <c r="Q24" i="6"/>
  <c r="G24" i="6"/>
  <c r="O23" i="6"/>
  <c r="O22" i="6"/>
  <c r="K18" i="6"/>
  <c r="O35" i="6"/>
  <c r="Q34" i="6"/>
  <c r="K34" i="6"/>
  <c r="K33" i="6"/>
  <c r="O32" i="6"/>
  <c r="Q31" i="6"/>
  <c r="K31" i="6"/>
  <c r="O4" i="6"/>
  <c r="G4" i="6"/>
  <c r="K6" i="6"/>
  <c r="J6" i="6"/>
  <c r="I6" i="6"/>
  <c r="P6" i="6"/>
  <c r="H6" i="6"/>
  <c r="Q6" i="6"/>
  <c r="O6" i="6"/>
  <c r="E6" i="6"/>
  <c r="I7" i="6"/>
  <c r="M7" i="6"/>
  <c r="H7" i="6"/>
  <c r="N7" i="6"/>
  <c r="J30" i="6"/>
  <c r="Q30" i="6"/>
  <c r="I30" i="6"/>
  <c r="P30" i="6"/>
  <c r="H30" i="6"/>
  <c r="O30" i="6"/>
  <c r="E30" i="6"/>
  <c r="K30" i="6"/>
  <c r="N30" i="6"/>
  <c r="D30" i="6"/>
  <c r="I26" i="6"/>
  <c r="H26" i="6"/>
  <c r="Q27" i="6"/>
  <c r="P27" i="6"/>
  <c r="J27" i="6"/>
  <c r="I27" i="6"/>
  <c r="O27" i="6"/>
  <c r="H27" i="6"/>
  <c r="N27" i="6"/>
  <c r="F27" i="6"/>
  <c r="L27" i="6"/>
  <c r="E27" i="6"/>
  <c r="R27" i="6"/>
  <c r="K27" i="6"/>
  <c r="D27" i="6"/>
  <c r="D20" i="6"/>
  <c r="Q21" i="6"/>
  <c r="O21" i="6"/>
  <c r="L21" i="6"/>
  <c r="O19" i="6"/>
  <c r="N19" i="6"/>
  <c r="I19" i="6"/>
  <c r="H19" i="6"/>
  <c r="K20" i="6"/>
  <c r="J20" i="6"/>
  <c r="I20" i="6"/>
  <c r="O20" i="6"/>
  <c r="Q20" i="6"/>
  <c r="E20" i="6"/>
  <c r="Q17" i="6"/>
  <c r="K17" i="6"/>
  <c r="I17" i="6"/>
  <c r="P18" i="6"/>
  <c r="I18" i="6"/>
  <c r="O18" i="6"/>
  <c r="G18" i="6"/>
  <c r="J18" i="6"/>
  <c r="M18" i="6"/>
  <c r="F18" i="6"/>
  <c r="Q18" i="6"/>
  <c r="L18" i="6"/>
  <c r="E18" i="6"/>
  <c r="M21" i="6"/>
  <c r="E21" i="6"/>
  <c r="K21" i="6"/>
  <c r="R21" i="6"/>
  <c r="I21" i="6"/>
  <c r="J17" i="6"/>
  <c r="P17" i="6"/>
  <c r="H17" i="6"/>
  <c r="O17" i="6"/>
  <c r="E17" i="6"/>
  <c r="H16" i="6"/>
  <c r="R16" i="6"/>
  <c r="F16" i="6"/>
  <c r="N16" i="6"/>
  <c r="O16" i="6"/>
  <c r="L16" i="6"/>
  <c r="Q35" i="6"/>
  <c r="K35" i="6"/>
  <c r="E35" i="6"/>
  <c r="M33" i="6"/>
  <c r="G33" i="6"/>
  <c r="Q32" i="6"/>
  <c r="K32" i="6"/>
  <c r="E32" i="6"/>
  <c r="M30" i="6"/>
  <c r="G30" i="6"/>
  <c r="Q29" i="6"/>
  <c r="K29" i="6"/>
  <c r="E29" i="6"/>
  <c r="M27" i="6"/>
  <c r="P35" i="6"/>
  <c r="J35" i="6"/>
  <c r="D35" i="6"/>
  <c r="R33" i="6"/>
  <c r="L33" i="6"/>
  <c r="F33" i="6"/>
  <c r="P32" i="6"/>
  <c r="J32" i="6"/>
  <c r="D32" i="6"/>
  <c r="R30" i="6"/>
  <c r="L30" i="6"/>
  <c r="P29" i="6"/>
  <c r="J29" i="6"/>
  <c r="D29" i="6"/>
  <c r="N35" i="6"/>
  <c r="H35" i="6"/>
  <c r="P33" i="6"/>
  <c r="J33" i="6"/>
  <c r="N32" i="6"/>
  <c r="H32" i="6"/>
  <c r="N29" i="6"/>
  <c r="H29" i="6"/>
  <c r="M35" i="6"/>
  <c r="M32" i="6"/>
  <c r="M29" i="6"/>
  <c r="M26" i="6"/>
  <c r="G26" i="6"/>
  <c r="R26" i="6"/>
  <c r="L26" i="6"/>
  <c r="F26" i="6"/>
  <c r="Q26" i="6"/>
  <c r="K26" i="6"/>
  <c r="E26" i="6"/>
  <c r="P26" i="6"/>
  <c r="J26" i="6"/>
  <c r="M22" i="6"/>
  <c r="G22" i="6"/>
  <c r="M19" i="6"/>
  <c r="G19" i="6"/>
  <c r="M16" i="6"/>
  <c r="G16" i="6"/>
  <c r="P24" i="6"/>
  <c r="J24" i="6"/>
  <c r="D24" i="6"/>
  <c r="N23" i="6"/>
  <c r="H23" i="6"/>
  <c r="R22" i="6"/>
  <c r="L22" i="6"/>
  <c r="F22" i="6"/>
  <c r="P21" i="6"/>
  <c r="J21" i="6"/>
  <c r="D21" i="6"/>
  <c r="N20" i="6"/>
  <c r="H20" i="6"/>
  <c r="R19" i="6"/>
  <c r="L19" i="6"/>
  <c r="F19" i="6"/>
  <c r="M23" i="6"/>
  <c r="G23" i="6"/>
  <c r="Q22" i="6"/>
  <c r="K22" i="6"/>
  <c r="E22" i="6"/>
  <c r="M20" i="6"/>
  <c r="G20" i="6"/>
  <c r="Q19" i="6"/>
  <c r="K19" i="6"/>
  <c r="E19" i="6"/>
  <c r="M17" i="6"/>
  <c r="G17" i="6"/>
  <c r="Q16" i="6"/>
  <c r="K16" i="6"/>
  <c r="E16" i="6"/>
  <c r="N24" i="6"/>
  <c r="R23" i="6"/>
  <c r="L23" i="6"/>
  <c r="F23" i="6"/>
  <c r="P22" i="6"/>
  <c r="J22" i="6"/>
  <c r="N21" i="6"/>
  <c r="R20" i="6"/>
  <c r="L20" i="6"/>
  <c r="P19" i="6"/>
  <c r="J19" i="6"/>
  <c r="N18" i="6"/>
  <c r="R17" i="6"/>
  <c r="L17" i="6"/>
  <c r="P16" i="6"/>
  <c r="J16" i="6"/>
  <c r="O15" i="6"/>
  <c r="N15" i="6"/>
  <c r="G15" i="6"/>
  <c r="R15" i="6"/>
  <c r="L15" i="6"/>
  <c r="F15" i="6"/>
  <c r="I15" i="6"/>
  <c r="H15" i="6"/>
  <c r="M15" i="6"/>
  <c r="Q15" i="6"/>
  <c r="K15" i="6"/>
  <c r="E15" i="6"/>
  <c r="P15" i="6"/>
  <c r="J15" i="6"/>
  <c r="R13" i="6"/>
  <c r="L13" i="6"/>
  <c r="F13" i="6"/>
  <c r="Q13" i="6"/>
  <c r="K13" i="6"/>
  <c r="E13" i="6"/>
  <c r="P13" i="6"/>
  <c r="J13" i="6"/>
  <c r="R12" i="6"/>
  <c r="L12" i="6"/>
  <c r="F12" i="6"/>
  <c r="Q12" i="6"/>
  <c r="K12" i="6"/>
  <c r="E12" i="6"/>
  <c r="P12" i="6"/>
  <c r="J12" i="6"/>
  <c r="R11" i="6"/>
  <c r="L11" i="6"/>
  <c r="F11" i="6"/>
  <c r="P11" i="6"/>
  <c r="J11" i="6"/>
  <c r="M10" i="6"/>
  <c r="G10" i="6"/>
  <c r="R10" i="6"/>
  <c r="L10" i="6"/>
  <c r="F10" i="6"/>
  <c r="Q10" i="6"/>
  <c r="K10" i="6"/>
  <c r="E10" i="6"/>
  <c r="P10" i="6"/>
  <c r="J10" i="6"/>
  <c r="R9" i="6"/>
  <c r="L9" i="6"/>
  <c r="F9" i="6"/>
  <c r="Q9" i="6"/>
  <c r="K9" i="6"/>
  <c r="E9" i="6"/>
  <c r="P9" i="6"/>
  <c r="J9" i="6"/>
  <c r="M8" i="6"/>
  <c r="G8" i="6"/>
  <c r="R8" i="6"/>
  <c r="L8" i="6"/>
  <c r="F8" i="6"/>
  <c r="P8" i="6"/>
  <c r="J8" i="6"/>
  <c r="R7" i="6"/>
  <c r="L7" i="6"/>
  <c r="F7" i="6"/>
  <c r="Q7" i="6"/>
  <c r="K7" i="6"/>
  <c r="E7" i="6"/>
  <c r="P7" i="6"/>
  <c r="J7" i="6"/>
  <c r="M6" i="6"/>
  <c r="G6" i="6"/>
  <c r="R6" i="6"/>
  <c r="L6" i="6"/>
  <c r="N4" i="6"/>
  <c r="M4" i="6"/>
  <c r="I4" i="6"/>
  <c r="H4" i="6"/>
  <c r="I5" i="6"/>
  <c r="H5" i="6"/>
  <c r="G5" i="6"/>
  <c r="R5" i="6"/>
  <c r="L5" i="6"/>
  <c r="F5" i="6"/>
  <c r="Q5" i="6"/>
  <c r="K5" i="6"/>
  <c r="E5" i="6"/>
  <c r="P5" i="6"/>
  <c r="J5" i="6"/>
  <c r="R4" i="6"/>
  <c r="L4" i="6"/>
  <c r="F4" i="6"/>
  <c r="Q4" i="6"/>
  <c r="K4" i="6"/>
  <c r="E4" i="6"/>
  <c r="P4" i="6"/>
  <c r="J4" i="6"/>
  <c r="Q305" i="5" l="1" a="1"/>
  <c r="Q305" i="5" s="1"/>
  <c r="S305" i="5" a="1"/>
  <c r="S305" i="5" s="1"/>
  <c r="R305" i="5" a="1"/>
  <c r="R305" i="5" s="1"/>
  <c r="M11" i="1" l="1"/>
  <c r="M12" i="1" s="1"/>
  <c r="AL4" i="4"/>
  <c r="AM4" i="4"/>
  <c r="AN4" i="4"/>
  <c r="AO4" i="4"/>
  <c r="AP4" i="4"/>
  <c r="AQ4" i="4"/>
  <c r="AR4" i="4"/>
  <c r="AS4" i="4"/>
  <c r="AT4" i="4"/>
  <c r="AU4" i="4"/>
  <c r="AL5" i="4"/>
  <c r="AM5" i="4"/>
  <c r="AN5" i="4"/>
  <c r="AO5" i="4"/>
  <c r="AP5" i="4"/>
  <c r="AQ5" i="4"/>
  <c r="AR5" i="4"/>
  <c r="AS5" i="4"/>
  <c r="AT5" i="4"/>
  <c r="AU5" i="4"/>
  <c r="AL6" i="4"/>
  <c r="AM6" i="4"/>
  <c r="AN6" i="4"/>
  <c r="AO6" i="4"/>
  <c r="AP6" i="4"/>
  <c r="AQ6" i="4"/>
  <c r="AR6" i="4"/>
  <c r="AS6" i="4"/>
  <c r="AV6" i="4" s="1"/>
  <c r="AT6" i="4"/>
  <c r="AU6" i="4"/>
  <c r="AL7" i="4"/>
  <c r="AM7" i="4"/>
  <c r="AN7" i="4"/>
  <c r="AO7" i="4"/>
  <c r="AP7" i="4"/>
  <c r="AQ7" i="4"/>
  <c r="AR7" i="4"/>
  <c r="AS7" i="4"/>
  <c r="AT7" i="4"/>
  <c r="AU7" i="4"/>
  <c r="AL8" i="4"/>
  <c r="AM8" i="4"/>
  <c r="AN8" i="4"/>
  <c r="AO8" i="4"/>
  <c r="AP8" i="4"/>
  <c r="AQ8" i="4"/>
  <c r="AR8" i="4"/>
  <c r="AS8" i="4"/>
  <c r="AT8" i="4"/>
  <c r="AU8" i="4"/>
  <c r="AL9" i="4"/>
  <c r="AM9" i="4"/>
  <c r="AN9" i="4"/>
  <c r="AO9" i="4"/>
  <c r="AP9" i="4"/>
  <c r="AQ9" i="4"/>
  <c r="AR9" i="4"/>
  <c r="AS9" i="4"/>
  <c r="AT9" i="4"/>
  <c r="AU9" i="4"/>
  <c r="AL10" i="4"/>
  <c r="AM10" i="4"/>
  <c r="AN10" i="4"/>
  <c r="AO10" i="4"/>
  <c r="AP10" i="4"/>
  <c r="AQ10" i="4"/>
  <c r="AR10" i="4"/>
  <c r="AS10" i="4"/>
  <c r="AT10" i="4"/>
  <c r="AU10" i="4"/>
  <c r="AL11" i="4"/>
  <c r="AM11" i="4"/>
  <c r="AN11" i="4"/>
  <c r="AO11" i="4"/>
  <c r="AP11" i="4"/>
  <c r="AQ11" i="4"/>
  <c r="AR11" i="4"/>
  <c r="AS11" i="4"/>
  <c r="AT11" i="4"/>
  <c r="AU11" i="4"/>
  <c r="AL12" i="4"/>
  <c r="AM12" i="4"/>
  <c r="AN12" i="4"/>
  <c r="AO12" i="4"/>
  <c r="AP12" i="4"/>
  <c r="AQ12" i="4"/>
  <c r="AR12" i="4"/>
  <c r="AS12" i="4"/>
  <c r="AT12" i="4"/>
  <c r="AU12" i="4"/>
  <c r="AL13" i="4"/>
  <c r="AM13" i="4"/>
  <c r="AN13" i="4"/>
  <c r="AO13" i="4"/>
  <c r="AP13" i="4"/>
  <c r="AQ13" i="4"/>
  <c r="AR13" i="4"/>
  <c r="AS13" i="4"/>
  <c r="AT13" i="4"/>
  <c r="AU13" i="4"/>
  <c r="AL14" i="4"/>
  <c r="AM14" i="4"/>
  <c r="AN14" i="4"/>
  <c r="AO14" i="4"/>
  <c r="AP14" i="4"/>
  <c r="AQ14" i="4"/>
  <c r="AR14" i="4"/>
  <c r="AS14" i="4"/>
  <c r="AT14" i="4"/>
  <c r="AU14" i="4"/>
  <c r="AL15" i="4"/>
  <c r="AM15" i="4"/>
  <c r="AN15" i="4"/>
  <c r="AO15" i="4"/>
  <c r="AP15" i="4"/>
  <c r="AQ15" i="4"/>
  <c r="AR15" i="4"/>
  <c r="AS15" i="4"/>
  <c r="AT15" i="4"/>
  <c r="AU15" i="4"/>
  <c r="AL16" i="4"/>
  <c r="AM16" i="4"/>
  <c r="AN16" i="4"/>
  <c r="AO16" i="4"/>
  <c r="AP16" i="4"/>
  <c r="AQ16" i="4"/>
  <c r="AR16" i="4"/>
  <c r="AS16" i="4"/>
  <c r="AT16" i="4"/>
  <c r="AU16" i="4"/>
  <c r="AL17" i="4"/>
  <c r="AM17" i="4"/>
  <c r="AN17" i="4"/>
  <c r="AO17" i="4"/>
  <c r="AP17" i="4"/>
  <c r="AQ17" i="4"/>
  <c r="AR17" i="4"/>
  <c r="AS17" i="4"/>
  <c r="AT17" i="4"/>
  <c r="AU17" i="4"/>
  <c r="AL18" i="4"/>
  <c r="AM18" i="4"/>
  <c r="AN18" i="4"/>
  <c r="AO18" i="4"/>
  <c r="AP18" i="4"/>
  <c r="AQ18" i="4"/>
  <c r="AR18" i="4"/>
  <c r="AS18" i="4"/>
  <c r="AT18" i="4"/>
  <c r="AU18" i="4"/>
  <c r="AL19" i="4"/>
  <c r="AM19" i="4"/>
  <c r="AN19" i="4"/>
  <c r="AO19" i="4"/>
  <c r="AP19" i="4"/>
  <c r="AQ19" i="4"/>
  <c r="AR19" i="4"/>
  <c r="AS19" i="4"/>
  <c r="AT19" i="4"/>
  <c r="AU19" i="4"/>
  <c r="AL20" i="4"/>
  <c r="AM20" i="4"/>
  <c r="AN20" i="4"/>
  <c r="AO20" i="4"/>
  <c r="AP20" i="4"/>
  <c r="AQ20" i="4"/>
  <c r="AR20" i="4"/>
  <c r="AS20" i="4"/>
  <c r="AT20" i="4"/>
  <c r="AU20" i="4"/>
  <c r="AL21" i="4"/>
  <c r="AM21" i="4"/>
  <c r="AN21" i="4"/>
  <c r="AO21" i="4"/>
  <c r="AP21" i="4"/>
  <c r="AQ21" i="4"/>
  <c r="AR21" i="4"/>
  <c r="AS21" i="4"/>
  <c r="AT21" i="4"/>
  <c r="AU21" i="4"/>
  <c r="AL22" i="4"/>
  <c r="AM22" i="4"/>
  <c r="AN22" i="4"/>
  <c r="AO22" i="4"/>
  <c r="AP22" i="4"/>
  <c r="AQ22" i="4"/>
  <c r="AR22" i="4"/>
  <c r="AS22" i="4"/>
  <c r="AT22" i="4"/>
  <c r="AU22" i="4"/>
  <c r="AL23" i="4"/>
  <c r="AM23" i="4"/>
  <c r="AN23" i="4"/>
  <c r="AO23" i="4"/>
  <c r="AP23" i="4"/>
  <c r="AQ23" i="4"/>
  <c r="AR23" i="4"/>
  <c r="AS23" i="4"/>
  <c r="AT23" i="4"/>
  <c r="AU23" i="4"/>
  <c r="AL24" i="4"/>
  <c r="AM24" i="4"/>
  <c r="AN24" i="4"/>
  <c r="AO24" i="4"/>
  <c r="AP24" i="4"/>
  <c r="AQ24" i="4"/>
  <c r="AR24" i="4"/>
  <c r="AS24" i="4"/>
  <c r="AT24" i="4"/>
  <c r="AU24" i="4"/>
  <c r="AL25" i="4"/>
  <c r="AM25" i="4"/>
  <c r="AN25" i="4"/>
  <c r="AO25" i="4"/>
  <c r="AP25" i="4"/>
  <c r="AQ25" i="4"/>
  <c r="AR25" i="4"/>
  <c r="AS25" i="4"/>
  <c r="AT25" i="4"/>
  <c r="AU25" i="4"/>
  <c r="AL26" i="4"/>
  <c r="AM26" i="4"/>
  <c r="AN26" i="4"/>
  <c r="AO26" i="4"/>
  <c r="AP26" i="4"/>
  <c r="AQ26" i="4"/>
  <c r="AR26" i="4"/>
  <c r="AS26" i="4"/>
  <c r="AT26" i="4"/>
  <c r="AU26" i="4"/>
  <c r="AL27" i="4"/>
  <c r="AM27" i="4"/>
  <c r="AN27" i="4"/>
  <c r="AO27" i="4"/>
  <c r="AP27" i="4"/>
  <c r="AQ27" i="4"/>
  <c r="AR27" i="4"/>
  <c r="AS27" i="4"/>
  <c r="AT27" i="4"/>
  <c r="AU27" i="4"/>
  <c r="AL28" i="4"/>
  <c r="AM28" i="4"/>
  <c r="AN28" i="4"/>
  <c r="AO28" i="4"/>
  <c r="AP28" i="4"/>
  <c r="AQ28" i="4"/>
  <c r="AR28" i="4"/>
  <c r="AS28" i="4"/>
  <c r="AT28" i="4"/>
  <c r="AU28" i="4"/>
  <c r="AL29" i="4"/>
  <c r="AM29" i="4"/>
  <c r="AN29" i="4"/>
  <c r="AO29" i="4"/>
  <c r="AP29" i="4"/>
  <c r="AQ29" i="4"/>
  <c r="AR29" i="4"/>
  <c r="AS29" i="4"/>
  <c r="AT29" i="4"/>
  <c r="AU29" i="4"/>
  <c r="AL30" i="4"/>
  <c r="AM30" i="4"/>
  <c r="AN30" i="4"/>
  <c r="AO30" i="4"/>
  <c r="AP30" i="4"/>
  <c r="AQ30" i="4"/>
  <c r="AR30" i="4"/>
  <c r="AS30" i="4"/>
  <c r="AT30" i="4"/>
  <c r="AU30" i="4"/>
  <c r="AL31" i="4"/>
  <c r="AM31" i="4"/>
  <c r="AN31" i="4"/>
  <c r="AO31" i="4"/>
  <c r="AP31" i="4"/>
  <c r="AQ31" i="4"/>
  <c r="AR31" i="4"/>
  <c r="AS31" i="4"/>
  <c r="AT31" i="4"/>
  <c r="AU31" i="4"/>
  <c r="AL32" i="4"/>
  <c r="AM32" i="4"/>
  <c r="AN32" i="4"/>
  <c r="AO32" i="4"/>
  <c r="AP32" i="4"/>
  <c r="AQ32" i="4"/>
  <c r="AR32" i="4"/>
  <c r="AS32" i="4"/>
  <c r="AT32" i="4"/>
  <c r="AU32" i="4"/>
  <c r="AL33" i="4"/>
  <c r="AM33" i="4"/>
  <c r="AN33" i="4"/>
  <c r="AO33" i="4"/>
  <c r="AP33" i="4"/>
  <c r="AQ33" i="4"/>
  <c r="AR33" i="4"/>
  <c r="AS33" i="4"/>
  <c r="AT33" i="4"/>
  <c r="AU33" i="4"/>
  <c r="AL34" i="4"/>
  <c r="AM34" i="4"/>
  <c r="AN34" i="4"/>
  <c r="AO34" i="4"/>
  <c r="AP34" i="4"/>
  <c r="AQ34" i="4"/>
  <c r="AR34" i="4"/>
  <c r="AS34" i="4"/>
  <c r="AT34" i="4"/>
  <c r="AU34" i="4"/>
  <c r="AL35" i="4"/>
  <c r="AM35" i="4"/>
  <c r="AN35" i="4"/>
  <c r="AO35" i="4"/>
  <c r="AP35" i="4"/>
  <c r="AQ35" i="4"/>
  <c r="AR35" i="4"/>
  <c r="AS35" i="4"/>
  <c r="AT35" i="4"/>
  <c r="AU35" i="4"/>
  <c r="AL36" i="4"/>
  <c r="AM36" i="4"/>
  <c r="AN36" i="4"/>
  <c r="AO36" i="4"/>
  <c r="AP36" i="4"/>
  <c r="AQ36" i="4"/>
  <c r="AR36" i="4"/>
  <c r="AS36" i="4"/>
  <c r="AT36" i="4"/>
  <c r="AU36" i="4"/>
  <c r="AL37" i="4"/>
  <c r="AM37" i="4"/>
  <c r="AN37" i="4"/>
  <c r="AO37" i="4"/>
  <c r="AP37" i="4"/>
  <c r="AQ37" i="4"/>
  <c r="AR37" i="4"/>
  <c r="AS37" i="4"/>
  <c r="AT37" i="4"/>
  <c r="AU37" i="4"/>
  <c r="AL38" i="4"/>
  <c r="AM38" i="4"/>
  <c r="AN38" i="4"/>
  <c r="AO38" i="4"/>
  <c r="AP38" i="4"/>
  <c r="AQ38" i="4"/>
  <c r="AR38" i="4"/>
  <c r="AS38" i="4"/>
  <c r="AT38" i="4"/>
  <c r="AU38" i="4"/>
  <c r="AL39" i="4"/>
  <c r="AM39" i="4"/>
  <c r="AN39" i="4"/>
  <c r="AO39" i="4"/>
  <c r="AP39" i="4"/>
  <c r="AQ39" i="4"/>
  <c r="AR39" i="4"/>
  <c r="AS39" i="4"/>
  <c r="AT39" i="4"/>
  <c r="AU39" i="4"/>
  <c r="AL40" i="4"/>
  <c r="AM40" i="4"/>
  <c r="AN40" i="4"/>
  <c r="AO40" i="4"/>
  <c r="AP40" i="4"/>
  <c r="AQ40" i="4"/>
  <c r="AR40" i="4"/>
  <c r="AS40" i="4"/>
  <c r="AT40" i="4"/>
  <c r="AU40" i="4"/>
  <c r="AL41" i="4"/>
  <c r="AM41" i="4"/>
  <c r="AN41" i="4"/>
  <c r="AO41" i="4"/>
  <c r="AP41" i="4"/>
  <c r="AQ41" i="4"/>
  <c r="AR41" i="4"/>
  <c r="AS41" i="4"/>
  <c r="AT41" i="4"/>
  <c r="AU41" i="4"/>
  <c r="AL42" i="4"/>
  <c r="AM42" i="4"/>
  <c r="AN42" i="4"/>
  <c r="AO42" i="4"/>
  <c r="AP42" i="4"/>
  <c r="AQ42" i="4"/>
  <c r="AR42" i="4"/>
  <c r="AS42" i="4"/>
  <c r="AT42" i="4"/>
  <c r="AU42" i="4"/>
  <c r="AL43" i="4"/>
  <c r="AM43" i="4"/>
  <c r="AN43" i="4"/>
  <c r="AO43" i="4"/>
  <c r="AP43" i="4"/>
  <c r="AQ43" i="4"/>
  <c r="AR43" i="4"/>
  <c r="AS43" i="4"/>
  <c r="AT43" i="4"/>
  <c r="AU43" i="4"/>
  <c r="AL44" i="4"/>
  <c r="AM44" i="4"/>
  <c r="AN44" i="4"/>
  <c r="AO44" i="4"/>
  <c r="AP44" i="4"/>
  <c r="AQ44" i="4"/>
  <c r="AR44" i="4"/>
  <c r="AS44" i="4"/>
  <c r="AT44" i="4"/>
  <c r="AU44" i="4"/>
  <c r="AL45" i="4"/>
  <c r="AM45" i="4"/>
  <c r="AN45" i="4"/>
  <c r="AO45" i="4"/>
  <c r="AP45" i="4"/>
  <c r="AQ45" i="4"/>
  <c r="AR45" i="4"/>
  <c r="AS45" i="4"/>
  <c r="AT45" i="4"/>
  <c r="AU45" i="4"/>
  <c r="AL46" i="4"/>
  <c r="AM46" i="4"/>
  <c r="AN46" i="4"/>
  <c r="AO46" i="4"/>
  <c r="AP46" i="4"/>
  <c r="AQ46" i="4"/>
  <c r="AR46" i="4"/>
  <c r="AS46" i="4"/>
  <c r="AT46" i="4"/>
  <c r="AU46" i="4"/>
  <c r="AL47" i="4"/>
  <c r="AM47" i="4"/>
  <c r="AN47" i="4"/>
  <c r="AO47" i="4"/>
  <c r="AP47" i="4"/>
  <c r="AQ47" i="4"/>
  <c r="AR47" i="4"/>
  <c r="AS47" i="4"/>
  <c r="AT47" i="4"/>
  <c r="AU47" i="4"/>
  <c r="AL48" i="4"/>
  <c r="AM48" i="4"/>
  <c r="AN48" i="4"/>
  <c r="AO48" i="4"/>
  <c r="AP48" i="4"/>
  <c r="AQ48" i="4"/>
  <c r="AR48" i="4"/>
  <c r="AS48" i="4"/>
  <c r="AT48" i="4"/>
  <c r="AU48" i="4"/>
  <c r="AL49" i="4"/>
  <c r="AM49" i="4"/>
  <c r="AN49" i="4"/>
  <c r="AO49" i="4"/>
  <c r="AP49" i="4"/>
  <c r="AQ49" i="4"/>
  <c r="AR49" i="4"/>
  <c r="AS49" i="4"/>
  <c r="AT49" i="4"/>
  <c r="AU49" i="4"/>
  <c r="AL50" i="4"/>
  <c r="AM50" i="4"/>
  <c r="AN50" i="4"/>
  <c r="AO50" i="4"/>
  <c r="AP50" i="4"/>
  <c r="AQ50" i="4"/>
  <c r="AR50" i="4"/>
  <c r="AS50" i="4"/>
  <c r="AT50" i="4"/>
  <c r="AU50" i="4"/>
  <c r="AL51" i="4"/>
  <c r="AM51" i="4"/>
  <c r="AN51" i="4"/>
  <c r="AO51" i="4"/>
  <c r="AP51" i="4"/>
  <c r="AQ51" i="4"/>
  <c r="AR51" i="4"/>
  <c r="AS51" i="4"/>
  <c r="AT51" i="4"/>
  <c r="AU51" i="4"/>
  <c r="AL52" i="4"/>
  <c r="AM52" i="4"/>
  <c r="AN52" i="4"/>
  <c r="AO52" i="4"/>
  <c r="AP52" i="4"/>
  <c r="AQ52" i="4"/>
  <c r="AR52" i="4"/>
  <c r="AS52" i="4"/>
  <c r="AT52" i="4"/>
  <c r="AU52" i="4"/>
  <c r="AL53" i="4"/>
  <c r="AM53" i="4"/>
  <c r="AN53" i="4"/>
  <c r="AO53" i="4"/>
  <c r="AP53" i="4"/>
  <c r="AQ53" i="4"/>
  <c r="AR53" i="4"/>
  <c r="AS53" i="4"/>
  <c r="AT53" i="4"/>
  <c r="AU53" i="4"/>
  <c r="AL54" i="4"/>
  <c r="AM54" i="4"/>
  <c r="AN54" i="4"/>
  <c r="AO54" i="4"/>
  <c r="AP54" i="4"/>
  <c r="AQ54" i="4"/>
  <c r="AR54" i="4"/>
  <c r="AS54" i="4"/>
  <c r="AT54" i="4"/>
  <c r="AU54" i="4"/>
  <c r="AL55" i="4"/>
  <c r="AM55" i="4"/>
  <c r="AN55" i="4"/>
  <c r="AO55" i="4"/>
  <c r="AP55" i="4"/>
  <c r="AQ55" i="4"/>
  <c r="AR55" i="4"/>
  <c r="AS55" i="4"/>
  <c r="AT55" i="4"/>
  <c r="AU55" i="4"/>
  <c r="AL56" i="4"/>
  <c r="AM56" i="4"/>
  <c r="AN56" i="4"/>
  <c r="AO56" i="4"/>
  <c r="AP56" i="4"/>
  <c r="AQ56" i="4"/>
  <c r="AR56" i="4"/>
  <c r="AS56" i="4"/>
  <c r="AT56" i="4"/>
  <c r="AU56" i="4"/>
  <c r="AL57" i="4"/>
  <c r="AM57" i="4"/>
  <c r="AN57" i="4"/>
  <c r="AO57" i="4"/>
  <c r="AP57" i="4"/>
  <c r="AQ57" i="4"/>
  <c r="AR57" i="4"/>
  <c r="AS57" i="4"/>
  <c r="AT57" i="4"/>
  <c r="AU57" i="4"/>
  <c r="AL58" i="4"/>
  <c r="AM58" i="4"/>
  <c r="AN58" i="4"/>
  <c r="AO58" i="4"/>
  <c r="AP58" i="4"/>
  <c r="AQ58" i="4"/>
  <c r="AR58" i="4"/>
  <c r="AS58" i="4"/>
  <c r="AT58" i="4"/>
  <c r="AU58" i="4"/>
  <c r="AL59" i="4"/>
  <c r="AM59" i="4"/>
  <c r="AN59" i="4"/>
  <c r="AO59" i="4"/>
  <c r="AP59" i="4"/>
  <c r="AQ59" i="4"/>
  <c r="AR59" i="4"/>
  <c r="AS59" i="4"/>
  <c r="AT59" i="4"/>
  <c r="AU59" i="4"/>
  <c r="AL60" i="4"/>
  <c r="AM60" i="4"/>
  <c r="AN60" i="4"/>
  <c r="AO60" i="4"/>
  <c r="AP60" i="4"/>
  <c r="AQ60" i="4"/>
  <c r="AR60" i="4"/>
  <c r="AS60" i="4"/>
  <c r="AT60" i="4"/>
  <c r="AU60" i="4"/>
  <c r="AL61" i="4"/>
  <c r="AM61" i="4"/>
  <c r="AN61" i="4"/>
  <c r="AO61" i="4"/>
  <c r="AP61" i="4"/>
  <c r="AQ61" i="4"/>
  <c r="AR61" i="4"/>
  <c r="AS61" i="4"/>
  <c r="AT61" i="4"/>
  <c r="AU61" i="4"/>
  <c r="AL62" i="4"/>
  <c r="AM62" i="4"/>
  <c r="AN62" i="4"/>
  <c r="AO62" i="4"/>
  <c r="AP62" i="4"/>
  <c r="AQ62" i="4"/>
  <c r="AR62" i="4"/>
  <c r="AS62" i="4"/>
  <c r="AT62" i="4"/>
  <c r="AU62" i="4"/>
  <c r="AL63" i="4"/>
  <c r="AM63" i="4"/>
  <c r="AN63" i="4"/>
  <c r="AO63" i="4"/>
  <c r="AP63" i="4"/>
  <c r="AQ63" i="4"/>
  <c r="AR63" i="4"/>
  <c r="AS63" i="4"/>
  <c r="AT63" i="4"/>
  <c r="AU63" i="4"/>
  <c r="AL64" i="4"/>
  <c r="AM64" i="4"/>
  <c r="AN64" i="4"/>
  <c r="AO64" i="4"/>
  <c r="AP64" i="4"/>
  <c r="AQ64" i="4"/>
  <c r="AR64" i="4"/>
  <c r="AS64" i="4"/>
  <c r="AT64" i="4"/>
  <c r="AU64" i="4"/>
  <c r="AL65" i="4"/>
  <c r="AM65" i="4"/>
  <c r="AN65" i="4"/>
  <c r="AO65" i="4"/>
  <c r="AP65" i="4"/>
  <c r="AQ65" i="4"/>
  <c r="AR65" i="4"/>
  <c r="AS65" i="4"/>
  <c r="AT65" i="4"/>
  <c r="AU65" i="4"/>
  <c r="AL66" i="4"/>
  <c r="AM66" i="4"/>
  <c r="AN66" i="4"/>
  <c r="AO66" i="4"/>
  <c r="AP66" i="4"/>
  <c r="AQ66" i="4"/>
  <c r="AR66" i="4"/>
  <c r="AS66" i="4"/>
  <c r="AT66" i="4"/>
  <c r="AU66" i="4"/>
  <c r="AL67" i="4"/>
  <c r="AM67" i="4"/>
  <c r="AN67" i="4"/>
  <c r="AO67" i="4"/>
  <c r="AP67" i="4"/>
  <c r="AQ67" i="4"/>
  <c r="AR67" i="4"/>
  <c r="AS67" i="4"/>
  <c r="AT67" i="4"/>
  <c r="AU67" i="4"/>
  <c r="AL68" i="4"/>
  <c r="AM68" i="4"/>
  <c r="AN68" i="4"/>
  <c r="AO68" i="4"/>
  <c r="AP68" i="4"/>
  <c r="AQ68" i="4"/>
  <c r="AR68" i="4"/>
  <c r="AS68" i="4"/>
  <c r="AT68" i="4"/>
  <c r="AU68" i="4"/>
  <c r="AL69" i="4"/>
  <c r="AM69" i="4"/>
  <c r="AN69" i="4"/>
  <c r="AO69" i="4"/>
  <c r="AP69" i="4"/>
  <c r="AQ69" i="4"/>
  <c r="AR69" i="4"/>
  <c r="AS69" i="4"/>
  <c r="AT69" i="4"/>
  <c r="AU69" i="4"/>
  <c r="AL70" i="4"/>
  <c r="AM70" i="4"/>
  <c r="AN70" i="4"/>
  <c r="AO70" i="4"/>
  <c r="AP70" i="4"/>
  <c r="AQ70" i="4"/>
  <c r="AR70" i="4"/>
  <c r="AS70" i="4"/>
  <c r="AT70" i="4"/>
  <c r="AU70" i="4"/>
  <c r="AL71" i="4"/>
  <c r="AM71" i="4"/>
  <c r="AN71" i="4"/>
  <c r="AO71" i="4"/>
  <c r="AP71" i="4"/>
  <c r="AQ71" i="4"/>
  <c r="AR71" i="4"/>
  <c r="AS71" i="4"/>
  <c r="AT71" i="4"/>
  <c r="AU71" i="4"/>
  <c r="AL72" i="4"/>
  <c r="AM72" i="4"/>
  <c r="AN72" i="4"/>
  <c r="AO72" i="4"/>
  <c r="AP72" i="4"/>
  <c r="AQ72" i="4"/>
  <c r="AR72" i="4"/>
  <c r="AS72" i="4"/>
  <c r="AT72" i="4"/>
  <c r="AU72" i="4"/>
  <c r="AL73" i="4"/>
  <c r="AM73" i="4"/>
  <c r="AN73" i="4"/>
  <c r="AO73" i="4"/>
  <c r="AP73" i="4"/>
  <c r="AQ73" i="4"/>
  <c r="AR73" i="4"/>
  <c r="AS73" i="4"/>
  <c r="AT73" i="4"/>
  <c r="AU73" i="4"/>
  <c r="AL74" i="4"/>
  <c r="AM74" i="4"/>
  <c r="AN74" i="4"/>
  <c r="AO74" i="4"/>
  <c r="AP74" i="4"/>
  <c r="AQ74" i="4"/>
  <c r="AR74" i="4"/>
  <c r="AS74" i="4"/>
  <c r="AT74" i="4"/>
  <c r="AU74" i="4"/>
  <c r="AL75" i="4"/>
  <c r="AM75" i="4"/>
  <c r="AN75" i="4"/>
  <c r="AO75" i="4"/>
  <c r="AP75" i="4"/>
  <c r="AQ75" i="4"/>
  <c r="AR75" i="4"/>
  <c r="AS75" i="4"/>
  <c r="AT75" i="4"/>
  <c r="AU75" i="4"/>
  <c r="AL76" i="4"/>
  <c r="AM76" i="4"/>
  <c r="AN76" i="4"/>
  <c r="AO76" i="4"/>
  <c r="AP76" i="4"/>
  <c r="AQ76" i="4"/>
  <c r="AR76" i="4"/>
  <c r="AS76" i="4"/>
  <c r="AT76" i="4"/>
  <c r="AU76" i="4"/>
  <c r="AL77" i="4"/>
  <c r="AM77" i="4"/>
  <c r="AN77" i="4"/>
  <c r="AO77" i="4"/>
  <c r="AP77" i="4"/>
  <c r="AQ77" i="4"/>
  <c r="AR77" i="4"/>
  <c r="AS77" i="4"/>
  <c r="AT77" i="4"/>
  <c r="AU77" i="4"/>
  <c r="AL78" i="4"/>
  <c r="AM78" i="4"/>
  <c r="AN78" i="4"/>
  <c r="AO78" i="4"/>
  <c r="AP78" i="4"/>
  <c r="AQ78" i="4"/>
  <c r="AR78" i="4"/>
  <c r="AS78" i="4"/>
  <c r="AT78" i="4"/>
  <c r="AU78" i="4"/>
  <c r="AL79" i="4"/>
  <c r="AM79" i="4"/>
  <c r="AN79" i="4"/>
  <c r="AO79" i="4"/>
  <c r="AP79" i="4"/>
  <c r="AQ79" i="4"/>
  <c r="AR79" i="4"/>
  <c r="AS79" i="4"/>
  <c r="AT79" i="4"/>
  <c r="AU79" i="4"/>
  <c r="AL80" i="4"/>
  <c r="AM80" i="4"/>
  <c r="AN80" i="4"/>
  <c r="AO80" i="4"/>
  <c r="AP80" i="4"/>
  <c r="AQ80" i="4"/>
  <c r="AR80" i="4"/>
  <c r="AS80" i="4"/>
  <c r="AT80" i="4"/>
  <c r="AU80" i="4"/>
  <c r="AL81" i="4"/>
  <c r="AM81" i="4"/>
  <c r="AN81" i="4"/>
  <c r="AO81" i="4"/>
  <c r="AP81" i="4"/>
  <c r="AQ81" i="4"/>
  <c r="AR81" i="4"/>
  <c r="AS81" i="4"/>
  <c r="AT81" i="4"/>
  <c r="AU81" i="4"/>
  <c r="AL82" i="4"/>
  <c r="AM82" i="4"/>
  <c r="AN82" i="4"/>
  <c r="AO82" i="4"/>
  <c r="AP82" i="4"/>
  <c r="AQ82" i="4"/>
  <c r="AR82" i="4"/>
  <c r="AS82" i="4"/>
  <c r="AT82" i="4"/>
  <c r="AU82" i="4"/>
  <c r="AL83" i="4"/>
  <c r="AM83" i="4"/>
  <c r="AN83" i="4"/>
  <c r="AO83" i="4"/>
  <c r="AP83" i="4"/>
  <c r="AQ83" i="4"/>
  <c r="AR83" i="4"/>
  <c r="AS83" i="4"/>
  <c r="AT83" i="4"/>
  <c r="AU83" i="4"/>
  <c r="AL84" i="4"/>
  <c r="AM84" i="4"/>
  <c r="AN84" i="4"/>
  <c r="AO84" i="4"/>
  <c r="AP84" i="4"/>
  <c r="AQ84" i="4"/>
  <c r="AR84" i="4"/>
  <c r="AS84" i="4"/>
  <c r="AT84" i="4"/>
  <c r="AU84" i="4"/>
  <c r="AL85" i="4"/>
  <c r="AM85" i="4"/>
  <c r="AN85" i="4"/>
  <c r="AO85" i="4"/>
  <c r="AP85" i="4"/>
  <c r="AQ85" i="4"/>
  <c r="AR85" i="4"/>
  <c r="AS85" i="4"/>
  <c r="AT85" i="4"/>
  <c r="AU85" i="4"/>
  <c r="AL86" i="4"/>
  <c r="AM86" i="4"/>
  <c r="AN86" i="4"/>
  <c r="AO86" i="4"/>
  <c r="AP86" i="4"/>
  <c r="AQ86" i="4"/>
  <c r="AR86" i="4"/>
  <c r="AS86" i="4"/>
  <c r="AT86" i="4"/>
  <c r="AU86" i="4"/>
  <c r="AL87" i="4"/>
  <c r="AM87" i="4"/>
  <c r="AN87" i="4"/>
  <c r="AO87" i="4"/>
  <c r="AP87" i="4"/>
  <c r="AQ87" i="4"/>
  <c r="AR87" i="4"/>
  <c r="AS87" i="4"/>
  <c r="AT87" i="4"/>
  <c r="AU87" i="4"/>
  <c r="AL88" i="4"/>
  <c r="AM88" i="4"/>
  <c r="AN88" i="4"/>
  <c r="AO88" i="4"/>
  <c r="AP88" i="4"/>
  <c r="AQ88" i="4"/>
  <c r="AR88" i="4"/>
  <c r="AS88" i="4"/>
  <c r="AT88" i="4"/>
  <c r="AU88" i="4"/>
  <c r="AL89" i="4"/>
  <c r="AM89" i="4"/>
  <c r="AN89" i="4"/>
  <c r="AO89" i="4"/>
  <c r="AP89" i="4"/>
  <c r="AQ89" i="4"/>
  <c r="AR89" i="4"/>
  <c r="AS89" i="4"/>
  <c r="AT89" i="4"/>
  <c r="AU89" i="4"/>
  <c r="AL90" i="4"/>
  <c r="AM90" i="4"/>
  <c r="AN90" i="4"/>
  <c r="AO90" i="4"/>
  <c r="AP90" i="4"/>
  <c r="AQ90" i="4"/>
  <c r="AR90" i="4"/>
  <c r="AS90" i="4"/>
  <c r="AT90" i="4"/>
  <c r="AU90" i="4"/>
  <c r="AL91" i="4"/>
  <c r="AM91" i="4"/>
  <c r="AN91" i="4"/>
  <c r="AO91" i="4"/>
  <c r="AP91" i="4"/>
  <c r="AQ91" i="4"/>
  <c r="AR91" i="4"/>
  <c r="AS91" i="4"/>
  <c r="AT91" i="4"/>
  <c r="AU91" i="4"/>
  <c r="AL92" i="4"/>
  <c r="AM92" i="4"/>
  <c r="AN92" i="4"/>
  <c r="AO92" i="4"/>
  <c r="AP92" i="4"/>
  <c r="AQ92" i="4"/>
  <c r="AR92" i="4"/>
  <c r="AS92" i="4"/>
  <c r="AT92" i="4"/>
  <c r="AU92" i="4"/>
  <c r="AL93" i="4"/>
  <c r="AM93" i="4"/>
  <c r="AN93" i="4"/>
  <c r="AO93" i="4"/>
  <c r="AP93" i="4"/>
  <c r="AQ93" i="4"/>
  <c r="AR93" i="4"/>
  <c r="AS93" i="4"/>
  <c r="AT93" i="4"/>
  <c r="AU93" i="4"/>
  <c r="AL94" i="4"/>
  <c r="AM94" i="4"/>
  <c r="AN94" i="4"/>
  <c r="AO94" i="4"/>
  <c r="AP94" i="4"/>
  <c r="AQ94" i="4"/>
  <c r="AR94" i="4"/>
  <c r="AS94" i="4"/>
  <c r="AT94" i="4"/>
  <c r="AU94" i="4"/>
  <c r="AL95" i="4"/>
  <c r="AM95" i="4"/>
  <c r="AN95" i="4"/>
  <c r="AO95" i="4"/>
  <c r="AP95" i="4"/>
  <c r="AQ95" i="4"/>
  <c r="AR95" i="4"/>
  <c r="AS95" i="4"/>
  <c r="AT95" i="4"/>
  <c r="AU95" i="4"/>
  <c r="AL96" i="4"/>
  <c r="AM96" i="4"/>
  <c r="AN96" i="4"/>
  <c r="AO96" i="4"/>
  <c r="AP96" i="4"/>
  <c r="AQ96" i="4"/>
  <c r="AR96" i="4"/>
  <c r="AS96" i="4"/>
  <c r="AT96" i="4"/>
  <c r="AU96" i="4"/>
  <c r="AL97" i="4"/>
  <c r="AM97" i="4"/>
  <c r="AN97" i="4"/>
  <c r="AO97" i="4"/>
  <c r="AP97" i="4"/>
  <c r="AQ97" i="4"/>
  <c r="AR97" i="4"/>
  <c r="AS97" i="4"/>
  <c r="AT97" i="4"/>
  <c r="AU97" i="4"/>
  <c r="AL98" i="4"/>
  <c r="AM98" i="4"/>
  <c r="AN98" i="4"/>
  <c r="AO98" i="4"/>
  <c r="AP98" i="4"/>
  <c r="AQ98" i="4"/>
  <c r="AR98" i="4"/>
  <c r="AS98" i="4"/>
  <c r="AT98" i="4"/>
  <c r="AU98" i="4"/>
  <c r="AL99" i="4"/>
  <c r="AM99" i="4"/>
  <c r="AN99" i="4"/>
  <c r="AO99" i="4"/>
  <c r="AP99" i="4"/>
  <c r="AQ99" i="4"/>
  <c r="AR99" i="4"/>
  <c r="AS99" i="4"/>
  <c r="AT99" i="4"/>
  <c r="AU99" i="4"/>
  <c r="AL100" i="4"/>
  <c r="AM100" i="4"/>
  <c r="AN100" i="4"/>
  <c r="AO100" i="4"/>
  <c r="AP100" i="4"/>
  <c r="AQ100" i="4"/>
  <c r="AR100" i="4"/>
  <c r="AS100" i="4"/>
  <c r="AT100" i="4"/>
  <c r="AU100" i="4"/>
  <c r="AL101" i="4"/>
  <c r="AM101" i="4"/>
  <c r="AN101" i="4"/>
  <c r="AO101" i="4"/>
  <c r="AP101" i="4"/>
  <c r="AQ101" i="4"/>
  <c r="AR101" i="4"/>
  <c r="AS101" i="4"/>
  <c r="AT101" i="4"/>
  <c r="AU101" i="4"/>
  <c r="AL102" i="4"/>
  <c r="AM102" i="4"/>
  <c r="AN102" i="4"/>
  <c r="AO102" i="4"/>
  <c r="AP102" i="4"/>
  <c r="AQ102" i="4"/>
  <c r="AR102" i="4"/>
  <c r="AS102" i="4"/>
  <c r="AT102" i="4"/>
  <c r="AU102" i="4"/>
  <c r="AL103" i="4"/>
  <c r="AM103" i="4"/>
  <c r="AN103" i="4"/>
  <c r="AO103" i="4"/>
  <c r="AP103" i="4"/>
  <c r="AQ103" i="4"/>
  <c r="AR103" i="4"/>
  <c r="AS103" i="4"/>
  <c r="AT103" i="4"/>
  <c r="AU103" i="4"/>
  <c r="AL104" i="4"/>
  <c r="AM104" i="4"/>
  <c r="AN104" i="4"/>
  <c r="AO104" i="4"/>
  <c r="AP104" i="4"/>
  <c r="AQ104" i="4"/>
  <c r="AR104" i="4"/>
  <c r="AS104" i="4"/>
  <c r="AT104" i="4"/>
  <c r="AU104" i="4"/>
  <c r="AL105" i="4"/>
  <c r="AM105" i="4"/>
  <c r="AN105" i="4"/>
  <c r="AO105" i="4"/>
  <c r="AP105" i="4"/>
  <c r="AQ105" i="4"/>
  <c r="AR105" i="4"/>
  <c r="AS105" i="4"/>
  <c r="AT105" i="4"/>
  <c r="AU105" i="4"/>
  <c r="AL106" i="4"/>
  <c r="AM106" i="4"/>
  <c r="AN106" i="4"/>
  <c r="AO106" i="4"/>
  <c r="AP106" i="4"/>
  <c r="AQ106" i="4"/>
  <c r="AR106" i="4"/>
  <c r="AS106" i="4"/>
  <c r="AT106" i="4"/>
  <c r="AU106" i="4"/>
  <c r="AL107" i="4"/>
  <c r="AM107" i="4"/>
  <c r="AN107" i="4"/>
  <c r="AO107" i="4"/>
  <c r="AP107" i="4"/>
  <c r="AQ107" i="4"/>
  <c r="AR107" i="4"/>
  <c r="AS107" i="4"/>
  <c r="AT107" i="4"/>
  <c r="AU107" i="4"/>
  <c r="AL108" i="4"/>
  <c r="AM108" i="4"/>
  <c r="AN108" i="4"/>
  <c r="AO108" i="4"/>
  <c r="AP108" i="4"/>
  <c r="AQ108" i="4"/>
  <c r="AR108" i="4"/>
  <c r="AS108" i="4"/>
  <c r="AT108" i="4"/>
  <c r="AU108" i="4"/>
  <c r="AL109" i="4"/>
  <c r="AM109" i="4"/>
  <c r="AN109" i="4"/>
  <c r="AO109" i="4"/>
  <c r="AP109" i="4"/>
  <c r="AQ109" i="4"/>
  <c r="AR109" i="4"/>
  <c r="AS109" i="4"/>
  <c r="AT109" i="4"/>
  <c r="AU109" i="4"/>
  <c r="AL110" i="4"/>
  <c r="AM110" i="4"/>
  <c r="AN110" i="4"/>
  <c r="AO110" i="4"/>
  <c r="AP110" i="4"/>
  <c r="AQ110" i="4"/>
  <c r="AR110" i="4"/>
  <c r="AS110" i="4"/>
  <c r="AT110" i="4"/>
  <c r="AU110" i="4"/>
  <c r="AL111" i="4"/>
  <c r="AM111" i="4"/>
  <c r="AN111" i="4"/>
  <c r="AO111" i="4"/>
  <c r="AP111" i="4"/>
  <c r="AQ111" i="4"/>
  <c r="AR111" i="4"/>
  <c r="AS111" i="4"/>
  <c r="AT111" i="4"/>
  <c r="AU111" i="4"/>
  <c r="AL112" i="4"/>
  <c r="AM112" i="4"/>
  <c r="AN112" i="4"/>
  <c r="AO112" i="4"/>
  <c r="AP112" i="4"/>
  <c r="AQ112" i="4"/>
  <c r="AR112" i="4"/>
  <c r="AS112" i="4"/>
  <c r="AT112" i="4"/>
  <c r="AU112" i="4"/>
  <c r="AL113" i="4"/>
  <c r="AM113" i="4"/>
  <c r="AN113" i="4"/>
  <c r="AO113" i="4"/>
  <c r="AP113" i="4"/>
  <c r="AQ113" i="4"/>
  <c r="AR113" i="4"/>
  <c r="AS113" i="4"/>
  <c r="AT113" i="4"/>
  <c r="AU113" i="4"/>
  <c r="AL114" i="4"/>
  <c r="AM114" i="4"/>
  <c r="AN114" i="4"/>
  <c r="AO114" i="4"/>
  <c r="AP114" i="4"/>
  <c r="AQ114" i="4"/>
  <c r="AR114" i="4"/>
  <c r="AS114" i="4"/>
  <c r="AT114" i="4"/>
  <c r="AU114" i="4"/>
  <c r="AL115" i="4"/>
  <c r="AM115" i="4"/>
  <c r="AN115" i="4"/>
  <c r="AO115" i="4"/>
  <c r="AP115" i="4"/>
  <c r="AQ115" i="4"/>
  <c r="AR115" i="4"/>
  <c r="AS115" i="4"/>
  <c r="AT115" i="4"/>
  <c r="AU115" i="4"/>
  <c r="AL116" i="4"/>
  <c r="AM116" i="4"/>
  <c r="AN116" i="4"/>
  <c r="AO116" i="4"/>
  <c r="AP116" i="4"/>
  <c r="AQ116" i="4"/>
  <c r="AR116" i="4"/>
  <c r="AS116" i="4"/>
  <c r="AT116" i="4"/>
  <c r="AU116" i="4"/>
  <c r="AL117" i="4"/>
  <c r="AM117" i="4"/>
  <c r="AN117" i="4"/>
  <c r="AO117" i="4"/>
  <c r="AP117" i="4"/>
  <c r="AQ117" i="4"/>
  <c r="AR117" i="4"/>
  <c r="AS117" i="4"/>
  <c r="AT117" i="4"/>
  <c r="AU117" i="4"/>
  <c r="AL118" i="4"/>
  <c r="AM118" i="4"/>
  <c r="AN118" i="4"/>
  <c r="AO118" i="4"/>
  <c r="AP118" i="4"/>
  <c r="AQ118" i="4"/>
  <c r="AR118" i="4"/>
  <c r="AS118" i="4"/>
  <c r="AT118" i="4"/>
  <c r="AU118" i="4"/>
  <c r="AL119" i="4"/>
  <c r="AM119" i="4"/>
  <c r="AN119" i="4"/>
  <c r="AO119" i="4"/>
  <c r="AP119" i="4"/>
  <c r="AQ119" i="4"/>
  <c r="AR119" i="4"/>
  <c r="AS119" i="4"/>
  <c r="AT119" i="4"/>
  <c r="AU119" i="4"/>
  <c r="AL120" i="4"/>
  <c r="AM120" i="4"/>
  <c r="AN120" i="4"/>
  <c r="AO120" i="4"/>
  <c r="AP120" i="4"/>
  <c r="AQ120" i="4"/>
  <c r="AR120" i="4"/>
  <c r="AS120" i="4"/>
  <c r="AT120" i="4"/>
  <c r="AU120" i="4"/>
  <c r="AL121" i="4"/>
  <c r="AM121" i="4"/>
  <c r="AN121" i="4"/>
  <c r="AO121" i="4"/>
  <c r="AP121" i="4"/>
  <c r="AQ121" i="4"/>
  <c r="AR121" i="4"/>
  <c r="AS121" i="4"/>
  <c r="AT121" i="4"/>
  <c r="AU121" i="4"/>
  <c r="AL122" i="4"/>
  <c r="AM122" i="4"/>
  <c r="AN122" i="4"/>
  <c r="AO122" i="4"/>
  <c r="AP122" i="4"/>
  <c r="AQ122" i="4"/>
  <c r="AR122" i="4"/>
  <c r="AS122" i="4"/>
  <c r="AT122" i="4"/>
  <c r="AU122" i="4"/>
  <c r="AL123" i="4"/>
  <c r="AM123" i="4"/>
  <c r="AN123" i="4"/>
  <c r="AO123" i="4"/>
  <c r="AP123" i="4"/>
  <c r="AQ123" i="4"/>
  <c r="AR123" i="4"/>
  <c r="AS123" i="4"/>
  <c r="AT123" i="4"/>
  <c r="AU123" i="4"/>
  <c r="AL124" i="4"/>
  <c r="AM124" i="4"/>
  <c r="AN124" i="4"/>
  <c r="AO124" i="4"/>
  <c r="AP124" i="4"/>
  <c r="AQ124" i="4"/>
  <c r="AR124" i="4"/>
  <c r="AS124" i="4"/>
  <c r="AT124" i="4"/>
  <c r="AU124" i="4"/>
  <c r="AL125" i="4"/>
  <c r="AM125" i="4"/>
  <c r="AN125" i="4"/>
  <c r="AO125" i="4"/>
  <c r="AP125" i="4"/>
  <c r="AQ125" i="4"/>
  <c r="AR125" i="4"/>
  <c r="AS125" i="4"/>
  <c r="AT125" i="4"/>
  <c r="AU125" i="4"/>
  <c r="AL126" i="4"/>
  <c r="AM126" i="4"/>
  <c r="AN126" i="4"/>
  <c r="AO126" i="4"/>
  <c r="AP126" i="4"/>
  <c r="AQ126" i="4"/>
  <c r="AR126" i="4"/>
  <c r="AS126" i="4"/>
  <c r="AT126" i="4"/>
  <c r="AU126" i="4"/>
  <c r="AL127" i="4"/>
  <c r="AM127" i="4"/>
  <c r="AN127" i="4"/>
  <c r="AO127" i="4"/>
  <c r="AP127" i="4"/>
  <c r="AQ127" i="4"/>
  <c r="AR127" i="4"/>
  <c r="AS127" i="4"/>
  <c r="AT127" i="4"/>
  <c r="AU127" i="4"/>
  <c r="AL128" i="4"/>
  <c r="AM128" i="4"/>
  <c r="AN128" i="4"/>
  <c r="AO128" i="4"/>
  <c r="AP128" i="4"/>
  <c r="AQ128" i="4"/>
  <c r="AR128" i="4"/>
  <c r="AS128" i="4"/>
  <c r="AT128" i="4"/>
  <c r="AU128" i="4"/>
  <c r="AL129" i="4"/>
  <c r="AM129" i="4"/>
  <c r="AN129" i="4"/>
  <c r="AO129" i="4"/>
  <c r="AP129" i="4"/>
  <c r="AQ129" i="4"/>
  <c r="AR129" i="4"/>
  <c r="AS129" i="4"/>
  <c r="AT129" i="4"/>
  <c r="AU129" i="4"/>
  <c r="AL130" i="4"/>
  <c r="AM130" i="4"/>
  <c r="AN130" i="4"/>
  <c r="AO130" i="4"/>
  <c r="AP130" i="4"/>
  <c r="AQ130" i="4"/>
  <c r="AR130" i="4"/>
  <c r="AS130" i="4"/>
  <c r="AT130" i="4"/>
  <c r="AU130" i="4"/>
  <c r="AL131" i="4"/>
  <c r="AM131" i="4"/>
  <c r="AN131" i="4"/>
  <c r="AO131" i="4"/>
  <c r="AP131" i="4"/>
  <c r="AQ131" i="4"/>
  <c r="AR131" i="4"/>
  <c r="AS131" i="4"/>
  <c r="AT131" i="4"/>
  <c r="AU131" i="4"/>
  <c r="AL132" i="4"/>
  <c r="AM132" i="4"/>
  <c r="AN132" i="4"/>
  <c r="AO132" i="4"/>
  <c r="AP132" i="4"/>
  <c r="AQ132" i="4"/>
  <c r="AR132" i="4"/>
  <c r="AS132" i="4"/>
  <c r="AT132" i="4"/>
  <c r="AU132" i="4"/>
  <c r="AL133" i="4"/>
  <c r="AM133" i="4"/>
  <c r="AN133" i="4"/>
  <c r="AO133" i="4"/>
  <c r="AP133" i="4"/>
  <c r="AQ133" i="4"/>
  <c r="AR133" i="4"/>
  <c r="AS133" i="4"/>
  <c r="AT133" i="4"/>
  <c r="AU133" i="4"/>
  <c r="AL134" i="4"/>
  <c r="AM134" i="4"/>
  <c r="AN134" i="4"/>
  <c r="AO134" i="4"/>
  <c r="AP134" i="4"/>
  <c r="AQ134" i="4"/>
  <c r="AR134" i="4"/>
  <c r="AS134" i="4"/>
  <c r="AT134" i="4"/>
  <c r="AU134" i="4"/>
  <c r="AL135" i="4"/>
  <c r="AM135" i="4"/>
  <c r="AN135" i="4"/>
  <c r="AO135" i="4"/>
  <c r="AP135" i="4"/>
  <c r="AQ135" i="4"/>
  <c r="AR135" i="4"/>
  <c r="AS135" i="4"/>
  <c r="AT135" i="4"/>
  <c r="AU135" i="4"/>
  <c r="AL136" i="4"/>
  <c r="AM136" i="4"/>
  <c r="AN136" i="4"/>
  <c r="AO136" i="4"/>
  <c r="AP136" i="4"/>
  <c r="AQ136" i="4"/>
  <c r="AR136" i="4"/>
  <c r="AS136" i="4"/>
  <c r="AT136" i="4"/>
  <c r="AU136" i="4"/>
  <c r="AL137" i="4"/>
  <c r="AM137" i="4"/>
  <c r="AN137" i="4"/>
  <c r="AO137" i="4"/>
  <c r="AP137" i="4"/>
  <c r="AQ137" i="4"/>
  <c r="AR137" i="4"/>
  <c r="AS137" i="4"/>
  <c r="AT137" i="4"/>
  <c r="AU137" i="4"/>
  <c r="AL138" i="4"/>
  <c r="AM138" i="4"/>
  <c r="AN138" i="4"/>
  <c r="AO138" i="4"/>
  <c r="AP138" i="4"/>
  <c r="AQ138" i="4"/>
  <c r="AR138" i="4"/>
  <c r="AS138" i="4"/>
  <c r="AT138" i="4"/>
  <c r="AU138" i="4"/>
  <c r="AL139" i="4"/>
  <c r="AM139" i="4"/>
  <c r="AN139" i="4"/>
  <c r="AO139" i="4"/>
  <c r="AP139" i="4"/>
  <c r="AQ139" i="4"/>
  <c r="AR139" i="4"/>
  <c r="AS139" i="4"/>
  <c r="AT139" i="4"/>
  <c r="AU139" i="4"/>
  <c r="AL140" i="4"/>
  <c r="AM140" i="4"/>
  <c r="AN140" i="4"/>
  <c r="AO140" i="4"/>
  <c r="AP140" i="4"/>
  <c r="AQ140" i="4"/>
  <c r="AR140" i="4"/>
  <c r="AS140" i="4"/>
  <c r="AT140" i="4"/>
  <c r="AU140" i="4"/>
  <c r="AL141" i="4"/>
  <c r="AM141" i="4"/>
  <c r="AN141" i="4"/>
  <c r="AO141" i="4"/>
  <c r="AP141" i="4"/>
  <c r="AQ141" i="4"/>
  <c r="AR141" i="4"/>
  <c r="AS141" i="4"/>
  <c r="AT141" i="4"/>
  <c r="AU141" i="4"/>
  <c r="AL142" i="4"/>
  <c r="AM142" i="4"/>
  <c r="AN142" i="4"/>
  <c r="AO142" i="4"/>
  <c r="AP142" i="4"/>
  <c r="AQ142" i="4"/>
  <c r="AR142" i="4"/>
  <c r="AS142" i="4"/>
  <c r="AT142" i="4"/>
  <c r="AU142" i="4"/>
  <c r="AL143" i="4"/>
  <c r="AM143" i="4"/>
  <c r="AN143" i="4"/>
  <c r="AO143" i="4"/>
  <c r="AP143" i="4"/>
  <c r="AQ143" i="4"/>
  <c r="AR143" i="4"/>
  <c r="AS143" i="4"/>
  <c r="AT143" i="4"/>
  <c r="AU143" i="4"/>
  <c r="AL144" i="4"/>
  <c r="AM144" i="4"/>
  <c r="AN144" i="4"/>
  <c r="AO144" i="4"/>
  <c r="AP144" i="4"/>
  <c r="AQ144" i="4"/>
  <c r="AR144" i="4"/>
  <c r="AS144" i="4"/>
  <c r="AT144" i="4"/>
  <c r="AU144" i="4"/>
  <c r="AL145" i="4"/>
  <c r="AM145" i="4"/>
  <c r="AN145" i="4"/>
  <c r="AO145" i="4"/>
  <c r="AP145" i="4"/>
  <c r="AQ145" i="4"/>
  <c r="AR145" i="4"/>
  <c r="AS145" i="4"/>
  <c r="AT145" i="4"/>
  <c r="AU145" i="4"/>
  <c r="AL146" i="4"/>
  <c r="AM146" i="4"/>
  <c r="AN146" i="4"/>
  <c r="AO146" i="4"/>
  <c r="AP146" i="4"/>
  <c r="AQ146" i="4"/>
  <c r="AR146" i="4"/>
  <c r="AS146" i="4"/>
  <c r="AT146" i="4"/>
  <c r="AU146" i="4"/>
  <c r="AL147" i="4"/>
  <c r="AM147" i="4"/>
  <c r="AN147" i="4"/>
  <c r="AO147" i="4"/>
  <c r="AP147" i="4"/>
  <c r="AQ147" i="4"/>
  <c r="AR147" i="4"/>
  <c r="AS147" i="4"/>
  <c r="AT147" i="4"/>
  <c r="AU147" i="4"/>
  <c r="AL148" i="4"/>
  <c r="AM148" i="4"/>
  <c r="AN148" i="4"/>
  <c r="AO148" i="4"/>
  <c r="AP148" i="4"/>
  <c r="AQ148" i="4"/>
  <c r="AR148" i="4"/>
  <c r="AS148" i="4"/>
  <c r="AT148" i="4"/>
  <c r="AU148" i="4"/>
  <c r="AL149" i="4"/>
  <c r="AM149" i="4"/>
  <c r="AN149" i="4"/>
  <c r="AO149" i="4"/>
  <c r="AP149" i="4"/>
  <c r="AQ149" i="4"/>
  <c r="AR149" i="4"/>
  <c r="AS149" i="4"/>
  <c r="AT149" i="4"/>
  <c r="AU149" i="4"/>
  <c r="AL150" i="4"/>
  <c r="AM150" i="4"/>
  <c r="AN150" i="4"/>
  <c r="AO150" i="4"/>
  <c r="AP150" i="4"/>
  <c r="AQ150" i="4"/>
  <c r="AR150" i="4"/>
  <c r="AS150" i="4"/>
  <c r="AT150" i="4"/>
  <c r="AU150" i="4"/>
  <c r="AL151" i="4"/>
  <c r="AM151" i="4"/>
  <c r="AN151" i="4"/>
  <c r="AO151" i="4"/>
  <c r="AP151" i="4"/>
  <c r="AQ151" i="4"/>
  <c r="AR151" i="4"/>
  <c r="AS151" i="4"/>
  <c r="AT151" i="4"/>
  <c r="AU151" i="4"/>
  <c r="AL152" i="4"/>
  <c r="AM152" i="4"/>
  <c r="AN152" i="4"/>
  <c r="AO152" i="4"/>
  <c r="AP152" i="4"/>
  <c r="AQ152" i="4"/>
  <c r="AR152" i="4"/>
  <c r="AS152" i="4"/>
  <c r="AT152" i="4"/>
  <c r="AU152" i="4"/>
  <c r="AL153" i="4"/>
  <c r="AM153" i="4"/>
  <c r="AN153" i="4"/>
  <c r="AO153" i="4"/>
  <c r="AP153" i="4"/>
  <c r="AQ153" i="4"/>
  <c r="AR153" i="4"/>
  <c r="AS153" i="4"/>
  <c r="AT153" i="4"/>
  <c r="AU153" i="4"/>
  <c r="AL154" i="4"/>
  <c r="AM154" i="4"/>
  <c r="AN154" i="4"/>
  <c r="AO154" i="4"/>
  <c r="AP154" i="4"/>
  <c r="AQ154" i="4"/>
  <c r="AR154" i="4"/>
  <c r="AS154" i="4"/>
  <c r="AT154" i="4"/>
  <c r="AU154" i="4"/>
  <c r="AL155" i="4"/>
  <c r="AM155" i="4"/>
  <c r="AN155" i="4"/>
  <c r="AO155" i="4"/>
  <c r="AP155" i="4"/>
  <c r="AQ155" i="4"/>
  <c r="AR155" i="4"/>
  <c r="AS155" i="4"/>
  <c r="AT155" i="4"/>
  <c r="AU155" i="4"/>
  <c r="AL156" i="4"/>
  <c r="AM156" i="4"/>
  <c r="AN156" i="4"/>
  <c r="AO156" i="4"/>
  <c r="AP156" i="4"/>
  <c r="AQ156" i="4"/>
  <c r="AR156" i="4"/>
  <c r="AS156" i="4"/>
  <c r="AT156" i="4"/>
  <c r="AU156" i="4"/>
  <c r="AL157" i="4"/>
  <c r="AM157" i="4"/>
  <c r="AN157" i="4"/>
  <c r="AO157" i="4"/>
  <c r="AP157" i="4"/>
  <c r="AQ157" i="4"/>
  <c r="AR157" i="4"/>
  <c r="AS157" i="4"/>
  <c r="AT157" i="4"/>
  <c r="AU157" i="4"/>
  <c r="AL158" i="4"/>
  <c r="AM158" i="4"/>
  <c r="AN158" i="4"/>
  <c r="AO158" i="4"/>
  <c r="AP158" i="4"/>
  <c r="AQ158" i="4"/>
  <c r="AR158" i="4"/>
  <c r="AS158" i="4"/>
  <c r="AT158" i="4"/>
  <c r="AU158" i="4"/>
  <c r="AL159" i="4"/>
  <c r="AM159" i="4"/>
  <c r="AN159" i="4"/>
  <c r="AO159" i="4"/>
  <c r="AP159" i="4"/>
  <c r="AQ159" i="4"/>
  <c r="AR159" i="4"/>
  <c r="AS159" i="4"/>
  <c r="AT159" i="4"/>
  <c r="AU159" i="4"/>
  <c r="AL160" i="4"/>
  <c r="AM160" i="4"/>
  <c r="AN160" i="4"/>
  <c r="AO160" i="4"/>
  <c r="AP160" i="4"/>
  <c r="AQ160" i="4"/>
  <c r="AR160" i="4"/>
  <c r="AS160" i="4"/>
  <c r="AT160" i="4"/>
  <c r="AU160" i="4"/>
  <c r="AL161" i="4"/>
  <c r="AM161" i="4"/>
  <c r="AN161" i="4"/>
  <c r="AO161" i="4"/>
  <c r="AP161" i="4"/>
  <c r="AQ161" i="4"/>
  <c r="AR161" i="4"/>
  <c r="AS161" i="4"/>
  <c r="AT161" i="4"/>
  <c r="AU161" i="4"/>
  <c r="AL162" i="4"/>
  <c r="AM162" i="4"/>
  <c r="AN162" i="4"/>
  <c r="AO162" i="4"/>
  <c r="AP162" i="4"/>
  <c r="AQ162" i="4"/>
  <c r="AR162" i="4"/>
  <c r="AS162" i="4"/>
  <c r="AT162" i="4"/>
  <c r="AU162" i="4"/>
  <c r="AL163" i="4"/>
  <c r="AM163" i="4"/>
  <c r="AN163" i="4"/>
  <c r="AO163" i="4"/>
  <c r="AP163" i="4"/>
  <c r="AQ163" i="4"/>
  <c r="AR163" i="4"/>
  <c r="AS163" i="4"/>
  <c r="AT163" i="4"/>
  <c r="AU163" i="4"/>
  <c r="AL164" i="4"/>
  <c r="AM164" i="4"/>
  <c r="AN164" i="4"/>
  <c r="AO164" i="4"/>
  <c r="AP164" i="4"/>
  <c r="AQ164" i="4"/>
  <c r="AR164" i="4"/>
  <c r="AS164" i="4"/>
  <c r="AT164" i="4"/>
  <c r="AU164" i="4"/>
  <c r="AL165" i="4"/>
  <c r="AM165" i="4"/>
  <c r="AN165" i="4"/>
  <c r="AO165" i="4"/>
  <c r="AP165" i="4"/>
  <c r="AQ165" i="4"/>
  <c r="AR165" i="4"/>
  <c r="AS165" i="4"/>
  <c r="AT165" i="4"/>
  <c r="AU165" i="4"/>
  <c r="AL166" i="4"/>
  <c r="AM166" i="4"/>
  <c r="AN166" i="4"/>
  <c r="AO166" i="4"/>
  <c r="AP166" i="4"/>
  <c r="AQ166" i="4"/>
  <c r="AR166" i="4"/>
  <c r="AS166" i="4"/>
  <c r="AT166" i="4"/>
  <c r="AU166" i="4"/>
  <c r="AL167" i="4"/>
  <c r="AM167" i="4"/>
  <c r="AN167" i="4"/>
  <c r="AO167" i="4"/>
  <c r="AP167" i="4"/>
  <c r="AQ167" i="4"/>
  <c r="AR167" i="4"/>
  <c r="AS167" i="4"/>
  <c r="AT167" i="4"/>
  <c r="AU167" i="4"/>
  <c r="AL168" i="4"/>
  <c r="AM168" i="4"/>
  <c r="AN168" i="4"/>
  <c r="AO168" i="4"/>
  <c r="AP168" i="4"/>
  <c r="AQ168" i="4"/>
  <c r="AR168" i="4"/>
  <c r="AS168" i="4"/>
  <c r="AT168" i="4"/>
  <c r="AU168" i="4"/>
  <c r="AL169" i="4"/>
  <c r="AM169" i="4"/>
  <c r="AN169" i="4"/>
  <c r="AO169" i="4"/>
  <c r="AP169" i="4"/>
  <c r="AQ169" i="4"/>
  <c r="AR169" i="4"/>
  <c r="AS169" i="4"/>
  <c r="AT169" i="4"/>
  <c r="AU169" i="4"/>
  <c r="AL170" i="4"/>
  <c r="AM170" i="4"/>
  <c r="AN170" i="4"/>
  <c r="AO170" i="4"/>
  <c r="AP170" i="4"/>
  <c r="AQ170" i="4"/>
  <c r="AR170" i="4"/>
  <c r="AS170" i="4"/>
  <c r="AT170" i="4"/>
  <c r="AU170" i="4"/>
  <c r="AL171" i="4"/>
  <c r="AM171" i="4"/>
  <c r="AN171" i="4"/>
  <c r="AO171" i="4"/>
  <c r="AP171" i="4"/>
  <c r="AQ171" i="4"/>
  <c r="AR171" i="4"/>
  <c r="AS171" i="4"/>
  <c r="AT171" i="4"/>
  <c r="AU171" i="4"/>
  <c r="AL172" i="4"/>
  <c r="AM172" i="4"/>
  <c r="AN172" i="4"/>
  <c r="AO172" i="4"/>
  <c r="AP172" i="4"/>
  <c r="AQ172" i="4"/>
  <c r="AR172" i="4"/>
  <c r="AS172" i="4"/>
  <c r="AT172" i="4"/>
  <c r="AU172" i="4"/>
  <c r="AL173" i="4"/>
  <c r="AM173" i="4"/>
  <c r="AN173" i="4"/>
  <c r="AO173" i="4"/>
  <c r="AP173" i="4"/>
  <c r="AQ173" i="4"/>
  <c r="AR173" i="4"/>
  <c r="AS173" i="4"/>
  <c r="AT173" i="4"/>
  <c r="AU173" i="4"/>
  <c r="AL174" i="4"/>
  <c r="AM174" i="4"/>
  <c r="AN174" i="4"/>
  <c r="AO174" i="4"/>
  <c r="AP174" i="4"/>
  <c r="AQ174" i="4"/>
  <c r="AR174" i="4"/>
  <c r="AS174" i="4"/>
  <c r="AT174" i="4"/>
  <c r="AU174" i="4"/>
  <c r="AL175" i="4"/>
  <c r="AM175" i="4"/>
  <c r="AN175" i="4"/>
  <c r="AO175" i="4"/>
  <c r="AP175" i="4"/>
  <c r="AQ175" i="4"/>
  <c r="AR175" i="4"/>
  <c r="AS175" i="4"/>
  <c r="AT175" i="4"/>
  <c r="AU175" i="4"/>
  <c r="AL176" i="4"/>
  <c r="AM176" i="4"/>
  <c r="AN176" i="4"/>
  <c r="AO176" i="4"/>
  <c r="AP176" i="4"/>
  <c r="AQ176" i="4"/>
  <c r="AR176" i="4"/>
  <c r="AS176" i="4"/>
  <c r="AT176" i="4"/>
  <c r="AU176" i="4"/>
  <c r="AL177" i="4"/>
  <c r="AM177" i="4"/>
  <c r="AN177" i="4"/>
  <c r="AO177" i="4"/>
  <c r="AP177" i="4"/>
  <c r="AQ177" i="4"/>
  <c r="AR177" i="4"/>
  <c r="AS177" i="4"/>
  <c r="AT177" i="4"/>
  <c r="AU177" i="4"/>
  <c r="AL178" i="4"/>
  <c r="AM178" i="4"/>
  <c r="AN178" i="4"/>
  <c r="AO178" i="4"/>
  <c r="AP178" i="4"/>
  <c r="AQ178" i="4"/>
  <c r="AR178" i="4"/>
  <c r="AS178" i="4"/>
  <c r="AT178" i="4"/>
  <c r="AU178" i="4"/>
  <c r="AL179" i="4"/>
  <c r="AM179" i="4"/>
  <c r="AN179" i="4"/>
  <c r="AO179" i="4"/>
  <c r="AP179" i="4"/>
  <c r="AQ179" i="4"/>
  <c r="AR179" i="4"/>
  <c r="AS179" i="4"/>
  <c r="AT179" i="4"/>
  <c r="AU179" i="4"/>
  <c r="AL180" i="4"/>
  <c r="AM180" i="4"/>
  <c r="AN180" i="4"/>
  <c r="AO180" i="4"/>
  <c r="AP180" i="4"/>
  <c r="AQ180" i="4"/>
  <c r="AR180" i="4"/>
  <c r="AS180" i="4"/>
  <c r="AT180" i="4"/>
  <c r="AU180" i="4"/>
  <c r="AL181" i="4"/>
  <c r="AM181" i="4"/>
  <c r="AN181" i="4"/>
  <c r="AO181" i="4"/>
  <c r="AP181" i="4"/>
  <c r="AQ181" i="4"/>
  <c r="AR181" i="4"/>
  <c r="AS181" i="4"/>
  <c r="AT181" i="4"/>
  <c r="AU181" i="4"/>
  <c r="AL182" i="4"/>
  <c r="AM182" i="4"/>
  <c r="AN182" i="4"/>
  <c r="AO182" i="4"/>
  <c r="AP182" i="4"/>
  <c r="AQ182" i="4"/>
  <c r="AR182" i="4"/>
  <c r="AS182" i="4"/>
  <c r="AT182" i="4"/>
  <c r="AU182" i="4"/>
  <c r="AL183" i="4"/>
  <c r="AM183" i="4"/>
  <c r="AN183" i="4"/>
  <c r="AO183" i="4"/>
  <c r="AP183" i="4"/>
  <c r="AQ183" i="4"/>
  <c r="AR183" i="4"/>
  <c r="AS183" i="4"/>
  <c r="AT183" i="4"/>
  <c r="AU183" i="4"/>
  <c r="AL184" i="4"/>
  <c r="AM184" i="4"/>
  <c r="AN184" i="4"/>
  <c r="AO184" i="4"/>
  <c r="AP184" i="4"/>
  <c r="AQ184" i="4"/>
  <c r="AR184" i="4"/>
  <c r="AS184" i="4"/>
  <c r="AT184" i="4"/>
  <c r="AU184" i="4"/>
  <c r="AL185" i="4"/>
  <c r="AM185" i="4"/>
  <c r="AN185" i="4"/>
  <c r="AO185" i="4"/>
  <c r="AP185" i="4"/>
  <c r="AQ185" i="4"/>
  <c r="AR185" i="4"/>
  <c r="AS185" i="4"/>
  <c r="AT185" i="4"/>
  <c r="AU185" i="4"/>
  <c r="AL186" i="4"/>
  <c r="AM186" i="4"/>
  <c r="AN186" i="4"/>
  <c r="AO186" i="4"/>
  <c r="AP186" i="4"/>
  <c r="AQ186" i="4"/>
  <c r="AR186" i="4"/>
  <c r="AS186" i="4"/>
  <c r="AT186" i="4"/>
  <c r="AU186" i="4"/>
  <c r="AL187" i="4"/>
  <c r="AM187" i="4"/>
  <c r="AN187" i="4"/>
  <c r="AO187" i="4"/>
  <c r="AP187" i="4"/>
  <c r="AQ187" i="4"/>
  <c r="AR187" i="4"/>
  <c r="AS187" i="4"/>
  <c r="AT187" i="4"/>
  <c r="AU187" i="4"/>
  <c r="AL188" i="4"/>
  <c r="AM188" i="4"/>
  <c r="AN188" i="4"/>
  <c r="AO188" i="4"/>
  <c r="AP188" i="4"/>
  <c r="AQ188" i="4"/>
  <c r="AR188" i="4"/>
  <c r="AS188" i="4"/>
  <c r="AT188" i="4"/>
  <c r="AU188" i="4"/>
  <c r="AL189" i="4"/>
  <c r="AM189" i="4"/>
  <c r="AN189" i="4"/>
  <c r="AO189" i="4"/>
  <c r="AP189" i="4"/>
  <c r="AQ189" i="4"/>
  <c r="AR189" i="4"/>
  <c r="AS189" i="4"/>
  <c r="AT189" i="4"/>
  <c r="AU189" i="4"/>
  <c r="AL190" i="4"/>
  <c r="AM190" i="4"/>
  <c r="AN190" i="4"/>
  <c r="AO190" i="4"/>
  <c r="AP190" i="4"/>
  <c r="AQ190" i="4"/>
  <c r="AR190" i="4"/>
  <c r="AS190" i="4"/>
  <c r="AT190" i="4"/>
  <c r="AU190" i="4"/>
  <c r="AL191" i="4"/>
  <c r="AM191" i="4"/>
  <c r="AN191" i="4"/>
  <c r="AO191" i="4"/>
  <c r="AP191" i="4"/>
  <c r="AQ191" i="4"/>
  <c r="AR191" i="4"/>
  <c r="AS191" i="4"/>
  <c r="AT191" i="4"/>
  <c r="AU191" i="4"/>
  <c r="AL192" i="4"/>
  <c r="AM192" i="4"/>
  <c r="AN192" i="4"/>
  <c r="AO192" i="4"/>
  <c r="AP192" i="4"/>
  <c r="AQ192" i="4"/>
  <c r="AR192" i="4"/>
  <c r="AS192" i="4"/>
  <c r="AT192" i="4"/>
  <c r="AU192" i="4"/>
  <c r="AL193" i="4"/>
  <c r="AM193" i="4"/>
  <c r="AN193" i="4"/>
  <c r="AO193" i="4"/>
  <c r="AP193" i="4"/>
  <c r="AQ193" i="4"/>
  <c r="AR193" i="4"/>
  <c r="AS193" i="4"/>
  <c r="AT193" i="4"/>
  <c r="AU193" i="4"/>
  <c r="AL194" i="4"/>
  <c r="AM194" i="4"/>
  <c r="AN194" i="4"/>
  <c r="AO194" i="4"/>
  <c r="AP194" i="4"/>
  <c r="AQ194" i="4"/>
  <c r="AR194" i="4"/>
  <c r="AS194" i="4"/>
  <c r="AT194" i="4"/>
  <c r="AU194" i="4"/>
  <c r="AL195" i="4"/>
  <c r="AM195" i="4"/>
  <c r="AN195" i="4"/>
  <c r="AO195" i="4"/>
  <c r="AP195" i="4"/>
  <c r="AQ195" i="4"/>
  <c r="AR195" i="4"/>
  <c r="AS195" i="4"/>
  <c r="AT195" i="4"/>
  <c r="AU195" i="4"/>
  <c r="AL196" i="4"/>
  <c r="AM196" i="4"/>
  <c r="AN196" i="4"/>
  <c r="AO196" i="4"/>
  <c r="AP196" i="4"/>
  <c r="AQ196" i="4"/>
  <c r="AR196" i="4"/>
  <c r="AS196" i="4"/>
  <c r="AT196" i="4"/>
  <c r="AU196" i="4"/>
  <c r="AL197" i="4"/>
  <c r="AM197" i="4"/>
  <c r="AN197" i="4"/>
  <c r="AO197" i="4"/>
  <c r="AP197" i="4"/>
  <c r="AQ197" i="4"/>
  <c r="AR197" i="4"/>
  <c r="AS197" i="4"/>
  <c r="AT197" i="4"/>
  <c r="AU197" i="4"/>
  <c r="AL198" i="4"/>
  <c r="AM198" i="4"/>
  <c r="AN198" i="4"/>
  <c r="AO198" i="4"/>
  <c r="AP198" i="4"/>
  <c r="AQ198" i="4"/>
  <c r="AR198" i="4"/>
  <c r="AS198" i="4"/>
  <c r="AT198" i="4"/>
  <c r="AU198" i="4"/>
  <c r="AL199" i="4"/>
  <c r="AM199" i="4"/>
  <c r="AN199" i="4"/>
  <c r="AO199" i="4"/>
  <c r="AP199" i="4"/>
  <c r="AQ199" i="4"/>
  <c r="AR199" i="4"/>
  <c r="AS199" i="4"/>
  <c r="AT199" i="4"/>
  <c r="AU199" i="4"/>
  <c r="AL200" i="4"/>
  <c r="AM200" i="4"/>
  <c r="AN200" i="4"/>
  <c r="AO200" i="4"/>
  <c r="AP200" i="4"/>
  <c r="AQ200" i="4"/>
  <c r="AR200" i="4"/>
  <c r="AS200" i="4"/>
  <c r="AT200" i="4"/>
  <c r="AU200" i="4"/>
  <c r="AL201" i="4"/>
  <c r="AM201" i="4"/>
  <c r="AN201" i="4"/>
  <c r="AO201" i="4"/>
  <c r="AP201" i="4"/>
  <c r="AQ201" i="4"/>
  <c r="AR201" i="4"/>
  <c r="AS201" i="4"/>
  <c r="AT201" i="4"/>
  <c r="AU201" i="4"/>
  <c r="AL202" i="4"/>
  <c r="AM202" i="4"/>
  <c r="AN202" i="4"/>
  <c r="AO202" i="4"/>
  <c r="AP202" i="4"/>
  <c r="AQ202" i="4"/>
  <c r="AR202" i="4"/>
  <c r="AS202" i="4"/>
  <c r="AT202" i="4"/>
  <c r="AU202" i="4"/>
  <c r="AL203" i="4"/>
  <c r="AM203" i="4"/>
  <c r="AN203" i="4"/>
  <c r="AO203" i="4"/>
  <c r="AP203" i="4"/>
  <c r="AQ203" i="4"/>
  <c r="AR203" i="4"/>
  <c r="AS203" i="4"/>
  <c r="AT203" i="4"/>
  <c r="AU203" i="4"/>
  <c r="AL204" i="4"/>
  <c r="AM204" i="4"/>
  <c r="AN204" i="4"/>
  <c r="AO204" i="4"/>
  <c r="AP204" i="4"/>
  <c r="AQ204" i="4"/>
  <c r="AR204" i="4"/>
  <c r="AS204" i="4"/>
  <c r="AT204" i="4"/>
  <c r="AU204" i="4"/>
  <c r="AL205" i="4"/>
  <c r="AM205" i="4"/>
  <c r="AN205" i="4"/>
  <c r="AO205" i="4"/>
  <c r="AP205" i="4"/>
  <c r="AQ205" i="4"/>
  <c r="AR205" i="4"/>
  <c r="AS205" i="4"/>
  <c r="AT205" i="4"/>
  <c r="AU205" i="4"/>
  <c r="AL206" i="4"/>
  <c r="AM206" i="4"/>
  <c r="AN206" i="4"/>
  <c r="AO206" i="4"/>
  <c r="AP206" i="4"/>
  <c r="AQ206" i="4"/>
  <c r="AR206" i="4"/>
  <c r="AS206" i="4"/>
  <c r="AT206" i="4"/>
  <c r="AU206" i="4"/>
  <c r="AL207" i="4"/>
  <c r="AM207" i="4"/>
  <c r="AN207" i="4"/>
  <c r="AO207" i="4"/>
  <c r="AP207" i="4"/>
  <c r="AQ207" i="4"/>
  <c r="AR207" i="4"/>
  <c r="AS207" i="4"/>
  <c r="AT207" i="4"/>
  <c r="AU207" i="4"/>
  <c r="AL208" i="4"/>
  <c r="AM208" i="4"/>
  <c r="AN208" i="4"/>
  <c r="AO208" i="4"/>
  <c r="AP208" i="4"/>
  <c r="AQ208" i="4"/>
  <c r="AR208" i="4"/>
  <c r="AS208" i="4"/>
  <c r="AT208" i="4"/>
  <c r="AU208" i="4"/>
  <c r="AL209" i="4"/>
  <c r="AM209" i="4"/>
  <c r="AN209" i="4"/>
  <c r="AO209" i="4"/>
  <c r="AP209" i="4"/>
  <c r="AQ209" i="4"/>
  <c r="AR209" i="4"/>
  <c r="AS209" i="4"/>
  <c r="AT209" i="4"/>
  <c r="AU209" i="4"/>
  <c r="AL210" i="4"/>
  <c r="AM210" i="4"/>
  <c r="AN210" i="4"/>
  <c r="AO210" i="4"/>
  <c r="AP210" i="4"/>
  <c r="AQ210" i="4"/>
  <c r="AR210" i="4"/>
  <c r="AS210" i="4"/>
  <c r="AT210" i="4"/>
  <c r="AU210" i="4"/>
  <c r="AL211" i="4"/>
  <c r="AM211" i="4"/>
  <c r="AN211" i="4"/>
  <c r="AO211" i="4"/>
  <c r="AP211" i="4"/>
  <c r="AQ211" i="4"/>
  <c r="AR211" i="4"/>
  <c r="AS211" i="4"/>
  <c r="AT211" i="4"/>
  <c r="AU211" i="4"/>
  <c r="AL212" i="4"/>
  <c r="AM212" i="4"/>
  <c r="AN212" i="4"/>
  <c r="AO212" i="4"/>
  <c r="AP212" i="4"/>
  <c r="AQ212" i="4"/>
  <c r="AR212" i="4"/>
  <c r="AS212" i="4"/>
  <c r="AT212" i="4"/>
  <c r="AU212" i="4"/>
  <c r="AL213" i="4"/>
  <c r="AM213" i="4"/>
  <c r="AN213" i="4"/>
  <c r="AO213" i="4"/>
  <c r="AP213" i="4"/>
  <c r="AQ213" i="4"/>
  <c r="AR213" i="4"/>
  <c r="AS213" i="4"/>
  <c r="AT213" i="4"/>
  <c r="AU213" i="4"/>
  <c r="AL214" i="4"/>
  <c r="AM214" i="4"/>
  <c r="AN214" i="4"/>
  <c r="AO214" i="4"/>
  <c r="AP214" i="4"/>
  <c r="AQ214" i="4"/>
  <c r="AR214" i="4"/>
  <c r="AS214" i="4"/>
  <c r="AT214" i="4"/>
  <c r="AU214" i="4"/>
  <c r="AL215" i="4"/>
  <c r="AM215" i="4"/>
  <c r="AN215" i="4"/>
  <c r="AO215" i="4"/>
  <c r="AP215" i="4"/>
  <c r="AQ215" i="4"/>
  <c r="AR215" i="4"/>
  <c r="AS215" i="4"/>
  <c r="AT215" i="4"/>
  <c r="AU215" i="4"/>
  <c r="AL216" i="4"/>
  <c r="AM216" i="4"/>
  <c r="AN216" i="4"/>
  <c r="AO216" i="4"/>
  <c r="AP216" i="4"/>
  <c r="AQ216" i="4"/>
  <c r="AR216" i="4"/>
  <c r="AS216" i="4"/>
  <c r="AT216" i="4"/>
  <c r="AU216" i="4"/>
  <c r="AL217" i="4"/>
  <c r="AM217" i="4"/>
  <c r="AN217" i="4"/>
  <c r="AO217" i="4"/>
  <c r="AP217" i="4"/>
  <c r="AQ217" i="4"/>
  <c r="AR217" i="4"/>
  <c r="AS217" i="4"/>
  <c r="AT217" i="4"/>
  <c r="AU217" i="4"/>
  <c r="AL218" i="4"/>
  <c r="AM218" i="4"/>
  <c r="AN218" i="4"/>
  <c r="AO218" i="4"/>
  <c r="AP218" i="4"/>
  <c r="AQ218" i="4"/>
  <c r="AR218" i="4"/>
  <c r="AS218" i="4"/>
  <c r="AT218" i="4"/>
  <c r="AU218" i="4"/>
  <c r="AL219" i="4"/>
  <c r="AM219" i="4"/>
  <c r="AN219" i="4"/>
  <c r="AO219" i="4"/>
  <c r="AP219" i="4"/>
  <c r="AQ219" i="4"/>
  <c r="AR219" i="4"/>
  <c r="AS219" i="4"/>
  <c r="AT219" i="4"/>
  <c r="AU219" i="4"/>
  <c r="AL220" i="4"/>
  <c r="AM220" i="4"/>
  <c r="AN220" i="4"/>
  <c r="AO220" i="4"/>
  <c r="AP220" i="4"/>
  <c r="AQ220" i="4"/>
  <c r="AR220" i="4"/>
  <c r="AS220" i="4"/>
  <c r="AT220" i="4"/>
  <c r="AU220" i="4"/>
  <c r="AL221" i="4"/>
  <c r="AM221" i="4"/>
  <c r="AN221" i="4"/>
  <c r="AO221" i="4"/>
  <c r="AP221" i="4"/>
  <c r="AQ221" i="4"/>
  <c r="AR221" i="4"/>
  <c r="AS221" i="4"/>
  <c r="AT221" i="4"/>
  <c r="AU221" i="4"/>
  <c r="AL222" i="4"/>
  <c r="AM222" i="4"/>
  <c r="AN222" i="4"/>
  <c r="AO222" i="4"/>
  <c r="AP222" i="4"/>
  <c r="AQ222" i="4"/>
  <c r="AR222" i="4"/>
  <c r="AS222" i="4"/>
  <c r="AT222" i="4"/>
  <c r="AU222" i="4"/>
  <c r="AL223" i="4"/>
  <c r="AM223" i="4"/>
  <c r="AN223" i="4"/>
  <c r="AO223" i="4"/>
  <c r="AP223" i="4"/>
  <c r="AQ223" i="4"/>
  <c r="AR223" i="4"/>
  <c r="AS223" i="4"/>
  <c r="AT223" i="4"/>
  <c r="AU223" i="4"/>
  <c r="AL224" i="4"/>
  <c r="AM224" i="4"/>
  <c r="AN224" i="4"/>
  <c r="AO224" i="4"/>
  <c r="AP224" i="4"/>
  <c r="AQ224" i="4"/>
  <c r="AR224" i="4"/>
  <c r="AS224" i="4"/>
  <c r="AT224" i="4"/>
  <c r="AU224" i="4"/>
  <c r="AL225" i="4"/>
  <c r="AM225" i="4"/>
  <c r="AN225" i="4"/>
  <c r="AO225" i="4"/>
  <c r="AP225" i="4"/>
  <c r="AQ225" i="4"/>
  <c r="AR225" i="4"/>
  <c r="AS225" i="4"/>
  <c r="AT225" i="4"/>
  <c r="AU225" i="4"/>
  <c r="AL226" i="4"/>
  <c r="AM226" i="4"/>
  <c r="AN226" i="4"/>
  <c r="AO226" i="4"/>
  <c r="AP226" i="4"/>
  <c r="AQ226" i="4"/>
  <c r="AR226" i="4"/>
  <c r="AS226" i="4"/>
  <c r="AT226" i="4"/>
  <c r="AU226" i="4"/>
  <c r="AL227" i="4"/>
  <c r="AM227" i="4"/>
  <c r="AN227" i="4"/>
  <c r="AO227" i="4"/>
  <c r="AP227" i="4"/>
  <c r="AQ227" i="4"/>
  <c r="AR227" i="4"/>
  <c r="AS227" i="4"/>
  <c r="AT227" i="4"/>
  <c r="AU227" i="4"/>
  <c r="AL228" i="4"/>
  <c r="AM228" i="4"/>
  <c r="AN228" i="4"/>
  <c r="AO228" i="4"/>
  <c r="AP228" i="4"/>
  <c r="AQ228" i="4"/>
  <c r="AR228" i="4"/>
  <c r="AS228" i="4"/>
  <c r="AT228" i="4"/>
  <c r="AU228" i="4"/>
  <c r="AL229" i="4"/>
  <c r="AM229" i="4"/>
  <c r="AN229" i="4"/>
  <c r="AO229" i="4"/>
  <c r="AP229" i="4"/>
  <c r="AQ229" i="4"/>
  <c r="AR229" i="4"/>
  <c r="AS229" i="4"/>
  <c r="AT229" i="4"/>
  <c r="AU229" i="4"/>
  <c r="AL230" i="4"/>
  <c r="AM230" i="4"/>
  <c r="AN230" i="4"/>
  <c r="AO230" i="4"/>
  <c r="AP230" i="4"/>
  <c r="AQ230" i="4"/>
  <c r="AR230" i="4"/>
  <c r="AS230" i="4"/>
  <c r="AT230" i="4"/>
  <c r="AU230" i="4"/>
  <c r="AL231" i="4"/>
  <c r="AM231" i="4"/>
  <c r="AN231" i="4"/>
  <c r="AO231" i="4"/>
  <c r="AP231" i="4"/>
  <c r="AQ231" i="4"/>
  <c r="AR231" i="4"/>
  <c r="AS231" i="4"/>
  <c r="AT231" i="4"/>
  <c r="AU231" i="4"/>
  <c r="AL232" i="4"/>
  <c r="AM232" i="4"/>
  <c r="AN232" i="4"/>
  <c r="AO232" i="4"/>
  <c r="AP232" i="4"/>
  <c r="AQ232" i="4"/>
  <c r="AR232" i="4"/>
  <c r="AS232" i="4"/>
  <c r="AT232" i="4"/>
  <c r="AU232" i="4"/>
  <c r="AL233" i="4"/>
  <c r="AM233" i="4"/>
  <c r="AN233" i="4"/>
  <c r="AO233" i="4"/>
  <c r="AP233" i="4"/>
  <c r="AQ233" i="4"/>
  <c r="AR233" i="4"/>
  <c r="AS233" i="4"/>
  <c r="AT233" i="4"/>
  <c r="AU233" i="4"/>
  <c r="AL234" i="4"/>
  <c r="AM234" i="4"/>
  <c r="AN234" i="4"/>
  <c r="AO234" i="4"/>
  <c r="AP234" i="4"/>
  <c r="AQ234" i="4"/>
  <c r="AR234" i="4"/>
  <c r="AS234" i="4"/>
  <c r="AT234" i="4"/>
  <c r="AU234" i="4"/>
  <c r="AL235" i="4"/>
  <c r="AM235" i="4"/>
  <c r="AN235" i="4"/>
  <c r="AO235" i="4"/>
  <c r="AP235" i="4"/>
  <c r="AQ235" i="4"/>
  <c r="AR235" i="4"/>
  <c r="AS235" i="4"/>
  <c r="AT235" i="4"/>
  <c r="AU235" i="4"/>
  <c r="AL236" i="4"/>
  <c r="AM236" i="4"/>
  <c r="AN236" i="4"/>
  <c r="AO236" i="4"/>
  <c r="AP236" i="4"/>
  <c r="AQ236" i="4"/>
  <c r="AR236" i="4"/>
  <c r="AS236" i="4"/>
  <c r="AT236" i="4"/>
  <c r="AU236" i="4"/>
  <c r="AL237" i="4"/>
  <c r="AM237" i="4"/>
  <c r="AN237" i="4"/>
  <c r="AO237" i="4"/>
  <c r="AP237" i="4"/>
  <c r="AQ237" i="4"/>
  <c r="AR237" i="4"/>
  <c r="AS237" i="4"/>
  <c r="AT237" i="4"/>
  <c r="AU237" i="4"/>
  <c r="AL238" i="4"/>
  <c r="AM238" i="4"/>
  <c r="AN238" i="4"/>
  <c r="AO238" i="4"/>
  <c r="AP238" i="4"/>
  <c r="AQ238" i="4"/>
  <c r="AR238" i="4"/>
  <c r="AS238" i="4"/>
  <c r="AT238" i="4"/>
  <c r="AU238" i="4"/>
  <c r="AL239" i="4"/>
  <c r="AM239" i="4"/>
  <c r="AN239" i="4"/>
  <c r="AO239" i="4"/>
  <c r="AP239" i="4"/>
  <c r="AQ239" i="4"/>
  <c r="AR239" i="4"/>
  <c r="AS239" i="4"/>
  <c r="AT239" i="4"/>
  <c r="AU239" i="4"/>
  <c r="AL240" i="4"/>
  <c r="AM240" i="4"/>
  <c r="AN240" i="4"/>
  <c r="AO240" i="4"/>
  <c r="AP240" i="4"/>
  <c r="AQ240" i="4"/>
  <c r="AR240" i="4"/>
  <c r="AS240" i="4"/>
  <c r="AT240" i="4"/>
  <c r="AU240" i="4"/>
  <c r="AL241" i="4"/>
  <c r="AM241" i="4"/>
  <c r="AN241" i="4"/>
  <c r="AO241" i="4"/>
  <c r="AP241" i="4"/>
  <c r="AQ241" i="4"/>
  <c r="AR241" i="4"/>
  <c r="AS241" i="4"/>
  <c r="AT241" i="4"/>
  <c r="AU241" i="4"/>
  <c r="AL242" i="4"/>
  <c r="AM242" i="4"/>
  <c r="AN242" i="4"/>
  <c r="AO242" i="4"/>
  <c r="AP242" i="4"/>
  <c r="AQ242" i="4"/>
  <c r="AR242" i="4"/>
  <c r="AS242" i="4"/>
  <c r="AT242" i="4"/>
  <c r="AU242" i="4"/>
  <c r="AL243" i="4"/>
  <c r="AM243" i="4"/>
  <c r="AN243" i="4"/>
  <c r="AO243" i="4"/>
  <c r="AP243" i="4"/>
  <c r="AQ243" i="4"/>
  <c r="AR243" i="4"/>
  <c r="AS243" i="4"/>
  <c r="AT243" i="4"/>
  <c r="AU243" i="4"/>
  <c r="AL244" i="4"/>
  <c r="AM244" i="4"/>
  <c r="AN244" i="4"/>
  <c r="AO244" i="4"/>
  <c r="AP244" i="4"/>
  <c r="AQ244" i="4"/>
  <c r="AR244" i="4"/>
  <c r="AS244" i="4"/>
  <c r="AT244" i="4"/>
  <c r="AU244" i="4"/>
  <c r="AL245" i="4"/>
  <c r="AM245" i="4"/>
  <c r="AN245" i="4"/>
  <c r="AO245" i="4"/>
  <c r="AP245" i="4"/>
  <c r="AQ245" i="4"/>
  <c r="AR245" i="4"/>
  <c r="AS245" i="4"/>
  <c r="AT245" i="4"/>
  <c r="AU245" i="4"/>
  <c r="AL246" i="4"/>
  <c r="AM246" i="4"/>
  <c r="AN246" i="4"/>
  <c r="AO246" i="4"/>
  <c r="AP246" i="4"/>
  <c r="AQ246" i="4"/>
  <c r="AR246" i="4"/>
  <c r="AS246" i="4"/>
  <c r="AT246" i="4"/>
  <c r="AU246" i="4"/>
  <c r="AL247" i="4"/>
  <c r="AM247" i="4"/>
  <c r="AN247" i="4"/>
  <c r="AO247" i="4"/>
  <c r="AP247" i="4"/>
  <c r="AQ247" i="4"/>
  <c r="AR247" i="4"/>
  <c r="AS247" i="4"/>
  <c r="AT247" i="4"/>
  <c r="AU247" i="4"/>
  <c r="AL248" i="4"/>
  <c r="AM248" i="4"/>
  <c r="AN248" i="4"/>
  <c r="AO248" i="4"/>
  <c r="AP248" i="4"/>
  <c r="AQ248" i="4"/>
  <c r="AR248" i="4"/>
  <c r="AS248" i="4"/>
  <c r="AT248" i="4"/>
  <c r="AU248" i="4"/>
  <c r="AL249" i="4"/>
  <c r="AM249" i="4"/>
  <c r="AN249" i="4"/>
  <c r="AO249" i="4"/>
  <c r="AP249" i="4"/>
  <c r="AQ249" i="4"/>
  <c r="AR249" i="4"/>
  <c r="AS249" i="4"/>
  <c r="AT249" i="4"/>
  <c r="AU249" i="4"/>
  <c r="AL250" i="4"/>
  <c r="AM250" i="4"/>
  <c r="AN250" i="4"/>
  <c r="AO250" i="4"/>
  <c r="AP250" i="4"/>
  <c r="AQ250" i="4"/>
  <c r="AR250" i="4"/>
  <c r="AS250" i="4"/>
  <c r="AT250" i="4"/>
  <c r="AU250" i="4"/>
  <c r="AL251" i="4"/>
  <c r="AM251" i="4"/>
  <c r="AN251" i="4"/>
  <c r="AO251" i="4"/>
  <c r="AP251" i="4"/>
  <c r="AQ251" i="4"/>
  <c r="AR251" i="4"/>
  <c r="AS251" i="4"/>
  <c r="AT251" i="4"/>
  <c r="AU251" i="4"/>
  <c r="AL252" i="4"/>
  <c r="AM252" i="4"/>
  <c r="AN252" i="4"/>
  <c r="AO252" i="4"/>
  <c r="AP252" i="4"/>
  <c r="AQ252" i="4"/>
  <c r="AR252" i="4"/>
  <c r="AS252" i="4"/>
  <c r="AT252" i="4"/>
  <c r="AU252" i="4"/>
  <c r="AL253" i="4"/>
  <c r="AM253" i="4"/>
  <c r="AN253" i="4"/>
  <c r="AO253" i="4"/>
  <c r="AP253" i="4"/>
  <c r="AQ253" i="4"/>
  <c r="AR253" i="4"/>
  <c r="AS253" i="4"/>
  <c r="AT253" i="4"/>
  <c r="AU253" i="4"/>
  <c r="AL254" i="4"/>
  <c r="AM254" i="4"/>
  <c r="AN254" i="4"/>
  <c r="AO254" i="4"/>
  <c r="AP254" i="4"/>
  <c r="AQ254" i="4"/>
  <c r="AR254" i="4"/>
  <c r="AS254" i="4"/>
  <c r="AT254" i="4"/>
  <c r="AU254" i="4"/>
  <c r="AL255" i="4"/>
  <c r="AM255" i="4"/>
  <c r="AN255" i="4"/>
  <c r="AO255" i="4"/>
  <c r="AP255" i="4"/>
  <c r="AQ255" i="4"/>
  <c r="AR255" i="4"/>
  <c r="AS255" i="4"/>
  <c r="AT255" i="4"/>
  <c r="AU255" i="4"/>
  <c r="AL256" i="4"/>
  <c r="AM256" i="4"/>
  <c r="AN256" i="4"/>
  <c r="AO256" i="4"/>
  <c r="AP256" i="4"/>
  <c r="AQ256" i="4"/>
  <c r="AR256" i="4"/>
  <c r="AS256" i="4"/>
  <c r="AT256" i="4"/>
  <c r="AU256" i="4"/>
  <c r="AL257" i="4"/>
  <c r="AM257" i="4"/>
  <c r="AN257" i="4"/>
  <c r="AO257" i="4"/>
  <c r="AP257" i="4"/>
  <c r="AQ257" i="4"/>
  <c r="AR257" i="4"/>
  <c r="AS257" i="4"/>
  <c r="AT257" i="4"/>
  <c r="AU257" i="4"/>
  <c r="AL258" i="4"/>
  <c r="AM258" i="4"/>
  <c r="AN258" i="4"/>
  <c r="AO258" i="4"/>
  <c r="AP258" i="4"/>
  <c r="AQ258" i="4"/>
  <c r="AR258" i="4"/>
  <c r="AS258" i="4"/>
  <c r="AT258" i="4"/>
  <c r="AU258" i="4"/>
  <c r="AL259" i="4"/>
  <c r="AM259" i="4"/>
  <c r="AN259" i="4"/>
  <c r="AO259" i="4"/>
  <c r="AP259" i="4"/>
  <c r="AQ259" i="4"/>
  <c r="AR259" i="4"/>
  <c r="AS259" i="4"/>
  <c r="AT259" i="4"/>
  <c r="AU259" i="4"/>
  <c r="AL260" i="4"/>
  <c r="AM260" i="4"/>
  <c r="AN260" i="4"/>
  <c r="AO260" i="4"/>
  <c r="AP260" i="4"/>
  <c r="AQ260" i="4"/>
  <c r="AR260" i="4"/>
  <c r="AS260" i="4"/>
  <c r="AT260" i="4"/>
  <c r="AU260" i="4"/>
  <c r="AL261" i="4"/>
  <c r="AM261" i="4"/>
  <c r="AN261" i="4"/>
  <c r="AO261" i="4"/>
  <c r="AP261" i="4"/>
  <c r="AQ261" i="4"/>
  <c r="AR261" i="4"/>
  <c r="AS261" i="4"/>
  <c r="AT261" i="4"/>
  <c r="AU261" i="4"/>
  <c r="AL262" i="4"/>
  <c r="AM262" i="4"/>
  <c r="AN262" i="4"/>
  <c r="AO262" i="4"/>
  <c r="AP262" i="4"/>
  <c r="AQ262" i="4"/>
  <c r="AR262" i="4"/>
  <c r="AS262" i="4"/>
  <c r="AT262" i="4"/>
  <c r="AU262" i="4"/>
  <c r="AL263" i="4"/>
  <c r="AM263" i="4"/>
  <c r="AN263" i="4"/>
  <c r="AO263" i="4"/>
  <c r="AP263" i="4"/>
  <c r="AQ263" i="4"/>
  <c r="AR263" i="4"/>
  <c r="AS263" i="4"/>
  <c r="AT263" i="4"/>
  <c r="AU263" i="4"/>
  <c r="AL264" i="4"/>
  <c r="AM264" i="4"/>
  <c r="AN264" i="4"/>
  <c r="AO264" i="4"/>
  <c r="AP264" i="4"/>
  <c r="AQ264" i="4"/>
  <c r="AR264" i="4"/>
  <c r="AS264" i="4"/>
  <c r="AT264" i="4"/>
  <c r="AU264" i="4"/>
  <c r="AL265" i="4"/>
  <c r="AM265" i="4"/>
  <c r="AN265" i="4"/>
  <c r="AO265" i="4"/>
  <c r="AP265" i="4"/>
  <c r="AQ265" i="4"/>
  <c r="AR265" i="4"/>
  <c r="AS265" i="4"/>
  <c r="AT265" i="4"/>
  <c r="AU265" i="4"/>
  <c r="AL266" i="4"/>
  <c r="AM266" i="4"/>
  <c r="AN266" i="4"/>
  <c r="AO266" i="4"/>
  <c r="AP266" i="4"/>
  <c r="AQ266" i="4"/>
  <c r="AR266" i="4"/>
  <c r="AS266" i="4"/>
  <c r="AT266" i="4"/>
  <c r="AU266" i="4"/>
  <c r="AL267" i="4"/>
  <c r="AM267" i="4"/>
  <c r="AN267" i="4"/>
  <c r="AO267" i="4"/>
  <c r="AP267" i="4"/>
  <c r="AQ267" i="4"/>
  <c r="AR267" i="4"/>
  <c r="AS267" i="4"/>
  <c r="AT267" i="4"/>
  <c r="AU267" i="4"/>
  <c r="AL268" i="4"/>
  <c r="AM268" i="4"/>
  <c r="AN268" i="4"/>
  <c r="AO268" i="4"/>
  <c r="AP268" i="4"/>
  <c r="AQ268" i="4"/>
  <c r="AR268" i="4"/>
  <c r="AS268" i="4"/>
  <c r="AT268" i="4"/>
  <c r="AU268" i="4"/>
  <c r="AL269" i="4"/>
  <c r="AM269" i="4"/>
  <c r="AN269" i="4"/>
  <c r="AO269" i="4"/>
  <c r="AP269" i="4"/>
  <c r="AQ269" i="4"/>
  <c r="AR269" i="4"/>
  <c r="AS269" i="4"/>
  <c r="AT269" i="4"/>
  <c r="AU269" i="4"/>
  <c r="AL270" i="4"/>
  <c r="AM270" i="4"/>
  <c r="AN270" i="4"/>
  <c r="AO270" i="4"/>
  <c r="AP270" i="4"/>
  <c r="AQ270" i="4"/>
  <c r="AR270" i="4"/>
  <c r="AS270" i="4"/>
  <c r="AT270" i="4"/>
  <c r="AU270" i="4"/>
  <c r="AL271" i="4"/>
  <c r="AM271" i="4"/>
  <c r="AN271" i="4"/>
  <c r="AO271" i="4"/>
  <c r="AP271" i="4"/>
  <c r="AQ271" i="4"/>
  <c r="AR271" i="4"/>
  <c r="AS271" i="4"/>
  <c r="AT271" i="4"/>
  <c r="AU271" i="4"/>
  <c r="AL272" i="4"/>
  <c r="AM272" i="4"/>
  <c r="AN272" i="4"/>
  <c r="AO272" i="4"/>
  <c r="AP272" i="4"/>
  <c r="AQ272" i="4"/>
  <c r="AR272" i="4"/>
  <c r="AS272" i="4"/>
  <c r="AT272" i="4"/>
  <c r="AU272" i="4"/>
  <c r="AL273" i="4"/>
  <c r="AM273" i="4"/>
  <c r="AN273" i="4"/>
  <c r="AO273" i="4"/>
  <c r="AP273" i="4"/>
  <c r="AQ273" i="4"/>
  <c r="AR273" i="4"/>
  <c r="AS273" i="4"/>
  <c r="AT273" i="4"/>
  <c r="AU273" i="4"/>
  <c r="AL274" i="4"/>
  <c r="AM274" i="4"/>
  <c r="AN274" i="4"/>
  <c r="AO274" i="4"/>
  <c r="AP274" i="4"/>
  <c r="AQ274" i="4"/>
  <c r="AR274" i="4"/>
  <c r="AS274" i="4"/>
  <c r="AT274" i="4"/>
  <c r="AU274" i="4"/>
  <c r="AL275" i="4"/>
  <c r="AM275" i="4"/>
  <c r="AN275" i="4"/>
  <c r="AO275" i="4"/>
  <c r="AP275" i="4"/>
  <c r="AQ275" i="4"/>
  <c r="AR275" i="4"/>
  <c r="AS275" i="4"/>
  <c r="AT275" i="4"/>
  <c r="AU275" i="4"/>
  <c r="AL276" i="4"/>
  <c r="AM276" i="4"/>
  <c r="AN276" i="4"/>
  <c r="AO276" i="4"/>
  <c r="AP276" i="4"/>
  <c r="AQ276" i="4"/>
  <c r="AR276" i="4"/>
  <c r="AS276" i="4"/>
  <c r="AT276" i="4"/>
  <c r="AU276" i="4"/>
  <c r="AL277" i="4"/>
  <c r="AM277" i="4"/>
  <c r="AN277" i="4"/>
  <c r="AO277" i="4"/>
  <c r="AP277" i="4"/>
  <c r="AQ277" i="4"/>
  <c r="AR277" i="4"/>
  <c r="AS277" i="4"/>
  <c r="AT277" i="4"/>
  <c r="AU277" i="4"/>
  <c r="AL278" i="4"/>
  <c r="AM278" i="4"/>
  <c r="AN278" i="4"/>
  <c r="AO278" i="4"/>
  <c r="AP278" i="4"/>
  <c r="AQ278" i="4"/>
  <c r="AR278" i="4"/>
  <c r="AS278" i="4"/>
  <c r="AT278" i="4"/>
  <c r="AU278" i="4"/>
  <c r="AL279" i="4"/>
  <c r="AM279" i="4"/>
  <c r="AN279" i="4"/>
  <c r="AO279" i="4"/>
  <c r="AP279" i="4"/>
  <c r="AQ279" i="4"/>
  <c r="AR279" i="4"/>
  <c r="AS279" i="4"/>
  <c r="AT279" i="4"/>
  <c r="AU279" i="4"/>
  <c r="AL280" i="4"/>
  <c r="AM280" i="4"/>
  <c r="AN280" i="4"/>
  <c r="AO280" i="4"/>
  <c r="AP280" i="4"/>
  <c r="AQ280" i="4"/>
  <c r="AR280" i="4"/>
  <c r="AS280" i="4"/>
  <c r="AT280" i="4"/>
  <c r="AU280" i="4"/>
  <c r="AL281" i="4"/>
  <c r="AM281" i="4"/>
  <c r="AN281" i="4"/>
  <c r="AO281" i="4"/>
  <c r="AP281" i="4"/>
  <c r="AQ281" i="4"/>
  <c r="AR281" i="4"/>
  <c r="AS281" i="4"/>
  <c r="AT281" i="4"/>
  <c r="AU281" i="4"/>
  <c r="AL282" i="4"/>
  <c r="AM282" i="4"/>
  <c r="AN282" i="4"/>
  <c r="AO282" i="4"/>
  <c r="AP282" i="4"/>
  <c r="AQ282" i="4"/>
  <c r="AR282" i="4"/>
  <c r="AS282" i="4"/>
  <c r="AT282" i="4"/>
  <c r="AU282" i="4"/>
  <c r="AL283" i="4"/>
  <c r="AM283" i="4"/>
  <c r="AN283" i="4"/>
  <c r="AO283" i="4"/>
  <c r="AP283" i="4"/>
  <c r="AQ283" i="4"/>
  <c r="AR283" i="4"/>
  <c r="AS283" i="4"/>
  <c r="AT283" i="4"/>
  <c r="AU283" i="4"/>
  <c r="AL284" i="4"/>
  <c r="AM284" i="4"/>
  <c r="AN284" i="4"/>
  <c r="AO284" i="4"/>
  <c r="AP284" i="4"/>
  <c r="AQ284" i="4"/>
  <c r="AR284" i="4"/>
  <c r="AS284" i="4"/>
  <c r="AT284" i="4"/>
  <c r="AU284" i="4"/>
  <c r="AL285" i="4"/>
  <c r="AM285" i="4"/>
  <c r="AN285" i="4"/>
  <c r="AO285" i="4"/>
  <c r="AP285" i="4"/>
  <c r="AQ285" i="4"/>
  <c r="AR285" i="4"/>
  <c r="AS285" i="4"/>
  <c r="AT285" i="4"/>
  <c r="AU285" i="4"/>
  <c r="AL286" i="4"/>
  <c r="AM286" i="4"/>
  <c r="AN286" i="4"/>
  <c r="AO286" i="4"/>
  <c r="AP286" i="4"/>
  <c r="AQ286" i="4"/>
  <c r="AR286" i="4"/>
  <c r="AS286" i="4"/>
  <c r="AT286" i="4"/>
  <c r="AU286" i="4"/>
  <c r="AL287" i="4"/>
  <c r="AM287" i="4"/>
  <c r="AN287" i="4"/>
  <c r="AO287" i="4"/>
  <c r="AP287" i="4"/>
  <c r="AQ287" i="4"/>
  <c r="AR287" i="4"/>
  <c r="AS287" i="4"/>
  <c r="AT287" i="4"/>
  <c r="AU287" i="4"/>
  <c r="AL288" i="4"/>
  <c r="AM288" i="4"/>
  <c r="AN288" i="4"/>
  <c r="AO288" i="4"/>
  <c r="AP288" i="4"/>
  <c r="AQ288" i="4"/>
  <c r="AR288" i="4"/>
  <c r="AS288" i="4"/>
  <c r="AT288" i="4"/>
  <c r="AU288" i="4"/>
  <c r="AL289" i="4"/>
  <c r="AM289" i="4"/>
  <c r="AN289" i="4"/>
  <c r="AO289" i="4"/>
  <c r="AP289" i="4"/>
  <c r="AQ289" i="4"/>
  <c r="AR289" i="4"/>
  <c r="AS289" i="4"/>
  <c r="AT289" i="4"/>
  <c r="AU289" i="4"/>
  <c r="AL290" i="4"/>
  <c r="AM290" i="4"/>
  <c r="AN290" i="4"/>
  <c r="AO290" i="4"/>
  <c r="AP290" i="4"/>
  <c r="AQ290" i="4"/>
  <c r="AR290" i="4"/>
  <c r="AS290" i="4"/>
  <c r="AT290" i="4"/>
  <c r="AU290" i="4"/>
  <c r="AL291" i="4"/>
  <c r="AM291" i="4"/>
  <c r="AN291" i="4"/>
  <c r="AO291" i="4"/>
  <c r="AP291" i="4"/>
  <c r="AQ291" i="4"/>
  <c r="AR291" i="4"/>
  <c r="AS291" i="4"/>
  <c r="AT291" i="4"/>
  <c r="AU291" i="4"/>
  <c r="AL292" i="4"/>
  <c r="AM292" i="4"/>
  <c r="AN292" i="4"/>
  <c r="AO292" i="4"/>
  <c r="AP292" i="4"/>
  <c r="AQ292" i="4"/>
  <c r="AR292" i="4"/>
  <c r="AS292" i="4"/>
  <c r="AT292" i="4"/>
  <c r="AU292" i="4"/>
  <c r="AL293" i="4"/>
  <c r="AM293" i="4"/>
  <c r="AN293" i="4"/>
  <c r="AO293" i="4"/>
  <c r="AP293" i="4"/>
  <c r="AQ293" i="4"/>
  <c r="AR293" i="4"/>
  <c r="AS293" i="4"/>
  <c r="AT293" i="4"/>
  <c r="AU293" i="4"/>
  <c r="AL294" i="4"/>
  <c r="AM294" i="4"/>
  <c r="AN294" i="4"/>
  <c r="AO294" i="4"/>
  <c r="AP294" i="4"/>
  <c r="AQ294" i="4"/>
  <c r="AR294" i="4"/>
  <c r="AS294" i="4"/>
  <c r="AT294" i="4"/>
  <c r="AU294" i="4"/>
  <c r="AL295" i="4"/>
  <c r="AM295" i="4"/>
  <c r="AN295" i="4"/>
  <c r="AO295" i="4"/>
  <c r="AP295" i="4"/>
  <c r="AQ295" i="4"/>
  <c r="AR295" i="4"/>
  <c r="AS295" i="4"/>
  <c r="AT295" i="4"/>
  <c r="AU295" i="4"/>
  <c r="AL296" i="4"/>
  <c r="AM296" i="4"/>
  <c r="AN296" i="4"/>
  <c r="AO296" i="4"/>
  <c r="AP296" i="4"/>
  <c r="AQ296" i="4"/>
  <c r="AR296" i="4"/>
  <c r="AS296" i="4"/>
  <c r="AT296" i="4"/>
  <c r="AU296" i="4"/>
  <c r="AL297" i="4"/>
  <c r="AM297" i="4"/>
  <c r="AN297" i="4"/>
  <c r="AO297" i="4"/>
  <c r="AP297" i="4"/>
  <c r="AQ297" i="4"/>
  <c r="AR297" i="4"/>
  <c r="AS297" i="4"/>
  <c r="AT297" i="4"/>
  <c r="AU297" i="4"/>
  <c r="AL298" i="4"/>
  <c r="AM298" i="4"/>
  <c r="AN298" i="4"/>
  <c r="AO298" i="4"/>
  <c r="AP298" i="4"/>
  <c r="AQ298" i="4"/>
  <c r="AR298" i="4"/>
  <c r="AS298" i="4"/>
  <c r="AT298" i="4"/>
  <c r="AU298" i="4"/>
  <c r="AL299" i="4"/>
  <c r="AM299" i="4"/>
  <c r="AN299" i="4"/>
  <c r="AO299" i="4"/>
  <c r="AP299" i="4"/>
  <c r="AQ299" i="4"/>
  <c r="AR299" i="4"/>
  <c r="AS299" i="4"/>
  <c r="AT299" i="4"/>
  <c r="AU299" i="4"/>
  <c r="AL300" i="4"/>
  <c r="AM300" i="4"/>
  <c r="AN300" i="4"/>
  <c r="AO300" i="4"/>
  <c r="AP300" i="4"/>
  <c r="AQ300" i="4"/>
  <c r="AR300" i="4"/>
  <c r="AS300" i="4"/>
  <c r="AT300" i="4"/>
  <c r="AU300" i="4"/>
  <c r="AL301" i="4"/>
  <c r="AM301" i="4"/>
  <c r="AN301" i="4"/>
  <c r="AO301" i="4"/>
  <c r="AP301" i="4"/>
  <c r="AQ301" i="4"/>
  <c r="AR301" i="4"/>
  <c r="AS301" i="4"/>
  <c r="AT301" i="4"/>
  <c r="AU301" i="4"/>
  <c r="AL302" i="4"/>
  <c r="AM302" i="4"/>
  <c r="AN302" i="4"/>
  <c r="AO302" i="4"/>
  <c r="AP302" i="4"/>
  <c r="AQ302" i="4"/>
  <c r="AR302" i="4"/>
  <c r="AS302" i="4"/>
  <c r="AT302" i="4"/>
  <c r="AU302" i="4"/>
  <c r="AN3" i="4"/>
  <c r="AO3" i="4"/>
  <c r="AP3" i="4"/>
  <c r="AQ3" i="4"/>
  <c r="AR3" i="4"/>
  <c r="AS3" i="4"/>
  <c r="AT3" i="4"/>
  <c r="AU3" i="4"/>
  <c r="AM3" i="4"/>
  <c r="AV66" i="4"/>
  <c r="AV120" i="4"/>
  <c r="AV138" i="4"/>
  <c r="AV174" i="4"/>
  <c r="AV282" i="4"/>
  <c r="AL3" i="4"/>
  <c r="AV274" i="4"/>
  <c r="AV220" i="4"/>
  <c r="AV193" i="4"/>
  <c r="AV184" i="4"/>
  <c r="AV166" i="4"/>
  <c r="AV139" i="4"/>
  <c r="AV130" i="4"/>
  <c r="AV112" i="4"/>
  <c r="AV85" i="4"/>
  <c r="AV76" i="4"/>
  <c r="AV58" i="4"/>
  <c r="AV31" i="4"/>
  <c r="AV22" i="4"/>
  <c r="AV55" i="4" l="1"/>
  <c r="AV46" i="4"/>
  <c r="AV37" i="4"/>
  <c r="AV28" i="4"/>
  <c r="AV19" i="4"/>
  <c r="AV10" i="4"/>
  <c r="AV4" i="4"/>
  <c r="AV301" i="4"/>
  <c r="AV300" i="4"/>
  <c r="AV294" i="4"/>
  <c r="AV292" i="4"/>
  <c r="AV276" i="4"/>
  <c r="AV265" i="4"/>
  <c r="AV264" i="4"/>
  <c r="AV258" i="4"/>
  <c r="AV256" i="4"/>
  <c r="AV247" i="4"/>
  <c r="AV246" i="4"/>
  <c r="AV238" i="4"/>
  <c r="AV229" i="4"/>
  <c r="AV228" i="4"/>
  <c r="AV211" i="4"/>
  <c r="AV210" i="4"/>
  <c r="AV202" i="4"/>
  <c r="AV192" i="4"/>
  <c r="AV175" i="4"/>
  <c r="AV157" i="4"/>
  <c r="AV156" i="4"/>
  <c r="AV148" i="4"/>
  <c r="AV121" i="4"/>
  <c r="AV103" i="4"/>
  <c r="AV102" i="4"/>
  <c r="AV94" i="4"/>
  <c r="AV84" i="4"/>
  <c r="AV67" i="4"/>
  <c r="AV49" i="4"/>
  <c r="AV48" i="4"/>
  <c r="AV40" i="4"/>
  <c r="AV30" i="4"/>
  <c r="AV13" i="4"/>
  <c r="AV283" i="4"/>
  <c r="AV297" i="4"/>
  <c r="AV293" i="4"/>
  <c r="AV284" i="4"/>
  <c r="AV261" i="4"/>
  <c r="AV257" i="4"/>
  <c r="AV248" i="4"/>
  <c r="AV230" i="4"/>
  <c r="AV221" i="4"/>
  <c r="AV212" i="4"/>
  <c r="AV194" i="4"/>
  <c r="AV189" i="4"/>
  <c r="AV185" i="4"/>
  <c r="AV176" i="4"/>
  <c r="AV154" i="4"/>
  <c r="AV153" i="4"/>
  <c r="AV149" i="4"/>
  <c r="AV145" i="4"/>
  <c r="AV140" i="4"/>
  <c r="AV136" i="4"/>
  <c r="AV127" i="4"/>
  <c r="AV117" i="4"/>
  <c r="AV109" i="4"/>
  <c r="AV99" i="4"/>
  <c r="AV91" i="4"/>
  <c r="AV82" i="4"/>
  <c r="AV73" i="4"/>
  <c r="AV68" i="4"/>
  <c r="AV289" i="4"/>
  <c r="AV288" i="4"/>
  <c r="AV287" i="4"/>
  <c r="AV285" i="4"/>
  <c r="AV281" i="4"/>
  <c r="AV280" i="4"/>
  <c r="AV278" i="4"/>
  <c r="AV273" i="4"/>
  <c r="AV272" i="4"/>
  <c r="AV271" i="4"/>
  <c r="AV270" i="4"/>
  <c r="AV269" i="4"/>
  <c r="AV267" i="4"/>
  <c r="AV263" i="4"/>
  <c r="AV262" i="4"/>
  <c r="AV260" i="4"/>
  <c r="AV255" i="4"/>
  <c r="AV254" i="4"/>
  <c r="AV253" i="4"/>
  <c r="AV252" i="4"/>
  <c r="AV251" i="4"/>
  <c r="AV249" i="4"/>
  <c r="AV245" i="4"/>
  <c r="AV244" i="4"/>
  <c r="AV242" i="4"/>
  <c r="AV240" i="4"/>
  <c r="AV237" i="4"/>
  <c r="AV236" i="4"/>
  <c r="AV235" i="4"/>
  <c r="AV234" i="4"/>
  <c r="AV233" i="4"/>
  <c r="AV231" i="4"/>
  <c r="AV227" i="4"/>
  <c r="AV226" i="4"/>
  <c r="AV224" i="4"/>
  <c r="AV222" i="4"/>
  <c r="AV219" i="4"/>
  <c r="AV218" i="4"/>
  <c r="AV217" i="4"/>
  <c r="AV216" i="4"/>
  <c r="AV215" i="4"/>
  <c r="AV213" i="4"/>
  <c r="AV209" i="4"/>
  <c r="AV208" i="4"/>
  <c r="AV206" i="4"/>
  <c r="AV204" i="4"/>
  <c r="AV201" i="4"/>
  <c r="AV200" i="4"/>
  <c r="AV199" i="4"/>
  <c r="AV198" i="4"/>
  <c r="AV302" i="4"/>
  <c r="AV279" i="4"/>
  <c r="AV275" i="4"/>
  <c r="AV266" i="4"/>
  <c r="AV243" i="4"/>
  <c r="AV239" i="4"/>
  <c r="AV225" i="4"/>
  <c r="AV207" i="4"/>
  <c r="AV203" i="4"/>
  <c r="AV171" i="4"/>
  <c r="AV167" i="4"/>
  <c r="AV158" i="4"/>
  <c r="AV135" i="4"/>
  <c r="AV131" i="4"/>
  <c r="AV126" i="4"/>
  <c r="AV122" i="4"/>
  <c r="AV118" i="4"/>
  <c r="AV113" i="4"/>
  <c r="AV108" i="4"/>
  <c r="AV104" i="4"/>
  <c r="AV100" i="4"/>
  <c r="AV95" i="4"/>
  <c r="AV90" i="4"/>
  <c r="AV86" i="4"/>
  <c r="AV81" i="4"/>
  <c r="AV77" i="4"/>
  <c r="AV72" i="4"/>
  <c r="AV64" i="4"/>
  <c r="AV63" i="4"/>
  <c r="AV59" i="4"/>
  <c r="AV54" i="4"/>
  <c r="AV50" i="4"/>
  <c r="AV45" i="4"/>
  <c r="AV41" i="4"/>
  <c r="AV36" i="4"/>
  <c r="AV32" i="4"/>
  <c r="AV27" i="4"/>
  <c r="AV23" i="4"/>
  <c r="AV18" i="4"/>
  <c r="AV14" i="4"/>
  <c r="AV299" i="4"/>
  <c r="AV298" i="4"/>
  <c r="AV296" i="4"/>
  <c r="AV291" i="4"/>
  <c r="AV290" i="4"/>
  <c r="AV286" i="4"/>
  <c r="AV277" i="4"/>
  <c r="AV268" i="4"/>
  <c r="AV259" i="4"/>
  <c r="AV250" i="4"/>
  <c r="AV241" i="4"/>
  <c r="AV232" i="4"/>
  <c r="AV223" i="4"/>
  <c r="AV214" i="4"/>
  <c r="AV205" i="4"/>
  <c r="AV295" i="4"/>
  <c r="AV197" i="4"/>
  <c r="AV195" i="4"/>
  <c r="AV191" i="4"/>
  <c r="AV190" i="4"/>
  <c r="AV188" i="4"/>
  <c r="AV186" i="4"/>
  <c r="AV183" i="4"/>
  <c r="AV182" i="4"/>
  <c r="AV181" i="4"/>
  <c r="AV180" i="4"/>
  <c r="AV179" i="4"/>
  <c r="AV177" i="4"/>
  <c r="AV173" i="4"/>
  <c r="AV172" i="4"/>
  <c r="AV170" i="4"/>
  <c r="AV168" i="4"/>
  <c r="AV165" i="4"/>
  <c r="AV164" i="4"/>
  <c r="AV163" i="4"/>
  <c r="AV162" i="4"/>
  <c r="AV161" i="4"/>
  <c r="AV159" i="4"/>
  <c r="AV155" i="4"/>
  <c r="AV152" i="4"/>
  <c r="AV150" i="4"/>
  <c r="AV147" i="4"/>
  <c r="AV146" i="4"/>
  <c r="AV144" i="4"/>
  <c r="AV143" i="4"/>
  <c r="AV141" i="4"/>
  <c r="AV137" i="4"/>
  <c r="AV134" i="4"/>
  <c r="AV132" i="4"/>
  <c r="AV129" i="4"/>
  <c r="AV128" i="4"/>
  <c r="AV125" i="4"/>
  <c r="AV123" i="4"/>
  <c r="AV119" i="4"/>
  <c r="AV116" i="4"/>
  <c r="AV114" i="4"/>
  <c r="AV111" i="4"/>
  <c r="AV110" i="4"/>
  <c r="AV107" i="4"/>
  <c r="AV105" i="4"/>
  <c r="AV101" i="4"/>
  <c r="AV98" i="4"/>
  <c r="AV96" i="4"/>
  <c r="AV93" i="4"/>
  <c r="AV92" i="4"/>
  <c r="AV89" i="4"/>
  <c r="AV87" i="4"/>
  <c r="AV83" i="4"/>
  <c r="AV80" i="4"/>
  <c r="AV78" i="4"/>
  <c r="AV75" i="4"/>
  <c r="AV74" i="4"/>
  <c r="AV71" i="4"/>
  <c r="AV69" i="4"/>
  <c r="AV65" i="4"/>
  <c r="AV62" i="4"/>
  <c r="AV60" i="4"/>
  <c r="AV57" i="4"/>
  <c r="AV56" i="4"/>
  <c r="AV53" i="4"/>
  <c r="AV51" i="4"/>
  <c r="AV47" i="4"/>
  <c r="AV44" i="4"/>
  <c r="AV42" i="4"/>
  <c r="AV39" i="4"/>
  <c r="AV38" i="4"/>
  <c r="AV35" i="4"/>
  <c r="AV33" i="4"/>
  <c r="AV29" i="4"/>
  <c r="AV26" i="4"/>
  <c r="AV25" i="4"/>
  <c r="AV24" i="4"/>
  <c r="AV21" i="4"/>
  <c r="AV20" i="4"/>
  <c r="AV17" i="4"/>
  <c r="AV16" i="4"/>
  <c r="AV15" i="4"/>
  <c r="AV12" i="4"/>
  <c r="AV9" i="4"/>
  <c r="AV7" i="4"/>
  <c r="AV5" i="4"/>
  <c r="AV196" i="4"/>
  <c r="AV187" i="4"/>
  <c r="AV178" i="4"/>
  <c r="AV169" i="4"/>
  <c r="AV160" i="4"/>
  <c r="AV151" i="4"/>
  <c r="AV142" i="4"/>
  <c r="AV133" i="4"/>
  <c r="AV124" i="4"/>
  <c r="AV115" i="4"/>
  <c r="AV106" i="4"/>
  <c r="AV97" i="4"/>
  <c r="AV88" i="4"/>
  <c r="AV79" i="4"/>
  <c r="AV70" i="4"/>
  <c r="AV61" i="4"/>
  <c r="AV52" i="4"/>
  <c r="AV43" i="4"/>
  <c r="AV34" i="4"/>
  <c r="AV11" i="4"/>
  <c r="O305" i="5" a="1"/>
  <c r="O305" i="5" s="1"/>
  <c r="AV8" i="4"/>
  <c r="AV3" i="4"/>
  <c r="A26" i="6"/>
  <c r="A15" i="6"/>
  <c r="A4" i="6"/>
  <c r="E3" i="10"/>
  <c r="F3" i="10"/>
  <c r="E4" i="10"/>
  <c r="F4" i="10"/>
  <c r="E5" i="10"/>
  <c r="F5" i="10"/>
  <c r="E6" i="10"/>
  <c r="F6" i="10"/>
  <c r="E7" i="10"/>
  <c r="F7" i="10"/>
  <c r="E8" i="10"/>
  <c r="F8" i="10"/>
  <c r="E9" i="10"/>
  <c r="F9" i="10"/>
  <c r="E2" i="10"/>
  <c r="F2" i="10"/>
  <c r="B11" i="10"/>
  <c r="B10" i="10"/>
  <c r="B9" i="10"/>
  <c r="B8" i="10"/>
  <c r="B7" i="10"/>
  <c r="B6" i="10"/>
  <c r="B5" i="10"/>
  <c r="B4" i="10"/>
  <c r="B3" i="10"/>
  <c r="B2" i="10"/>
  <c r="I11" i="1"/>
  <c r="I12" i="1" s="1"/>
  <c r="K305" i="5" l="1" a="1"/>
  <c r="K305" i="5" s="1"/>
  <c r="B5" i="5"/>
  <c r="C5" i="5"/>
  <c r="D5" i="5"/>
  <c r="B6" i="5"/>
  <c r="C6" i="5"/>
  <c r="D6" i="5"/>
  <c r="B7" i="5"/>
  <c r="C7" i="5"/>
  <c r="D7" i="5"/>
  <c r="B8" i="5"/>
  <c r="C8" i="5"/>
  <c r="D8" i="5"/>
  <c r="B9" i="5"/>
  <c r="C9" i="5"/>
  <c r="D9" i="5"/>
  <c r="B10" i="5"/>
  <c r="C10" i="5"/>
  <c r="D10" i="5"/>
  <c r="B11" i="5"/>
  <c r="C11" i="5"/>
  <c r="D11" i="5"/>
  <c r="B12" i="5"/>
  <c r="C12" i="5"/>
  <c r="D12" i="5"/>
  <c r="B13" i="5"/>
  <c r="C13" i="5"/>
  <c r="D13" i="5"/>
  <c r="B14" i="5"/>
  <c r="C14" i="5"/>
  <c r="D14" i="5"/>
  <c r="B15" i="5"/>
  <c r="C15" i="5"/>
  <c r="D15" i="5"/>
  <c r="B16" i="5"/>
  <c r="C16" i="5"/>
  <c r="D16" i="5"/>
  <c r="B17" i="5"/>
  <c r="C17" i="5"/>
  <c r="D17" i="5"/>
  <c r="B18" i="5"/>
  <c r="C18" i="5"/>
  <c r="D18" i="5"/>
  <c r="B19" i="5"/>
  <c r="C19" i="5"/>
  <c r="D19" i="5"/>
  <c r="B20" i="5"/>
  <c r="C20" i="5"/>
  <c r="D20" i="5"/>
  <c r="B21" i="5"/>
  <c r="C21" i="5"/>
  <c r="D21" i="5"/>
  <c r="B22" i="5"/>
  <c r="C22" i="5"/>
  <c r="D22" i="5"/>
  <c r="B23" i="5"/>
  <c r="C23" i="5"/>
  <c r="D23" i="5"/>
  <c r="B24" i="5"/>
  <c r="C24" i="5"/>
  <c r="D24" i="5"/>
  <c r="B25" i="5"/>
  <c r="C25" i="5"/>
  <c r="D25" i="5"/>
  <c r="B26" i="5"/>
  <c r="C26" i="5"/>
  <c r="D26" i="5"/>
  <c r="B27" i="5"/>
  <c r="C27" i="5"/>
  <c r="D27" i="5"/>
  <c r="B28" i="5"/>
  <c r="C28" i="5"/>
  <c r="D28" i="5"/>
  <c r="B29" i="5"/>
  <c r="C29" i="5"/>
  <c r="D29" i="5"/>
  <c r="B30" i="5"/>
  <c r="C30" i="5"/>
  <c r="D30" i="5"/>
  <c r="B31" i="5"/>
  <c r="C31" i="5"/>
  <c r="D31" i="5"/>
  <c r="B32" i="5"/>
  <c r="C32" i="5"/>
  <c r="D32" i="5"/>
  <c r="B33" i="5"/>
  <c r="C33" i="5"/>
  <c r="D33" i="5"/>
  <c r="B34" i="5"/>
  <c r="C34" i="5"/>
  <c r="D34" i="5"/>
  <c r="B35" i="5"/>
  <c r="C35" i="5"/>
  <c r="D35" i="5"/>
  <c r="B36" i="5"/>
  <c r="C36" i="5"/>
  <c r="D36" i="5"/>
  <c r="B37" i="5"/>
  <c r="C37" i="5"/>
  <c r="D37" i="5"/>
  <c r="B38" i="5"/>
  <c r="C38" i="5"/>
  <c r="D38" i="5"/>
  <c r="B39" i="5"/>
  <c r="C39" i="5"/>
  <c r="D39" i="5"/>
  <c r="B40" i="5"/>
  <c r="C40" i="5"/>
  <c r="D40" i="5"/>
  <c r="B41" i="5"/>
  <c r="C41" i="5"/>
  <c r="D41" i="5"/>
  <c r="B42" i="5"/>
  <c r="C42" i="5"/>
  <c r="D42" i="5"/>
  <c r="B43" i="5"/>
  <c r="C43" i="5"/>
  <c r="D43" i="5"/>
  <c r="B44" i="5"/>
  <c r="C44" i="5"/>
  <c r="D44" i="5"/>
  <c r="B45" i="5"/>
  <c r="C45" i="5"/>
  <c r="D45" i="5"/>
  <c r="B46" i="5"/>
  <c r="C46" i="5"/>
  <c r="D46" i="5"/>
  <c r="B47" i="5"/>
  <c r="C47" i="5"/>
  <c r="D47" i="5"/>
  <c r="B48" i="5"/>
  <c r="C48" i="5"/>
  <c r="D48" i="5"/>
  <c r="B49" i="5"/>
  <c r="C49" i="5"/>
  <c r="D49" i="5"/>
  <c r="B50" i="5"/>
  <c r="C50" i="5"/>
  <c r="D50" i="5"/>
  <c r="B51" i="5"/>
  <c r="C51" i="5"/>
  <c r="D51" i="5"/>
  <c r="B52" i="5"/>
  <c r="C52" i="5"/>
  <c r="D52" i="5"/>
  <c r="B53" i="5"/>
  <c r="C53" i="5"/>
  <c r="D53" i="5"/>
  <c r="B54" i="5"/>
  <c r="C54" i="5"/>
  <c r="D54" i="5"/>
  <c r="B55" i="5"/>
  <c r="C55" i="5"/>
  <c r="D55" i="5"/>
  <c r="B56" i="5"/>
  <c r="C56" i="5"/>
  <c r="D56" i="5"/>
  <c r="B57" i="5"/>
  <c r="C57" i="5"/>
  <c r="D57" i="5"/>
  <c r="B58" i="5"/>
  <c r="C58" i="5"/>
  <c r="D58" i="5"/>
  <c r="B59" i="5"/>
  <c r="C59" i="5"/>
  <c r="D59" i="5"/>
  <c r="B60" i="5"/>
  <c r="C60" i="5"/>
  <c r="D60" i="5"/>
  <c r="B61" i="5"/>
  <c r="C61" i="5"/>
  <c r="D61" i="5"/>
  <c r="B62" i="5"/>
  <c r="C62" i="5"/>
  <c r="D62" i="5"/>
  <c r="B63" i="5"/>
  <c r="C63" i="5"/>
  <c r="D63" i="5"/>
  <c r="B64" i="5"/>
  <c r="C64" i="5"/>
  <c r="D64" i="5"/>
  <c r="B65" i="5"/>
  <c r="C65" i="5"/>
  <c r="D65" i="5"/>
  <c r="B66" i="5"/>
  <c r="C66" i="5"/>
  <c r="D66" i="5"/>
  <c r="B67" i="5"/>
  <c r="C67" i="5"/>
  <c r="D67" i="5"/>
  <c r="B68" i="5"/>
  <c r="C68" i="5"/>
  <c r="D68" i="5"/>
  <c r="B69" i="5"/>
  <c r="C69" i="5"/>
  <c r="D69" i="5"/>
  <c r="B70" i="5"/>
  <c r="C70" i="5"/>
  <c r="D70" i="5"/>
  <c r="B71" i="5"/>
  <c r="C71" i="5"/>
  <c r="D71" i="5"/>
  <c r="B72" i="5"/>
  <c r="C72" i="5"/>
  <c r="D72" i="5"/>
  <c r="B73" i="5"/>
  <c r="C73" i="5"/>
  <c r="D73" i="5"/>
  <c r="B74" i="5"/>
  <c r="C74" i="5"/>
  <c r="D74" i="5"/>
  <c r="B75" i="5"/>
  <c r="C75" i="5"/>
  <c r="D75" i="5"/>
  <c r="B76" i="5"/>
  <c r="C76" i="5"/>
  <c r="D76" i="5"/>
  <c r="B77" i="5"/>
  <c r="C77" i="5"/>
  <c r="D77" i="5"/>
  <c r="B78" i="5"/>
  <c r="C78" i="5"/>
  <c r="D78" i="5"/>
  <c r="B79" i="5"/>
  <c r="C79" i="5"/>
  <c r="D79" i="5"/>
  <c r="B80" i="5"/>
  <c r="C80" i="5"/>
  <c r="D80" i="5"/>
  <c r="B81" i="5"/>
  <c r="C81" i="5"/>
  <c r="D81" i="5"/>
  <c r="B82" i="5"/>
  <c r="C82" i="5"/>
  <c r="D82" i="5"/>
  <c r="B83" i="5"/>
  <c r="C83" i="5"/>
  <c r="D83" i="5"/>
  <c r="B84" i="5"/>
  <c r="C84" i="5"/>
  <c r="D84" i="5"/>
  <c r="B85" i="5"/>
  <c r="C85" i="5"/>
  <c r="D85" i="5"/>
  <c r="B86" i="5"/>
  <c r="C86" i="5"/>
  <c r="D86" i="5"/>
  <c r="B87" i="5"/>
  <c r="C87" i="5"/>
  <c r="D87" i="5"/>
  <c r="B88" i="5"/>
  <c r="C88" i="5"/>
  <c r="D88" i="5"/>
  <c r="B89" i="5"/>
  <c r="C89" i="5"/>
  <c r="D89" i="5"/>
  <c r="B90" i="5"/>
  <c r="C90" i="5"/>
  <c r="D90" i="5"/>
  <c r="B91" i="5"/>
  <c r="C91" i="5"/>
  <c r="D91" i="5"/>
  <c r="B92" i="5"/>
  <c r="C92" i="5"/>
  <c r="D92" i="5"/>
  <c r="B93" i="5"/>
  <c r="C93" i="5"/>
  <c r="D93" i="5"/>
  <c r="B94" i="5"/>
  <c r="C94" i="5"/>
  <c r="D94" i="5"/>
  <c r="B95" i="5"/>
  <c r="C95" i="5"/>
  <c r="D95" i="5"/>
  <c r="B96" i="5"/>
  <c r="C96" i="5"/>
  <c r="D96" i="5"/>
  <c r="B97" i="5"/>
  <c r="C97" i="5"/>
  <c r="D97" i="5"/>
  <c r="B98" i="5"/>
  <c r="C98" i="5"/>
  <c r="D98" i="5"/>
  <c r="B99" i="5"/>
  <c r="C99" i="5"/>
  <c r="D99" i="5"/>
  <c r="B100" i="5"/>
  <c r="C100" i="5"/>
  <c r="D100" i="5"/>
  <c r="B101" i="5"/>
  <c r="C101" i="5"/>
  <c r="D101" i="5"/>
  <c r="B102" i="5"/>
  <c r="C102" i="5"/>
  <c r="D102" i="5"/>
  <c r="B103" i="5"/>
  <c r="C103" i="5"/>
  <c r="D103" i="5"/>
  <c r="B104" i="5"/>
  <c r="C104" i="5"/>
  <c r="D104" i="5"/>
  <c r="B105" i="5"/>
  <c r="C105" i="5"/>
  <c r="D105" i="5"/>
  <c r="B106" i="5"/>
  <c r="C106" i="5"/>
  <c r="D106" i="5"/>
  <c r="B107" i="5"/>
  <c r="C107" i="5"/>
  <c r="D107" i="5"/>
  <c r="B108" i="5"/>
  <c r="C108" i="5"/>
  <c r="D108" i="5"/>
  <c r="B109" i="5"/>
  <c r="C109" i="5"/>
  <c r="D109" i="5"/>
  <c r="B110" i="5"/>
  <c r="C110" i="5"/>
  <c r="D110" i="5"/>
  <c r="B111" i="5"/>
  <c r="C111" i="5"/>
  <c r="D111" i="5"/>
  <c r="B112" i="5"/>
  <c r="C112" i="5"/>
  <c r="D112" i="5"/>
  <c r="B113" i="5"/>
  <c r="C113" i="5"/>
  <c r="D113" i="5"/>
  <c r="B114" i="5"/>
  <c r="C114" i="5"/>
  <c r="D114" i="5"/>
  <c r="B115" i="5"/>
  <c r="C115" i="5"/>
  <c r="D115" i="5"/>
  <c r="B116" i="5"/>
  <c r="C116" i="5"/>
  <c r="D116" i="5"/>
  <c r="B117" i="5"/>
  <c r="C117" i="5"/>
  <c r="D117" i="5"/>
  <c r="B118" i="5"/>
  <c r="C118" i="5"/>
  <c r="D118" i="5"/>
  <c r="B119" i="5"/>
  <c r="C119" i="5"/>
  <c r="D119" i="5"/>
  <c r="B120" i="5"/>
  <c r="C120" i="5"/>
  <c r="D120" i="5"/>
  <c r="B121" i="5"/>
  <c r="C121" i="5"/>
  <c r="D121" i="5"/>
  <c r="B122" i="5"/>
  <c r="C122" i="5"/>
  <c r="D122" i="5"/>
  <c r="B123" i="5"/>
  <c r="C123" i="5"/>
  <c r="D123" i="5"/>
  <c r="B124" i="5"/>
  <c r="C124" i="5"/>
  <c r="D124" i="5"/>
  <c r="B125" i="5"/>
  <c r="C125" i="5"/>
  <c r="D125" i="5"/>
  <c r="B126" i="5"/>
  <c r="C126" i="5"/>
  <c r="D126" i="5"/>
  <c r="B127" i="5"/>
  <c r="C127" i="5"/>
  <c r="D127" i="5"/>
  <c r="B128" i="5"/>
  <c r="C128" i="5"/>
  <c r="D128" i="5"/>
  <c r="B129" i="5"/>
  <c r="C129" i="5"/>
  <c r="D129" i="5"/>
  <c r="B130" i="5"/>
  <c r="C130" i="5"/>
  <c r="D130" i="5"/>
  <c r="B131" i="5"/>
  <c r="C131" i="5"/>
  <c r="D131" i="5"/>
  <c r="B132" i="5"/>
  <c r="C132" i="5"/>
  <c r="D132" i="5"/>
  <c r="B133" i="5"/>
  <c r="C133" i="5"/>
  <c r="D133" i="5"/>
  <c r="B134" i="5"/>
  <c r="C134" i="5"/>
  <c r="D134" i="5"/>
  <c r="B135" i="5"/>
  <c r="C135" i="5"/>
  <c r="D135" i="5"/>
  <c r="B136" i="5"/>
  <c r="C136" i="5"/>
  <c r="D136" i="5"/>
  <c r="B137" i="5"/>
  <c r="C137" i="5"/>
  <c r="D137" i="5"/>
  <c r="B138" i="5"/>
  <c r="C138" i="5"/>
  <c r="D138" i="5"/>
  <c r="B139" i="5"/>
  <c r="C139" i="5"/>
  <c r="D139" i="5"/>
  <c r="B140" i="5"/>
  <c r="C140" i="5"/>
  <c r="D140" i="5"/>
  <c r="B141" i="5"/>
  <c r="C141" i="5"/>
  <c r="D141" i="5"/>
  <c r="B142" i="5"/>
  <c r="C142" i="5"/>
  <c r="D142" i="5"/>
  <c r="B143" i="5"/>
  <c r="C143" i="5"/>
  <c r="D143" i="5"/>
  <c r="B144" i="5"/>
  <c r="C144" i="5"/>
  <c r="D144" i="5"/>
  <c r="B145" i="5"/>
  <c r="C145" i="5"/>
  <c r="D145" i="5"/>
  <c r="B146" i="5"/>
  <c r="C146" i="5"/>
  <c r="D146" i="5"/>
  <c r="B147" i="5"/>
  <c r="C147" i="5"/>
  <c r="D147" i="5"/>
  <c r="B148" i="5"/>
  <c r="C148" i="5"/>
  <c r="D148" i="5"/>
  <c r="B149" i="5"/>
  <c r="C149" i="5"/>
  <c r="D149" i="5"/>
  <c r="B150" i="5"/>
  <c r="C150" i="5"/>
  <c r="D150" i="5"/>
  <c r="B151" i="5"/>
  <c r="C151" i="5"/>
  <c r="D151" i="5"/>
  <c r="B152" i="5"/>
  <c r="C152" i="5"/>
  <c r="D152" i="5"/>
  <c r="B153" i="5"/>
  <c r="C153" i="5"/>
  <c r="D153" i="5"/>
  <c r="B154" i="5"/>
  <c r="C154" i="5"/>
  <c r="D154" i="5"/>
  <c r="B155" i="5"/>
  <c r="C155" i="5"/>
  <c r="D155" i="5"/>
  <c r="B156" i="5"/>
  <c r="C156" i="5"/>
  <c r="D156" i="5"/>
  <c r="B157" i="5"/>
  <c r="C157" i="5"/>
  <c r="D157" i="5"/>
  <c r="B158" i="5"/>
  <c r="C158" i="5"/>
  <c r="D158" i="5"/>
  <c r="B159" i="5"/>
  <c r="C159" i="5"/>
  <c r="D159" i="5"/>
  <c r="B160" i="5"/>
  <c r="C160" i="5"/>
  <c r="D160" i="5"/>
  <c r="B161" i="5"/>
  <c r="C161" i="5"/>
  <c r="D161" i="5"/>
  <c r="B162" i="5"/>
  <c r="C162" i="5"/>
  <c r="D162" i="5"/>
  <c r="B163" i="5"/>
  <c r="C163" i="5"/>
  <c r="D163" i="5"/>
  <c r="B164" i="5"/>
  <c r="C164" i="5"/>
  <c r="D164" i="5"/>
  <c r="B165" i="5"/>
  <c r="C165" i="5"/>
  <c r="D165" i="5"/>
  <c r="B166" i="5"/>
  <c r="C166" i="5"/>
  <c r="D166" i="5"/>
  <c r="B167" i="5"/>
  <c r="C167" i="5"/>
  <c r="D167" i="5"/>
  <c r="B168" i="5"/>
  <c r="C168" i="5"/>
  <c r="D168" i="5"/>
  <c r="B169" i="5"/>
  <c r="C169" i="5"/>
  <c r="D169" i="5"/>
  <c r="B170" i="5"/>
  <c r="C170" i="5"/>
  <c r="D170" i="5"/>
  <c r="B171" i="5"/>
  <c r="C171" i="5"/>
  <c r="D171" i="5"/>
  <c r="B172" i="5"/>
  <c r="C172" i="5"/>
  <c r="D172" i="5"/>
  <c r="B173" i="5"/>
  <c r="C173" i="5"/>
  <c r="D173" i="5"/>
  <c r="B174" i="5"/>
  <c r="C174" i="5"/>
  <c r="D174" i="5"/>
  <c r="B175" i="5"/>
  <c r="C175" i="5"/>
  <c r="D175" i="5"/>
  <c r="B176" i="5"/>
  <c r="C176" i="5"/>
  <c r="D176" i="5"/>
  <c r="B177" i="5"/>
  <c r="C177" i="5"/>
  <c r="D177" i="5"/>
  <c r="B178" i="5"/>
  <c r="C178" i="5"/>
  <c r="D178" i="5"/>
  <c r="B179" i="5"/>
  <c r="C179" i="5"/>
  <c r="D179" i="5"/>
  <c r="B180" i="5"/>
  <c r="C180" i="5"/>
  <c r="D180" i="5"/>
  <c r="B181" i="5"/>
  <c r="C181" i="5"/>
  <c r="D181" i="5"/>
  <c r="B182" i="5"/>
  <c r="C182" i="5"/>
  <c r="D182" i="5"/>
  <c r="B183" i="5"/>
  <c r="C183" i="5"/>
  <c r="D183" i="5"/>
  <c r="B184" i="5"/>
  <c r="C184" i="5"/>
  <c r="D184" i="5"/>
  <c r="B185" i="5"/>
  <c r="C185" i="5"/>
  <c r="D185" i="5"/>
  <c r="B186" i="5"/>
  <c r="C186" i="5"/>
  <c r="D186" i="5"/>
  <c r="B187" i="5"/>
  <c r="C187" i="5"/>
  <c r="D187" i="5"/>
  <c r="B188" i="5"/>
  <c r="C188" i="5"/>
  <c r="D188" i="5"/>
  <c r="B189" i="5"/>
  <c r="C189" i="5"/>
  <c r="D189" i="5"/>
  <c r="B190" i="5"/>
  <c r="C190" i="5"/>
  <c r="D190" i="5"/>
  <c r="B191" i="5"/>
  <c r="C191" i="5"/>
  <c r="D191" i="5"/>
  <c r="B192" i="5"/>
  <c r="C192" i="5"/>
  <c r="D192" i="5"/>
  <c r="B193" i="5"/>
  <c r="C193" i="5"/>
  <c r="D193" i="5"/>
  <c r="B194" i="5"/>
  <c r="C194" i="5"/>
  <c r="D194" i="5"/>
  <c r="B195" i="5"/>
  <c r="C195" i="5"/>
  <c r="D195" i="5"/>
  <c r="B196" i="5"/>
  <c r="C196" i="5"/>
  <c r="D196" i="5"/>
  <c r="B197" i="5"/>
  <c r="C197" i="5"/>
  <c r="D197" i="5"/>
  <c r="B198" i="5"/>
  <c r="C198" i="5"/>
  <c r="D198" i="5"/>
  <c r="B199" i="5"/>
  <c r="C199" i="5"/>
  <c r="D199" i="5"/>
  <c r="B200" i="5"/>
  <c r="C200" i="5"/>
  <c r="D200" i="5"/>
  <c r="B201" i="5"/>
  <c r="C201" i="5"/>
  <c r="D201" i="5"/>
  <c r="B202" i="5"/>
  <c r="C202" i="5"/>
  <c r="D202" i="5"/>
  <c r="B203" i="5"/>
  <c r="C203" i="5"/>
  <c r="D203" i="5"/>
  <c r="B204" i="5"/>
  <c r="C204" i="5"/>
  <c r="D204" i="5"/>
  <c r="B205" i="5"/>
  <c r="C205" i="5"/>
  <c r="D205" i="5"/>
  <c r="B206" i="5"/>
  <c r="C206" i="5"/>
  <c r="D206" i="5"/>
  <c r="B207" i="5"/>
  <c r="C207" i="5"/>
  <c r="D207" i="5"/>
  <c r="B208" i="5"/>
  <c r="C208" i="5"/>
  <c r="D208" i="5"/>
  <c r="B209" i="5"/>
  <c r="C209" i="5"/>
  <c r="D209" i="5"/>
  <c r="B210" i="5"/>
  <c r="C210" i="5"/>
  <c r="D210" i="5"/>
  <c r="B211" i="5"/>
  <c r="C211" i="5"/>
  <c r="D211" i="5"/>
  <c r="B212" i="5"/>
  <c r="C212" i="5"/>
  <c r="D212" i="5"/>
  <c r="B213" i="5"/>
  <c r="C213" i="5"/>
  <c r="D213" i="5"/>
  <c r="B214" i="5"/>
  <c r="C214" i="5"/>
  <c r="D214" i="5"/>
  <c r="B215" i="5"/>
  <c r="C215" i="5"/>
  <c r="D215" i="5"/>
  <c r="B216" i="5"/>
  <c r="C216" i="5"/>
  <c r="D216" i="5"/>
  <c r="B217" i="5"/>
  <c r="C217" i="5"/>
  <c r="D217" i="5"/>
  <c r="B218" i="5"/>
  <c r="C218" i="5"/>
  <c r="D218" i="5"/>
  <c r="B219" i="5"/>
  <c r="C219" i="5"/>
  <c r="D219" i="5"/>
  <c r="B220" i="5"/>
  <c r="C220" i="5"/>
  <c r="D220" i="5"/>
  <c r="B221" i="5"/>
  <c r="C221" i="5"/>
  <c r="D221" i="5"/>
  <c r="B222" i="5"/>
  <c r="C222" i="5"/>
  <c r="D222" i="5"/>
  <c r="B223" i="5"/>
  <c r="C223" i="5"/>
  <c r="D223" i="5"/>
  <c r="B224" i="5"/>
  <c r="C224" i="5"/>
  <c r="D224" i="5"/>
  <c r="B225" i="5"/>
  <c r="C225" i="5"/>
  <c r="D225" i="5"/>
  <c r="B226" i="5"/>
  <c r="C226" i="5"/>
  <c r="D226" i="5"/>
  <c r="B227" i="5"/>
  <c r="C227" i="5"/>
  <c r="D227" i="5"/>
  <c r="B228" i="5"/>
  <c r="C228" i="5"/>
  <c r="D228" i="5"/>
  <c r="B229" i="5"/>
  <c r="C229" i="5"/>
  <c r="D229" i="5"/>
  <c r="B230" i="5"/>
  <c r="C230" i="5"/>
  <c r="D230" i="5"/>
  <c r="B231" i="5"/>
  <c r="C231" i="5"/>
  <c r="D231" i="5"/>
  <c r="B232" i="5"/>
  <c r="C232" i="5"/>
  <c r="D232" i="5"/>
  <c r="B233" i="5"/>
  <c r="C233" i="5"/>
  <c r="D233" i="5"/>
  <c r="B234" i="5"/>
  <c r="C234" i="5"/>
  <c r="D234" i="5"/>
  <c r="B235" i="5"/>
  <c r="C235" i="5"/>
  <c r="D235" i="5"/>
  <c r="B236" i="5"/>
  <c r="C236" i="5"/>
  <c r="D236" i="5"/>
  <c r="B237" i="5"/>
  <c r="C237" i="5"/>
  <c r="D237" i="5"/>
  <c r="B238" i="5"/>
  <c r="C238" i="5"/>
  <c r="D238" i="5"/>
  <c r="B239" i="5"/>
  <c r="C239" i="5"/>
  <c r="D239" i="5"/>
  <c r="B240" i="5"/>
  <c r="C240" i="5"/>
  <c r="D240" i="5"/>
  <c r="B241" i="5"/>
  <c r="C241" i="5"/>
  <c r="D241" i="5"/>
  <c r="B242" i="5"/>
  <c r="C242" i="5"/>
  <c r="D242" i="5"/>
  <c r="B243" i="5"/>
  <c r="C243" i="5"/>
  <c r="D243" i="5"/>
  <c r="B244" i="5"/>
  <c r="C244" i="5"/>
  <c r="D244" i="5"/>
  <c r="B245" i="5"/>
  <c r="C245" i="5"/>
  <c r="D245" i="5"/>
  <c r="B246" i="5"/>
  <c r="C246" i="5"/>
  <c r="D246" i="5"/>
  <c r="B247" i="5"/>
  <c r="C247" i="5"/>
  <c r="D247" i="5"/>
  <c r="B248" i="5"/>
  <c r="C248" i="5"/>
  <c r="D248" i="5"/>
  <c r="B249" i="5"/>
  <c r="C249" i="5"/>
  <c r="D249" i="5"/>
  <c r="B250" i="5"/>
  <c r="C250" i="5"/>
  <c r="D250" i="5"/>
  <c r="B251" i="5"/>
  <c r="C251" i="5"/>
  <c r="D251" i="5"/>
  <c r="B252" i="5"/>
  <c r="C252" i="5"/>
  <c r="D252" i="5"/>
  <c r="B253" i="5"/>
  <c r="C253" i="5"/>
  <c r="D253" i="5"/>
  <c r="B254" i="5"/>
  <c r="C254" i="5"/>
  <c r="D254" i="5"/>
  <c r="B255" i="5"/>
  <c r="C255" i="5"/>
  <c r="D255" i="5"/>
  <c r="B256" i="5"/>
  <c r="C256" i="5"/>
  <c r="D256" i="5"/>
  <c r="B257" i="5"/>
  <c r="C257" i="5"/>
  <c r="D257" i="5"/>
  <c r="B258" i="5"/>
  <c r="C258" i="5"/>
  <c r="D258" i="5"/>
  <c r="B259" i="5"/>
  <c r="C259" i="5"/>
  <c r="D259" i="5"/>
  <c r="B260" i="5"/>
  <c r="C260" i="5"/>
  <c r="D260" i="5"/>
  <c r="B261" i="5"/>
  <c r="C261" i="5"/>
  <c r="D261" i="5"/>
  <c r="B262" i="5"/>
  <c r="C262" i="5"/>
  <c r="D262" i="5"/>
  <c r="B263" i="5"/>
  <c r="C263" i="5"/>
  <c r="D263" i="5"/>
  <c r="B264" i="5"/>
  <c r="C264" i="5"/>
  <c r="D264" i="5"/>
  <c r="B265" i="5"/>
  <c r="C265" i="5"/>
  <c r="D265" i="5"/>
  <c r="B266" i="5"/>
  <c r="C266" i="5"/>
  <c r="D266" i="5"/>
  <c r="B267" i="5"/>
  <c r="C267" i="5"/>
  <c r="D267" i="5"/>
  <c r="B268" i="5"/>
  <c r="C268" i="5"/>
  <c r="D268" i="5"/>
  <c r="B269" i="5"/>
  <c r="C269" i="5"/>
  <c r="D269" i="5"/>
  <c r="B270" i="5"/>
  <c r="C270" i="5"/>
  <c r="D270" i="5"/>
  <c r="B271" i="5"/>
  <c r="C271" i="5"/>
  <c r="D271" i="5"/>
  <c r="B272" i="5"/>
  <c r="C272" i="5"/>
  <c r="D272" i="5"/>
  <c r="B273" i="5"/>
  <c r="C273" i="5"/>
  <c r="D273" i="5"/>
  <c r="B274" i="5"/>
  <c r="C274" i="5"/>
  <c r="D274" i="5"/>
  <c r="B275" i="5"/>
  <c r="C275" i="5"/>
  <c r="D275" i="5"/>
  <c r="B276" i="5"/>
  <c r="C276" i="5"/>
  <c r="D276" i="5"/>
  <c r="B277" i="5"/>
  <c r="C277" i="5"/>
  <c r="D277" i="5"/>
  <c r="B278" i="5"/>
  <c r="C278" i="5"/>
  <c r="D278" i="5"/>
  <c r="B279" i="5"/>
  <c r="C279" i="5"/>
  <c r="D279" i="5"/>
  <c r="B280" i="5"/>
  <c r="C280" i="5"/>
  <c r="D280" i="5"/>
  <c r="B281" i="5"/>
  <c r="C281" i="5"/>
  <c r="D281" i="5"/>
  <c r="B282" i="5"/>
  <c r="C282" i="5"/>
  <c r="D282" i="5"/>
  <c r="B283" i="5"/>
  <c r="C283" i="5"/>
  <c r="D283" i="5"/>
  <c r="B284" i="5"/>
  <c r="C284" i="5"/>
  <c r="D284" i="5"/>
  <c r="B285" i="5"/>
  <c r="C285" i="5"/>
  <c r="D285" i="5"/>
  <c r="B286" i="5"/>
  <c r="C286" i="5"/>
  <c r="D286" i="5"/>
  <c r="B287" i="5"/>
  <c r="C287" i="5"/>
  <c r="D287" i="5"/>
  <c r="B288" i="5"/>
  <c r="C288" i="5"/>
  <c r="D288" i="5"/>
  <c r="B289" i="5"/>
  <c r="C289" i="5"/>
  <c r="D289" i="5"/>
  <c r="B290" i="5"/>
  <c r="C290" i="5"/>
  <c r="D290" i="5"/>
  <c r="B291" i="5"/>
  <c r="C291" i="5"/>
  <c r="D291" i="5"/>
  <c r="B292" i="5"/>
  <c r="C292" i="5"/>
  <c r="D292" i="5"/>
  <c r="B293" i="5"/>
  <c r="C293" i="5"/>
  <c r="D293" i="5"/>
  <c r="B294" i="5"/>
  <c r="C294" i="5"/>
  <c r="D294" i="5"/>
  <c r="B295" i="5"/>
  <c r="C295" i="5"/>
  <c r="D295" i="5"/>
  <c r="B296" i="5"/>
  <c r="C296" i="5"/>
  <c r="D296" i="5"/>
  <c r="B297" i="5"/>
  <c r="C297" i="5"/>
  <c r="D297" i="5"/>
  <c r="B298" i="5"/>
  <c r="C298" i="5"/>
  <c r="D298" i="5"/>
  <c r="B299" i="5"/>
  <c r="C299" i="5"/>
  <c r="D299" i="5"/>
  <c r="B300" i="5"/>
  <c r="C300" i="5"/>
  <c r="D300" i="5"/>
  <c r="B301" i="5"/>
  <c r="C301" i="5"/>
  <c r="D301" i="5"/>
  <c r="B302" i="5"/>
  <c r="C302" i="5"/>
  <c r="D302" i="5"/>
  <c r="B5" i="8" l="1"/>
  <c r="C5" i="8"/>
  <c r="D5" i="8"/>
  <c r="B6" i="8"/>
  <c r="C6" i="8"/>
  <c r="D6" i="8"/>
  <c r="B7" i="8"/>
  <c r="C7" i="8"/>
  <c r="D7" i="8"/>
  <c r="B8" i="8"/>
  <c r="C8" i="8"/>
  <c r="D8" i="8"/>
  <c r="B9" i="8"/>
  <c r="C9" i="8"/>
  <c r="D9" i="8"/>
  <c r="B10" i="8"/>
  <c r="C10" i="8"/>
  <c r="D10" i="8"/>
  <c r="B11" i="8"/>
  <c r="C11" i="8"/>
  <c r="D11" i="8"/>
  <c r="B12" i="8"/>
  <c r="C12" i="8"/>
  <c r="D12" i="8"/>
  <c r="B13" i="8"/>
  <c r="C13" i="8"/>
  <c r="D13" i="8"/>
  <c r="B14" i="8"/>
  <c r="C14" i="8"/>
  <c r="D14" i="8"/>
  <c r="B15" i="8"/>
  <c r="C15" i="8"/>
  <c r="D15" i="8"/>
  <c r="B16" i="8"/>
  <c r="C16" i="8"/>
  <c r="D16" i="8"/>
  <c r="B17" i="8"/>
  <c r="C17" i="8"/>
  <c r="D17" i="8"/>
  <c r="B18" i="8"/>
  <c r="C18" i="8"/>
  <c r="D18" i="8"/>
  <c r="B19" i="8"/>
  <c r="C19" i="8"/>
  <c r="D19" i="8"/>
  <c r="B20" i="8"/>
  <c r="C20" i="8"/>
  <c r="D20" i="8"/>
  <c r="B21" i="8"/>
  <c r="C21" i="8"/>
  <c r="D21" i="8"/>
  <c r="B22" i="8"/>
  <c r="C22" i="8"/>
  <c r="D22" i="8"/>
  <c r="B23" i="8"/>
  <c r="C23" i="8"/>
  <c r="D23" i="8"/>
  <c r="B24" i="8"/>
  <c r="C24" i="8"/>
  <c r="D24" i="8"/>
  <c r="B25" i="8"/>
  <c r="C25" i="8"/>
  <c r="D25" i="8"/>
  <c r="B26" i="8"/>
  <c r="C26" i="8"/>
  <c r="D26" i="8"/>
  <c r="B27" i="8"/>
  <c r="C27" i="8"/>
  <c r="D27" i="8"/>
  <c r="B28" i="8"/>
  <c r="C28" i="8"/>
  <c r="D28" i="8"/>
  <c r="B29" i="8"/>
  <c r="C29" i="8"/>
  <c r="D29" i="8"/>
  <c r="B30" i="8"/>
  <c r="C30" i="8"/>
  <c r="D30" i="8"/>
  <c r="B31" i="8"/>
  <c r="C31" i="8"/>
  <c r="D31" i="8"/>
  <c r="B32" i="8"/>
  <c r="C32" i="8"/>
  <c r="D32" i="8"/>
  <c r="B33" i="8"/>
  <c r="C33" i="8"/>
  <c r="D33" i="8"/>
  <c r="B34" i="8"/>
  <c r="C34" i="8"/>
  <c r="D34" i="8"/>
  <c r="B35" i="8"/>
  <c r="C35" i="8"/>
  <c r="D35" i="8"/>
  <c r="B36" i="8"/>
  <c r="C36" i="8"/>
  <c r="D36" i="8"/>
  <c r="B37" i="8"/>
  <c r="C37" i="8"/>
  <c r="D37" i="8"/>
  <c r="B38" i="8"/>
  <c r="C38" i="8"/>
  <c r="D38" i="8"/>
  <c r="B39" i="8"/>
  <c r="C39" i="8"/>
  <c r="D39" i="8"/>
  <c r="B40" i="8"/>
  <c r="C40" i="8"/>
  <c r="D40" i="8"/>
  <c r="B41" i="8"/>
  <c r="C41" i="8"/>
  <c r="D41" i="8"/>
  <c r="B42" i="8"/>
  <c r="C42" i="8"/>
  <c r="D42" i="8"/>
  <c r="B43" i="8"/>
  <c r="C43" i="8"/>
  <c r="D43" i="8"/>
  <c r="B44" i="8"/>
  <c r="C44" i="8"/>
  <c r="D44" i="8"/>
  <c r="B45" i="8"/>
  <c r="C45" i="8"/>
  <c r="D45" i="8"/>
  <c r="B46" i="8"/>
  <c r="C46" i="8"/>
  <c r="D46" i="8"/>
  <c r="B47" i="8"/>
  <c r="C47" i="8"/>
  <c r="D47" i="8"/>
  <c r="B48" i="8"/>
  <c r="C48" i="8"/>
  <c r="D48" i="8"/>
  <c r="B49" i="8"/>
  <c r="C49" i="8"/>
  <c r="D49" i="8"/>
  <c r="B50" i="8"/>
  <c r="C50" i="8"/>
  <c r="D50" i="8"/>
  <c r="B51" i="8"/>
  <c r="C51" i="8"/>
  <c r="D51" i="8"/>
  <c r="B52" i="8"/>
  <c r="C52" i="8"/>
  <c r="D52" i="8"/>
  <c r="B53" i="8"/>
  <c r="C53" i="8"/>
  <c r="D53" i="8"/>
  <c r="B54" i="8"/>
  <c r="C54" i="8"/>
  <c r="D54" i="8"/>
  <c r="B55" i="8"/>
  <c r="C55" i="8"/>
  <c r="D55" i="8"/>
  <c r="B56" i="8"/>
  <c r="C56" i="8"/>
  <c r="D56" i="8"/>
  <c r="B57" i="8"/>
  <c r="C57" i="8"/>
  <c r="D57" i="8"/>
  <c r="B58" i="8"/>
  <c r="C58" i="8"/>
  <c r="D58" i="8"/>
  <c r="B59" i="8"/>
  <c r="C59" i="8"/>
  <c r="D59" i="8"/>
  <c r="B60" i="8"/>
  <c r="C60" i="8"/>
  <c r="D60" i="8"/>
  <c r="B61" i="8"/>
  <c r="C61" i="8"/>
  <c r="D61" i="8"/>
  <c r="B62" i="8"/>
  <c r="C62" i="8"/>
  <c r="D62" i="8"/>
  <c r="B63" i="8"/>
  <c r="C63" i="8"/>
  <c r="D63" i="8"/>
  <c r="B64" i="8"/>
  <c r="C64" i="8"/>
  <c r="D64" i="8"/>
  <c r="B65" i="8"/>
  <c r="C65" i="8"/>
  <c r="D65" i="8"/>
  <c r="B66" i="8"/>
  <c r="C66" i="8"/>
  <c r="D66" i="8"/>
  <c r="B67" i="8"/>
  <c r="C67" i="8"/>
  <c r="D67" i="8"/>
  <c r="B68" i="8"/>
  <c r="C68" i="8"/>
  <c r="D68" i="8"/>
  <c r="B69" i="8"/>
  <c r="C69" i="8"/>
  <c r="D69" i="8"/>
  <c r="B70" i="8"/>
  <c r="C70" i="8"/>
  <c r="D70" i="8"/>
  <c r="B71" i="8"/>
  <c r="C71" i="8"/>
  <c r="D71" i="8"/>
  <c r="B72" i="8"/>
  <c r="C72" i="8"/>
  <c r="D72" i="8"/>
  <c r="B73" i="8"/>
  <c r="C73" i="8"/>
  <c r="D73" i="8"/>
  <c r="B74" i="8"/>
  <c r="C74" i="8"/>
  <c r="D74" i="8"/>
  <c r="B75" i="8"/>
  <c r="C75" i="8"/>
  <c r="D75" i="8"/>
  <c r="B76" i="8"/>
  <c r="C76" i="8"/>
  <c r="D76" i="8"/>
  <c r="B77" i="8"/>
  <c r="C77" i="8"/>
  <c r="D77" i="8"/>
  <c r="B78" i="8"/>
  <c r="C78" i="8"/>
  <c r="D78" i="8"/>
  <c r="B79" i="8"/>
  <c r="C79" i="8"/>
  <c r="D79" i="8"/>
  <c r="B80" i="8"/>
  <c r="C80" i="8"/>
  <c r="D80" i="8"/>
  <c r="B81" i="8"/>
  <c r="C81" i="8"/>
  <c r="D81" i="8"/>
  <c r="B82" i="8"/>
  <c r="C82" i="8"/>
  <c r="D82" i="8"/>
  <c r="B83" i="8"/>
  <c r="C83" i="8"/>
  <c r="D83" i="8"/>
  <c r="B84" i="8"/>
  <c r="C84" i="8"/>
  <c r="D84" i="8"/>
  <c r="B85" i="8"/>
  <c r="C85" i="8"/>
  <c r="D85" i="8"/>
  <c r="B86" i="8"/>
  <c r="C86" i="8"/>
  <c r="D86" i="8"/>
  <c r="B87" i="8"/>
  <c r="C87" i="8"/>
  <c r="D87" i="8"/>
  <c r="B88" i="8"/>
  <c r="C88" i="8"/>
  <c r="D88" i="8"/>
  <c r="B89" i="8"/>
  <c r="C89" i="8"/>
  <c r="D89" i="8"/>
  <c r="B90" i="8"/>
  <c r="C90" i="8"/>
  <c r="D90" i="8"/>
  <c r="B91" i="8"/>
  <c r="C91" i="8"/>
  <c r="D91" i="8"/>
  <c r="B92" i="8"/>
  <c r="C92" i="8"/>
  <c r="D92" i="8"/>
  <c r="B93" i="8"/>
  <c r="C93" i="8"/>
  <c r="D93" i="8"/>
  <c r="B94" i="8"/>
  <c r="C94" i="8"/>
  <c r="D94" i="8"/>
  <c r="B95" i="8"/>
  <c r="C95" i="8"/>
  <c r="D95" i="8"/>
  <c r="B96" i="8"/>
  <c r="C96" i="8"/>
  <c r="D96" i="8"/>
  <c r="B97" i="8"/>
  <c r="C97" i="8"/>
  <c r="D97" i="8"/>
  <c r="B98" i="8"/>
  <c r="C98" i="8"/>
  <c r="D98" i="8"/>
  <c r="B99" i="8"/>
  <c r="C99" i="8"/>
  <c r="D99" i="8"/>
  <c r="B100" i="8"/>
  <c r="C100" i="8"/>
  <c r="D100" i="8"/>
  <c r="B101" i="8"/>
  <c r="C101" i="8"/>
  <c r="D101" i="8"/>
  <c r="B102" i="8"/>
  <c r="C102" i="8"/>
  <c r="D102" i="8"/>
  <c r="B103" i="8"/>
  <c r="C103" i="8"/>
  <c r="D103" i="8"/>
  <c r="B104" i="8"/>
  <c r="C104" i="8"/>
  <c r="D104" i="8"/>
  <c r="B105" i="8"/>
  <c r="C105" i="8"/>
  <c r="D105" i="8"/>
  <c r="B106" i="8"/>
  <c r="C106" i="8"/>
  <c r="D106" i="8"/>
  <c r="B107" i="8"/>
  <c r="C107" i="8"/>
  <c r="D107" i="8"/>
  <c r="B108" i="8"/>
  <c r="C108" i="8"/>
  <c r="D108" i="8"/>
  <c r="B109" i="8"/>
  <c r="C109" i="8"/>
  <c r="D109" i="8"/>
  <c r="B110" i="8"/>
  <c r="C110" i="8"/>
  <c r="D110" i="8"/>
  <c r="B111" i="8"/>
  <c r="C111" i="8"/>
  <c r="D111" i="8"/>
  <c r="B112" i="8"/>
  <c r="C112" i="8"/>
  <c r="D112" i="8"/>
  <c r="B113" i="8"/>
  <c r="C113" i="8"/>
  <c r="D113" i="8"/>
  <c r="B114" i="8"/>
  <c r="C114" i="8"/>
  <c r="D114" i="8"/>
  <c r="B115" i="8"/>
  <c r="C115" i="8"/>
  <c r="D115" i="8"/>
  <c r="B116" i="8"/>
  <c r="C116" i="8"/>
  <c r="D116" i="8"/>
  <c r="B117" i="8"/>
  <c r="C117" i="8"/>
  <c r="D117" i="8"/>
  <c r="B118" i="8"/>
  <c r="C118" i="8"/>
  <c r="D118" i="8"/>
  <c r="B119" i="8"/>
  <c r="C119" i="8"/>
  <c r="D119" i="8"/>
  <c r="B120" i="8"/>
  <c r="C120" i="8"/>
  <c r="D120" i="8"/>
  <c r="B121" i="8"/>
  <c r="C121" i="8"/>
  <c r="D121" i="8"/>
  <c r="B122" i="8"/>
  <c r="C122" i="8"/>
  <c r="D122" i="8"/>
  <c r="B123" i="8"/>
  <c r="C123" i="8"/>
  <c r="D123" i="8"/>
  <c r="B124" i="8"/>
  <c r="C124" i="8"/>
  <c r="D124" i="8"/>
  <c r="B125" i="8"/>
  <c r="C125" i="8"/>
  <c r="D125" i="8"/>
  <c r="B126" i="8"/>
  <c r="C126" i="8"/>
  <c r="D126" i="8"/>
  <c r="B127" i="8"/>
  <c r="C127" i="8"/>
  <c r="D127" i="8"/>
  <c r="B128" i="8"/>
  <c r="C128" i="8"/>
  <c r="D128" i="8"/>
  <c r="B129" i="8"/>
  <c r="C129" i="8"/>
  <c r="D129" i="8"/>
  <c r="B130" i="8"/>
  <c r="C130" i="8"/>
  <c r="D130" i="8"/>
  <c r="B131" i="8"/>
  <c r="C131" i="8"/>
  <c r="D131" i="8"/>
  <c r="B132" i="8"/>
  <c r="C132" i="8"/>
  <c r="D132" i="8"/>
  <c r="B133" i="8"/>
  <c r="C133" i="8"/>
  <c r="D133" i="8"/>
  <c r="B134" i="8"/>
  <c r="C134" i="8"/>
  <c r="D134" i="8"/>
  <c r="B135" i="8"/>
  <c r="C135" i="8"/>
  <c r="D135" i="8"/>
  <c r="B136" i="8"/>
  <c r="C136" i="8"/>
  <c r="D136" i="8"/>
  <c r="B137" i="8"/>
  <c r="C137" i="8"/>
  <c r="D137" i="8"/>
  <c r="B138" i="8"/>
  <c r="C138" i="8"/>
  <c r="D138" i="8"/>
  <c r="B139" i="8"/>
  <c r="C139" i="8"/>
  <c r="D139" i="8"/>
  <c r="B140" i="8"/>
  <c r="C140" i="8"/>
  <c r="D140" i="8"/>
  <c r="B141" i="8"/>
  <c r="C141" i="8"/>
  <c r="D141" i="8"/>
  <c r="B142" i="8"/>
  <c r="C142" i="8"/>
  <c r="D142" i="8"/>
  <c r="B143" i="8"/>
  <c r="C143" i="8"/>
  <c r="D143" i="8"/>
  <c r="B144" i="8"/>
  <c r="C144" i="8"/>
  <c r="D144" i="8"/>
  <c r="B145" i="8"/>
  <c r="C145" i="8"/>
  <c r="D145" i="8"/>
  <c r="B146" i="8"/>
  <c r="C146" i="8"/>
  <c r="D146" i="8"/>
  <c r="B147" i="8"/>
  <c r="C147" i="8"/>
  <c r="D147" i="8"/>
  <c r="B148" i="8"/>
  <c r="C148" i="8"/>
  <c r="D148" i="8"/>
  <c r="B149" i="8"/>
  <c r="C149" i="8"/>
  <c r="D149" i="8"/>
  <c r="B150" i="8"/>
  <c r="C150" i="8"/>
  <c r="D150" i="8"/>
  <c r="B151" i="8"/>
  <c r="C151" i="8"/>
  <c r="D151" i="8"/>
  <c r="B152" i="8"/>
  <c r="C152" i="8"/>
  <c r="D152" i="8"/>
  <c r="B153" i="8"/>
  <c r="C153" i="8"/>
  <c r="D153" i="8"/>
  <c r="B154" i="8"/>
  <c r="C154" i="8"/>
  <c r="D154" i="8"/>
  <c r="B155" i="8"/>
  <c r="C155" i="8"/>
  <c r="D155" i="8"/>
  <c r="B156" i="8"/>
  <c r="C156" i="8"/>
  <c r="D156" i="8"/>
  <c r="B157" i="8"/>
  <c r="C157" i="8"/>
  <c r="D157" i="8"/>
  <c r="B158" i="8"/>
  <c r="C158" i="8"/>
  <c r="D158" i="8"/>
  <c r="B159" i="8"/>
  <c r="C159" i="8"/>
  <c r="D159" i="8"/>
  <c r="B160" i="8"/>
  <c r="C160" i="8"/>
  <c r="D160" i="8"/>
  <c r="B161" i="8"/>
  <c r="C161" i="8"/>
  <c r="D161" i="8"/>
  <c r="B162" i="8"/>
  <c r="C162" i="8"/>
  <c r="D162" i="8"/>
  <c r="B163" i="8"/>
  <c r="C163" i="8"/>
  <c r="D163" i="8"/>
  <c r="B164" i="8"/>
  <c r="C164" i="8"/>
  <c r="D164" i="8"/>
  <c r="B165" i="8"/>
  <c r="C165" i="8"/>
  <c r="D165" i="8"/>
  <c r="B166" i="8"/>
  <c r="C166" i="8"/>
  <c r="D166" i="8"/>
  <c r="B167" i="8"/>
  <c r="C167" i="8"/>
  <c r="D167" i="8"/>
  <c r="B168" i="8"/>
  <c r="C168" i="8"/>
  <c r="D168" i="8"/>
  <c r="B169" i="8"/>
  <c r="C169" i="8"/>
  <c r="D169" i="8"/>
  <c r="B170" i="8"/>
  <c r="C170" i="8"/>
  <c r="D170" i="8"/>
  <c r="B171" i="8"/>
  <c r="C171" i="8"/>
  <c r="D171" i="8"/>
  <c r="B172" i="8"/>
  <c r="C172" i="8"/>
  <c r="D172" i="8"/>
  <c r="B173" i="8"/>
  <c r="C173" i="8"/>
  <c r="D173" i="8"/>
  <c r="B174" i="8"/>
  <c r="C174" i="8"/>
  <c r="D174" i="8"/>
  <c r="B175" i="8"/>
  <c r="C175" i="8"/>
  <c r="D175" i="8"/>
  <c r="B176" i="8"/>
  <c r="C176" i="8"/>
  <c r="D176" i="8"/>
  <c r="B177" i="8"/>
  <c r="C177" i="8"/>
  <c r="D177" i="8"/>
  <c r="B178" i="8"/>
  <c r="C178" i="8"/>
  <c r="D178" i="8"/>
  <c r="B179" i="8"/>
  <c r="C179" i="8"/>
  <c r="D179" i="8"/>
  <c r="B180" i="8"/>
  <c r="C180" i="8"/>
  <c r="D180" i="8"/>
  <c r="B181" i="8"/>
  <c r="C181" i="8"/>
  <c r="D181" i="8"/>
  <c r="B182" i="8"/>
  <c r="C182" i="8"/>
  <c r="D182" i="8"/>
  <c r="B183" i="8"/>
  <c r="C183" i="8"/>
  <c r="D183" i="8"/>
  <c r="B184" i="8"/>
  <c r="C184" i="8"/>
  <c r="D184" i="8"/>
  <c r="B185" i="8"/>
  <c r="C185" i="8"/>
  <c r="D185" i="8"/>
  <c r="B186" i="8"/>
  <c r="C186" i="8"/>
  <c r="D186" i="8"/>
  <c r="B187" i="8"/>
  <c r="C187" i="8"/>
  <c r="D187" i="8"/>
  <c r="B188" i="8"/>
  <c r="C188" i="8"/>
  <c r="D188" i="8"/>
  <c r="B189" i="8"/>
  <c r="C189" i="8"/>
  <c r="D189" i="8"/>
  <c r="B190" i="8"/>
  <c r="C190" i="8"/>
  <c r="D190" i="8"/>
  <c r="B191" i="8"/>
  <c r="C191" i="8"/>
  <c r="D191" i="8"/>
  <c r="B192" i="8"/>
  <c r="C192" i="8"/>
  <c r="D192" i="8"/>
  <c r="B193" i="8"/>
  <c r="C193" i="8"/>
  <c r="D193" i="8"/>
  <c r="B194" i="8"/>
  <c r="C194" i="8"/>
  <c r="D194" i="8"/>
  <c r="B195" i="8"/>
  <c r="C195" i="8"/>
  <c r="D195" i="8"/>
  <c r="B196" i="8"/>
  <c r="C196" i="8"/>
  <c r="D196" i="8"/>
  <c r="B197" i="8"/>
  <c r="C197" i="8"/>
  <c r="D197" i="8"/>
  <c r="B198" i="8"/>
  <c r="C198" i="8"/>
  <c r="D198" i="8"/>
  <c r="B199" i="8"/>
  <c r="C199" i="8"/>
  <c r="D199" i="8"/>
  <c r="B200" i="8"/>
  <c r="C200" i="8"/>
  <c r="D200" i="8"/>
  <c r="B201" i="8"/>
  <c r="C201" i="8"/>
  <c r="D201" i="8"/>
  <c r="B202" i="8"/>
  <c r="C202" i="8"/>
  <c r="D202" i="8"/>
  <c r="B203" i="8"/>
  <c r="C203" i="8"/>
  <c r="D203" i="8"/>
  <c r="B204" i="8"/>
  <c r="C204" i="8"/>
  <c r="D204" i="8"/>
  <c r="B205" i="8"/>
  <c r="C205" i="8"/>
  <c r="D205" i="8"/>
  <c r="B206" i="8"/>
  <c r="C206" i="8"/>
  <c r="D206" i="8"/>
  <c r="B207" i="8"/>
  <c r="C207" i="8"/>
  <c r="D207" i="8"/>
  <c r="B208" i="8"/>
  <c r="C208" i="8"/>
  <c r="D208" i="8"/>
  <c r="B209" i="8"/>
  <c r="C209" i="8"/>
  <c r="D209" i="8"/>
  <c r="B210" i="8"/>
  <c r="C210" i="8"/>
  <c r="D210" i="8"/>
  <c r="B211" i="8"/>
  <c r="C211" i="8"/>
  <c r="D211" i="8"/>
  <c r="B212" i="8"/>
  <c r="C212" i="8"/>
  <c r="D212" i="8"/>
  <c r="B213" i="8"/>
  <c r="C213" i="8"/>
  <c r="D213" i="8"/>
  <c r="B214" i="8"/>
  <c r="C214" i="8"/>
  <c r="D214" i="8"/>
  <c r="B215" i="8"/>
  <c r="C215" i="8"/>
  <c r="D215" i="8"/>
  <c r="B216" i="8"/>
  <c r="C216" i="8"/>
  <c r="D216" i="8"/>
  <c r="B217" i="8"/>
  <c r="C217" i="8"/>
  <c r="D217" i="8"/>
  <c r="B218" i="8"/>
  <c r="C218" i="8"/>
  <c r="D218" i="8"/>
  <c r="B219" i="8"/>
  <c r="C219" i="8"/>
  <c r="D219" i="8"/>
  <c r="B220" i="8"/>
  <c r="C220" i="8"/>
  <c r="D220" i="8"/>
  <c r="B221" i="8"/>
  <c r="C221" i="8"/>
  <c r="D221" i="8"/>
  <c r="B222" i="8"/>
  <c r="C222" i="8"/>
  <c r="D222" i="8"/>
  <c r="B223" i="8"/>
  <c r="C223" i="8"/>
  <c r="D223" i="8"/>
  <c r="B224" i="8"/>
  <c r="C224" i="8"/>
  <c r="D224" i="8"/>
  <c r="B225" i="8"/>
  <c r="C225" i="8"/>
  <c r="D225" i="8"/>
  <c r="B226" i="8"/>
  <c r="C226" i="8"/>
  <c r="D226" i="8"/>
  <c r="B227" i="8"/>
  <c r="C227" i="8"/>
  <c r="D227" i="8"/>
  <c r="B228" i="8"/>
  <c r="C228" i="8"/>
  <c r="D228" i="8"/>
  <c r="B229" i="8"/>
  <c r="C229" i="8"/>
  <c r="D229" i="8"/>
  <c r="B230" i="8"/>
  <c r="C230" i="8"/>
  <c r="D230" i="8"/>
  <c r="B231" i="8"/>
  <c r="C231" i="8"/>
  <c r="D231" i="8"/>
  <c r="B232" i="8"/>
  <c r="C232" i="8"/>
  <c r="D232" i="8"/>
  <c r="B233" i="8"/>
  <c r="C233" i="8"/>
  <c r="D233" i="8"/>
  <c r="B234" i="8"/>
  <c r="C234" i="8"/>
  <c r="D234" i="8"/>
  <c r="B235" i="8"/>
  <c r="C235" i="8"/>
  <c r="D235" i="8"/>
  <c r="B236" i="8"/>
  <c r="C236" i="8"/>
  <c r="D236" i="8"/>
  <c r="B237" i="8"/>
  <c r="C237" i="8"/>
  <c r="D237" i="8"/>
  <c r="B238" i="8"/>
  <c r="C238" i="8"/>
  <c r="D238" i="8"/>
  <c r="B239" i="8"/>
  <c r="C239" i="8"/>
  <c r="D239" i="8"/>
  <c r="B240" i="8"/>
  <c r="C240" i="8"/>
  <c r="D240" i="8"/>
  <c r="B241" i="8"/>
  <c r="C241" i="8"/>
  <c r="D241" i="8"/>
  <c r="B242" i="8"/>
  <c r="C242" i="8"/>
  <c r="D242" i="8"/>
  <c r="B243" i="8"/>
  <c r="C243" i="8"/>
  <c r="D243" i="8"/>
  <c r="B244" i="8"/>
  <c r="C244" i="8"/>
  <c r="D244" i="8"/>
  <c r="B245" i="8"/>
  <c r="C245" i="8"/>
  <c r="D245" i="8"/>
  <c r="B246" i="8"/>
  <c r="C246" i="8"/>
  <c r="D246" i="8"/>
  <c r="B247" i="8"/>
  <c r="C247" i="8"/>
  <c r="D247" i="8"/>
  <c r="B248" i="8"/>
  <c r="C248" i="8"/>
  <c r="D248" i="8"/>
  <c r="B249" i="8"/>
  <c r="C249" i="8"/>
  <c r="D249" i="8"/>
  <c r="B250" i="8"/>
  <c r="C250" i="8"/>
  <c r="D250" i="8"/>
  <c r="B251" i="8"/>
  <c r="C251" i="8"/>
  <c r="D251" i="8"/>
  <c r="B252" i="8"/>
  <c r="C252" i="8"/>
  <c r="D252" i="8"/>
  <c r="B253" i="8"/>
  <c r="C253" i="8"/>
  <c r="D253" i="8"/>
  <c r="B254" i="8"/>
  <c r="C254" i="8"/>
  <c r="D254" i="8"/>
  <c r="B255" i="8"/>
  <c r="C255" i="8"/>
  <c r="D255" i="8"/>
  <c r="B256" i="8"/>
  <c r="C256" i="8"/>
  <c r="D256" i="8"/>
  <c r="B257" i="8"/>
  <c r="C257" i="8"/>
  <c r="D257" i="8"/>
  <c r="B258" i="8"/>
  <c r="C258" i="8"/>
  <c r="D258" i="8"/>
  <c r="B259" i="8"/>
  <c r="C259" i="8"/>
  <c r="D259" i="8"/>
  <c r="B260" i="8"/>
  <c r="C260" i="8"/>
  <c r="D260" i="8"/>
  <c r="B261" i="8"/>
  <c r="C261" i="8"/>
  <c r="D261" i="8"/>
  <c r="B262" i="8"/>
  <c r="C262" i="8"/>
  <c r="D262" i="8"/>
  <c r="B263" i="8"/>
  <c r="C263" i="8"/>
  <c r="D263" i="8"/>
  <c r="B264" i="8"/>
  <c r="C264" i="8"/>
  <c r="D264" i="8"/>
  <c r="B265" i="8"/>
  <c r="C265" i="8"/>
  <c r="D265" i="8"/>
  <c r="B266" i="8"/>
  <c r="C266" i="8"/>
  <c r="D266" i="8"/>
  <c r="B267" i="8"/>
  <c r="C267" i="8"/>
  <c r="D267" i="8"/>
  <c r="B268" i="8"/>
  <c r="C268" i="8"/>
  <c r="D268" i="8"/>
  <c r="B269" i="8"/>
  <c r="C269" i="8"/>
  <c r="D269" i="8"/>
  <c r="B270" i="8"/>
  <c r="C270" i="8"/>
  <c r="D270" i="8"/>
  <c r="B271" i="8"/>
  <c r="C271" i="8"/>
  <c r="D271" i="8"/>
  <c r="B272" i="8"/>
  <c r="C272" i="8"/>
  <c r="D272" i="8"/>
  <c r="B273" i="8"/>
  <c r="C273" i="8"/>
  <c r="D273" i="8"/>
  <c r="B274" i="8"/>
  <c r="C274" i="8"/>
  <c r="D274" i="8"/>
  <c r="B275" i="8"/>
  <c r="C275" i="8"/>
  <c r="D275" i="8"/>
  <c r="B276" i="8"/>
  <c r="C276" i="8"/>
  <c r="D276" i="8"/>
  <c r="B277" i="8"/>
  <c r="C277" i="8"/>
  <c r="D277" i="8"/>
  <c r="B278" i="8"/>
  <c r="C278" i="8"/>
  <c r="D278" i="8"/>
  <c r="B279" i="8"/>
  <c r="C279" i="8"/>
  <c r="D279" i="8"/>
  <c r="B280" i="8"/>
  <c r="C280" i="8"/>
  <c r="D280" i="8"/>
  <c r="B281" i="8"/>
  <c r="C281" i="8"/>
  <c r="D281" i="8"/>
  <c r="B282" i="8"/>
  <c r="C282" i="8"/>
  <c r="D282" i="8"/>
  <c r="B283" i="8"/>
  <c r="C283" i="8"/>
  <c r="D283" i="8"/>
  <c r="B284" i="8"/>
  <c r="C284" i="8"/>
  <c r="D284" i="8"/>
  <c r="B285" i="8"/>
  <c r="C285" i="8"/>
  <c r="D285" i="8"/>
  <c r="B286" i="8"/>
  <c r="C286" i="8"/>
  <c r="D286" i="8"/>
  <c r="B287" i="8"/>
  <c r="C287" i="8"/>
  <c r="D287" i="8"/>
  <c r="B288" i="8"/>
  <c r="C288" i="8"/>
  <c r="D288" i="8"/>
  <c r="B289" i="8"/>
  <c r="C289" i="8"/>
  <c r="D289" i="8"/>
  <c r="B290" i="8"/>
  <c r="C290" i="8"/>
  <c r="D290" i="8"/>
  <c r="B291" i="8"/>
  <c r="C291" i="8"/>
  <c r="D291" i="8"/>
  <c r="B292" i="8"/>
  <c r="C292" i="8"/>
  <c r="D292" i="8"/>
  <c r="B293" i="8"/>
  <c r="C293" i="8"/>
  <c r="D293" i="8"/>
  <c r="B294" i="8"/>
  <c r="C294" i="8"/>
  <c r="D294" i="8"/>
  <c r="B295" i="8"/>
  <c r="C295" i="8"/>
  <c r="D295" i="8"/>
  <c r="B296" i="8"/>
  <c r="C296" i="8"/>
  <c r="D296" i="8"/>
  <c r="B297" i="8"/>
  <c r="C297" i="8"/>
  <c r="D297" i="8"/>
  <c r="B298" i="8"/>
  <c r="C298" i="8"/>
  <c r="D298" i="8"/>
  <c r="B299" i="8"/>
  <c r="C299" i="8"/>
  <c r="D299" i="8"/>
  <c r="B300" i="8"/>
  <c r="C300" i="8"/>
  <c r="D300" i="8"/>
  <c r="B301" i="8"/>
  <c r="C301" i="8"/>
  <c r="D301" i="8"/>
  <c r="B302" i="8"/>
  <c r="C302" i="8"/>
  <c r="D302" i="8"/>
  <c r="J17" i="9"/>
  <c r="K17" i="9" s="1"/>
  <c r="F17" i="9"/>
  <c r="G17" i="9" s="1"/>
  <c r="J16" i="9"/>
  <c r="K16" i="9" s="1"/>
  <c r="F16" i="9"/>
  <c r="G16" i="9" s="1"/>
  <c r="J15" i="9"/>
  <c r="K15" i="9" s="1"/>
  <c r="F15" i="9"/>
  <c r="G15" i="9" s="1"/>
  <c r="J14" i="9"/>
  <c r="K14" i="9" s="1"/>
  <c r="F14" i="9"/>
  <c r="G14" i="9" s="1"/>
  <c r="J13" i="9"/>
  <c r="K13" i="9" s="1"/>
  <c r="F13" i="9"/>
  <c r="G13" i="9" s="1"/>
  <c r="J12" i="9"/>
  <c r="K12" i="9" s="1"/>
  <c r="F12" i="9"/>
  <c r="G12" i="9" s="1"/>
  <c r="J11" i="9"/>
  <c r="K11" i="9" s="1"/>
  <c r="F11" i="9"/>
  <c r="G11" i="9" s="1"/>
  <c r="J10" i="9"/>
  <c r="K10" i="9" s="1"/>
  <c r="F10" i="9"/>
  <c r="G10" i="9" s="1"/>
  <c r="J9" i="9"/>
  <c r="K9" i="9" s="1"/>
  <c r="F9" i="9"/>
  <c r="G9" i="9" s="1"/>
  <c r="J8" i="9"/>
  <c r="K8" i="9" s="1"/>
  <c r="L8" i="9" s="1"/>
  <c r="F8" i="9"/>
  <c r="G8" i="9" s="1"/>
  <c r="H8" i="9" s="1"/>
  <c r="I6" i="9"/>
  <c r="E6" i="9"/>
  <c r="A6" i="9"/>
  <c r="A4" i="9"/>
  <c r="A3" i="9"/>
  <c r="A2" i="9"/>
  <c r="B10" i="9"/>
  <c r="C10" i="9" s="1"/>
  <c r="B11" i="9"/>
  <c r="C11" i="9" s="1"/>
  <c r="B12" i="9"/>
  <c r="C12" i="9" s="1"/>
  <c r="B13" i="9"/>
  <c r="C13" i="9" s="1"/>
  <c r="B14" i="9"/>
  <c r="C14" i="9" s="1"/>
  <c r="B15" i="9"/>
  <c r="C15" i="9" s="1"/>
  <c r="B16" i="9"/>
  <c r="C16" i="9" s="1"/>
  <c r="B17" i="9"/>
  <c r="C17" i="9" s="1"/>
  <c r="B9" i="9"/>
  <c r="C9" i="9" s="1"/>
  <c r="B8" i="9"/>
  <c r="C8" i="9" s="1"/>
  <c r="L17" i="9" l="1"/>
  <c r="H17" i="9"/>
  <c r="D17" i="9"/>
  <c r="L16" i="9"/>
  <c r="H16" i="9"/>
  <c r="D16" i="9"/>
  <c r="L15" i="9"/>
  <c r="H15" i="9"/>
  <c r="D15" i="9"/>
  <c r="L14" i="9"/>
  <c r="H14" i="9"/>
  <c r="D14" i="9"/>
  <c r="L13" i="9"/>
  <c r="H13" i="9"/>
  <c r="D13" i="9"/>
  <c r="L12" i="9"/>
  <c r="H12" i="9"/>
  <c r="D12" i="9"/>
  <c r="L11" i="9"/>
  <c r="H11" i="9"/>
  <c r="D11" i="9"/>
  <c r="L10" i="9"/>
  <c r="H10" i="9"/>
  <c r="D10" i="9"/>
  <c r="L9" i="9"/>
  <c r="H9" i="9"/>
  <c r="D9" i="9"/>
  <c r="D8" i="9"/>
  <c r="S26" i="6" l="1"/>
  <c r="S15" i="6"/>
  <c r="S4" i="6"/>
  <c r="K3" i="3" l="1"/>
  <c r="J3" i="3"/>
  <c r="I3" i="3"/>
  <c r="H3" i="3"/>
  <c r="F3" i="3"/>
  <c r="G3" i="3"/>
  <c r="E3" i="3"/>
  <c r="D3" i="3"/>
  <c r="P4" i="8" l="1"/>
  <c r="Q4" i="8"/>
  <c r="R4" i="8"/>
  <c r="S4" i="8"/>
  <c r="T4" i="8"/>
  <c r="U4" i="8"/>
  <c r="V4" i="8"/>
  <c r="W4" i="8"/>
  <c r="X4" i="8"/>
  <c r="Y4" i="8"/>
  <c r="AA4" i="8"/>
  <c r="AB4" i="8"/>
  <c r="AM4" i="8" s="1"/>
  <c r="AC4" i="8"/>
  <c r="AD4" i="8"/>
  <c r="AE4" i="8"/>
  <c r="AF4" i="8"/>
  <c r="AG4" i="8"/>
  <c r="AH4" i="8"/>
  <c r="AS4" i="8" s="1"/>
  <c r="AI4" i="8"/>
  <c r="AJ4" i="8"/>
  <c r="P5" i="8"/>
  <c r="Q5" i="8"/>
  <c r="R5" i="8"/>
  <c r="S5" i="8"/>
  <c r="T5" i="8"/>
  <c r="U5" i="8"/>
  <c r="V5" i="8"/>
  <c r="W5" i="8"/>
  <c r="X5" i="8"/>
  <c r="Y5" i="8"/>
  <c r="AA5" i="8"/>
  <c r="AB5" i="8"/>
  <c r="AC5" i="8"/>
  <c r="AD5" i="8"/>
  <c r="AE5" i="8"/>
  <c r="AF5" i="8"/>
  <c r="AQ5" i="8" s="1"/>
  <c r="AG5" i="8"/>
  <c r="AH5" i="8"/>
  <c r="AI5" i="8"/>
  <c r="AJ5" i="8"/>
  <c r="P6" i="8"/>
  <c r="Q6" i="8"/>
  <c r="R6" i="8"/>
  <c r="S6" i="8"/>
  <c r="T6" i="8"/>
  <c r="U6" i="8"/>
  <c r="V6" i="8"/>
  <c r="W6" i="8"/>
  <c r="X6" i="8"/>
  <c r="Y6" i="8"/>
  <c r="AA6" i="8"/>
  <c r="AB6" i="8"/>
  <c r="AC6" i="8"/>
  <c r="AD6" i="8"/>
  <c r="AO6" i="8" s="1"/>
  <c r="AE6" i="8"/>
  <c r="AF6" i="8"/>
  <c r="AG6" i="8"/>
  <c r="AH6" i="8"/>
  <c r="AI6" i="8"/>
  <c r="AJ6" i="8"/>
  <c r="AU6" i="8" s="1"/>
  <c r="P7" i="8"/>
  <c r="Q7" i="8"/>
  <c r="R7" i="8"/>
  <c r="S7" i="8"/>
  <c r="T7" i="8"/>
  <c r="U7" i="8"/>
  <c r="V7" i="8"/>
  <c r="W7" i="8"/>
  <c r="X7" i="8"/>
  <c r="Y7" i="8"/>
  <c r="AA7" i="8"/>
  <c r="AB7" i="8"/>
  <c r="AM7" i="8" s="1"/>
  <c r="AC7" i="8"/>
  <c r="AD7" i="8"/>
  <c r="AE7" i="8"/>
  <c r="AF7" i="8"/>
  <c r="AG7" i="8"/>
  <c r="AH7" i="8"/>
  <c r="AS7" i="8" s="1"/>
  <c r="AI7" i="8"/>
  <c r="AJ7" i="8"/>
  <c r="P8" i="8"/>
  <c r="Q8" i="8"/>
  <c r="R8" i="8"/>
  <c r="S8" i="8"/>
  <c r="T8" i="8"/>
  <c r="U8" i="8"/>
  <c r="V8" i="8"/>
  <c r="W8" i="8"/>
  <c r="X8" i="8"/>
  <c r="Y8" i="8"/>
  <c r="AA8" i="8"/>
  <c r="AB8" i="8"/>
  <c r="AC8" i="8"/>
  <c r="AD8" i="8"/>
  <c r="AE8" i="8"/>
  <c r="AF8" i="8"/>
  <c r="AQ8" i="8" s="1"/>
  <c r="AG8" i="8"/>
  <c r="AH8" i="8"/>
  <c r="AI8" i="8"/>
  <c r="AJ8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O9" i="8" s="1"/>
  <c r="AE9" i="8"/>
  <c r="AF9" i="8"/>
  <c r="AG9" i="8"/>
  <c r="AH9" i="8"/>
  <c r="AI9" i="8"/>
  <c r="AJ9" i="8"/>
  <c r="AU9" i="8" s="1"/>
  <c r="P10" i="8"/>
  <c r="Q10" i="8"/>
  <c r="R10" i="8"/>
  <c r="S10" i="8"/>
  <c r="T10" i="8"/>
  <c r="U10" i="8"/>
  <c r="V10" i="8"/>
  <c r="W10" i="8"/>
  <c r="X10" i="8"/>
  <c r="Y10" i="8"/>
  <c r="AA10" i="8"/>
  <c r="AB10" i="8"/>
  <c r="AM10" i="8" s="1"/>
  <c r="AC10" i="8"/>
  <c r="AD10" i="8"/>
  <c r="AE10" i="8"/>
  <c r="AF10" i="8"/>
  <c r="AG10" i="8"/>
  <c r="AH10" i="8"/>
  <c r="AS10" i="8" s="1"/>
  <c r="AI10" i="8"/>
  <c r="AJ10" i="8"/>
  <c r="P11" i="8"/>
  <c r="Q11" i="8"/>
  <c r="R11" i="8"/>
  <c r="S11" i="8"/>
  <c r="T11" i="8"/>
  <c r="U11" i="8"/>
  <c r="V11" i="8"/>
  <c r="W11" i="8"/>
  <c r="X11" i="8"/>
  <c r="Y11" i="8"/>
  <c r="AA11" i="8"/>
  <c r="AB11" i="8"/>
  <c r="AC11" i="8"/>
  <c r="AD11" i="8"/>
  <c r="AE11" i="8"/>
  <c r="AF11" i="8"/>
  <c r="AQ11" i="8" s="1"/>
  <c r="AG11" i="8"/>
  <c r="AH11" i="8"/>
  <c r="AI11" i="8"/>
  <c r="AJ11" i="8"/>
  <c r="P12" i="8"/>
  <c r="Q12" i="8"/>
  <c r="R12" i="8"/>
  <c r="S12" i="8"/>
  <c r="T12" i="8"/>
  <c r="U12" i="8"/>
  <c r="V12" i="8"/>
  <c r="W12" i="8"/>
  <c r="X12" i="8"/>
  <c r="Y12" i="8"/>
  <c r="AA12" i="8"/>
  <c r="AB12" i="8"/>
  <c r="AC12" i="8"/>
  <c r="AD12" i="8"/>
  <c r="AO12" i="8" s="1"/>
  <c r="AE12" i="8"/>
  <c r="AF12" i="8"/>
  <c r="AG12" i="8"/>
  <c r="AH12" i="8"/>
  <c r="AI12" i="8"/>
  <c r="AJ12" i="8"/>
  <c r="AU12" i="8" s="1"/>
  <c r="P13" i="8"/>
  <c r="Q13" i="8"/>
  <c r="R13" i="8"/>
  <c r="S13" i="8"/>
  <c r="T13" i="8"/>
  <c r="U13" i="8"/>
  <c r="V13" i="8"/>
  <c r="W13" i="8"/>
  <c r="X13" i="8"/>
  <c r="Y13" i="8"/>
  <c r="AA13" i="8"/>
  <c r="AB13" i="8"/>
  <c r="AM13" i="8" s="1"/>
  <c r="AC13" i="8"/>
  <c r="AD13" i="8"/>
  <c r="AE13" i="8"/>
  <c r="AF13" i="8"/>
  <c r="AG13" i="8"/>
  <c r="AH13" i="8"/>
  <c r="AS13" i="8" s="1"/>
  <c r="AI13" i="8"/>
  <c r="AJ13" i="8"/>
  <c r="P14" i="8"/>
  <c r="Q14" i="8"/>
  <c r="R14" i="8"/>
  <c r="S14" i="8"/>
  <c r="T14" i="8"/>
  <c r="U14" i="8"/>
  <c r="V14" i="8"/>
  <c r="W14" i="8"/>
  <c r="X14" i="8"/>
  <c r="Y14" i="8"/>
  <c r="AA14" i="8"/>
  <c r="AB14" i="8"/>
  <c r="AC14" i="8"/>
  <c r="AD14" i="8"/>
  <c r="AE14" i="8"/>
  <c r="AF14" i="8"/>
  <c r="AQ14" i="8" s="1"/>
  <c r="AG14" i="8"/>
  <c r="AH14" i="8"/>
  <c r="AI14" i="8"/>
  <c r="AJ14" i="8"/>
  <c r="P15" i="8"/>
  <c r="Q15" i="8"/>
  <c r="R15" i="8"/>
  <c r="S15" i="8"/>
  <c r="T15" i="8"/>
  <c r="U15" i="8"/>
  <c r="V15" i="8"/>
  <c r="W15" i="8"/>
  <c r="X15" i="8"/>
  <c r="Y15" i="8"/>
  <c r="AA15" i="8"/>
  <c r="AB15" i="8"/>
  <c r="AC15" i="8"/>
  <c r="AD15" i="8"/>
  <c r="AO15" i="8" s="1"/>
  <c r="AE15" i="8"/>
  <c r="AF15" i="8"/>
  <c r="AG15" i="8"/>
  <c r="AH15" i="8"/>
  <c r="AI15" i="8"/>
  <c r="AJ15" i="8"/>
  <c r="AU15" i="8" s="1"/>
  <c r="P16" i="8"/>
  <c r="Q16" i="8"/>
  <c r="R16" i="8"/>
  <c r="S16" i="8"/>
  <c r="T16" i="8"/>
  <c r="U16" i="8"/>
  <c r="V16" i="8"/>
  <c r="W16" i="8"/>
  <c r="X16" i="8"/>
  <c r="Y16" i="8"/>
  <c r="AA16" i="8"/>
  <c r="AB16" i="8"/>
  <c r="AM16" i="8" s="1"/>
  <c r="AC16" i="8"/>
  <c r="AD16" i="8"/>
  <c r="AE16" i="8"/>
  <c r="AF16" i="8"/>
  <c r="AG16" i="8"/>
  <c r="AH16" i="8"/>
  <c r="AS16" i="8" s="1"/>
  <c r="AI16" i="8"/>
  <c r="AJ16" i="8"/>
  <c r="P17" i="8"/>
  <c r="Q17" i="8"/>
  <c r="R17" i="8"/>
  <c r="S17" i="8"/>
  <c r="T17" i="8"/>
  <c r="U17" i="8"/>
  <c r="V17" i="8"/>
  <c r="W17" i="8"/>
  <c r="X17" i="8"/>
  <c r="Y17" i="8"/>
  <c r="AA17" i="8"/>
  <c r="AB17" i="8"/>
  <c r="AC17" i="8"/>
  <c r="AD17" i="8"/>
  <c r="AE17" i="8"/>
  <c r="AF17" i="8"/>
  <c r="AQ17" i="8" s="1"/>
  <c r="AG17" i="8"/>
  <c r="AH17" i="8"/>
  <c r="AI17" i="8"/>
  <c r="AJ17" i="8"/>
  <c r="P18" i="8"/>
  <c r="Q18" i="8"/>
  <c r="R18" i="8"/>
  <c r="S18" i="8"/>
  <c r="T18" i="8"/>
  <c r="U18" i="8"/>
  <c r="V18" i="8"/>
  <c r="W18" i="8"/>
  <c r="X18" i="8"/>
  <c r="Y18" i="8"/>
  <c r="AA18" i="8"/>
  <c r="AB18" i="8"/>
  <c r="AC18" i="8"/>
  <c r="AD18" i="8"/>
  <c r="AO18" i="8" s="1"/>
  <c r="AE18" i="8"/>
  <c r="AF18" i="8"/>
  <c r="AG18" i="8"/>
  <c r="AH18" i="8"/>
  <c r="AI18" i="8"/>
  <c r="AJ18" i="8"/>
  <c r="AU18" i="8" s="1"/>
  <c r="P19" i="8"/>
  <c r="Q19" i="8"/>
  <c r="R19" i="8"/>
  <c r="S19" i="8"/>
  <c r="T19" i="8"/>
  <c r="U19" i="8"/>
  <c r="V19" i="8"/>
  <c r="W19" i="8"/>
  <c r="X19" i="8"/>
  <c r="Y19" i="8"/>
  <c r="AA19" i="8"/>
  <c r="AB19" i="8"/>
  <c r="AM19" i="8" s="1"/>
  <c r="AC19" i="8"/>
  <c r="AD19" i="8"/>
  <c r="AE19" i="8"/>
  <c r="AF19" i="8"/>
  <c r="AG19" i="8"/>
  <c r="AH19" i="8"/>
  <c r="AS19" i="8" s="1"/>
  <c r="AI19" i="8"/>
  <c r="AJ19" i="8"/>
  <c r="P20" i="8"/>
  <c r="Q20" i="8"/>
  <c r="R20" i="8"/>
  <c r="S20" i="8"/>
  <c r="T20" i="8"/>
  <c r="U20" i="8"/>
  <c r="V20" i="8"/>
  <c r="W20" i="8"/>
  <c r="X20" i="8"/>
  <c r="Y20" i="8"/>
  <c r="AA20" i="8"/>
  <c r="AB20" i="8"/>
  <c r="AC20" i="8"/>
  <c r="AD20" i="8"/>
  <c r="AE20" i="8"/>
  <c r="AF20" i="8"/>
  <c r="AQ20" i="8" s="1"/>
  <c r="AG20" i="8"/>
  <c r="AH20" i="8"/>
  <c r="AI20" i="8"/>
  <c r="AJ20" i="8"/>
  <c r="P21" i="8"/>
  <c r="Q21" i="8"/>
  <c r="R21" i="8"/>
  <c r="S21" i="8"/>
  <c r="T21" i="8"/>
  <c r="U21" i="8"/>
  <c r="V21" i="8"/>
  <c r="W21" i="8"/>
  <c r="X21" i="8"/>
  <c r="Y21" i="8"/>
  <c r="AA21" i="8"/>
  <c r="AB21" i="8"/>
  <c r="AC21" i="8"/>
  <c r="AD21" i="8"/>
  <c r="AO21" i="8" s="1"/>
  <c r="AE21" i="8"/>
  <c r="AF21" i="8"/>
  <c r="AG21" i="8"/>
  <c r="AH21" i="8"/>
  <c r="AI21" i="8"/>
  <c r="AJ21" i="8"/>
  <c r="AU21" i="8" s="1"/>
  <c r="P22" i="8"/>
  <c r="Q22" i="8"/>
  <c r="R22" i="8"/>
  <c r="S22" i="8"/>
  <c r="T22" i="8"/>
  <c r="U22" i="8"/>
  <c r="V22" i="8"/>
  <c r="W22" i="8"/>
  <c r="X22" i="8"/>
  <c r="Y22" i="8"/>
  <c r="AA22" i="8"/>
  <c r="AB22" i="8"/>
  <c r="AM22" i="8" s="1"/>
  <c r="AC22" i="8"/>
  <c r="AD22" i="8"/>
  <c r="AE22" i="8"/>
  <c r="AF22" i="8"/>
  <c r="AG22" i="8"/>
  <c r="AH22" i="8"/>
  <c r="AS22" i="8" s="1"/>
  <c r="AI22" i="8"/>
  <c r="AJ22" i="8"/>
  <c r="P23" i="8"/>
  <c r="Q23" i="8"/>
  <c r="R23" i="8"/>
  <c r="S23" i="8"/>
  <c r="T23" i="8"/>
  <c r="U23" i="8"/>
  <c r="V23" i="8"/>
  <c r="W23" i="8"/>
  <c r="X23" i="8"/>
  <c r="Y23" i="8"/>
  <c r="AA23" i="8"/>
  <c r="AB23" i="8"/>
  <c r="AC23" i="8"/>
  <c r="AD23" i="8"/>
  <c r="AE23" i="8"/>
  <c r="AF23" i="8"/>
  <c r="AQ23" i="8" s="1"/>
  <c r="AG23" i="8"/>
  <c r="AH23" i="8"/>
  <c r="AI23" i="8"/>
  <c r="AJ23" i="8"/>
  <c r="P24" i="8"/>
  <c r="Q24" i="8"/>
  <c r="R24" i="8"/>
  <c r="S24" i="8"/>
  <c r="T24" i="8"/>
  <c r="U24" i="8"/>
  <c r="V24" i="8"/>
  <c r="W24" i="8"/>
  <c r="X24" i="8"/>
  <c r="Y24" i="8"/>
  <c r="AA24" i="8"/>
  <c r="AB24" i="8"/>
  <c r="AC24" i="8"/>
  <c r="AD24" i="8"/>
  <c r="AO24" i="8" s="1"/>
  <c r="AE24" i="8"/>
  <c r="AF24" i="8"/>
  <c r="AG24" i="8"/>
  <c r="AH24" i="8"/>
  <c r="AI24" i="8"/>
  <c r="AT24" i="8" s="1"/>
  <c r="AJ24" i="8"/>
  <c r="AU24" i="8" s="1"/>
  <c r="P25" i="8"/>
  <c r="Q25" i="8"/>
  <c r="R25" i="8"/>
  <c r="S25" i="8"/>
  <c r="T25" i="8"/>
  <c r="U25" i="8"/>
  <c r="V25" i="8"/>
  <c r="W25" i="8"/>
  <c r="X25" i="8"/>
  <c r="Y25" i="8"/>
  <c r="AA25" i="8"/>
  <c r="AL25" i="8" s="1"/>
  <c r="AB25" i="8"/>
  <c r="AM25" i="8" s="1"/>
  <c r="AC25" i="8"/>
  <c r="AD25" i="8"/>
  <c r="AE25" i="8"/>
  <c r="AF25" i="8"/>
  <c r="AG25" i="8"/>
  <c r="AR25" i="8" s="1"/>
  <c r="AH25" i="8"/>
  <c r="AS25" i="8" s="1"/>
  <c r="AI25" i="8"/>
  <c r="AJ25" i="8"/>
  <c r="P26" i="8"/>
  <c r="Q26" i="8"/>
  <c r="R26" i="8"/>
  <c r="S26" i="8"/>
  <c r="T26" i="8"/>
  <c r="U26" i="8"/>
  <c r="V26" i="8"/>
  <c r="W26" i="8"/>
  <c r="X26" i="8"/>
  <c r="Y26" i="8"/>
  <c r="AA26" i="8"/>
  <c r="AB26" i="8"/>
  <c r="AC26" i="8"/>
  <c r="AD26" i="8"/>
  <c r="AE26" i="8"/>
  <c r="AP26" i="8" s="1"/>
  <c r="AF26" i="8"/>
  <c r="AQ26" i="8" s="1"/>
  <c r="AG26" i="8"/>
  <c r="AH26" i="8"/>
  <c r="AI26" i="8"/>
  <c r="AJ26" i="8"/>
  <c r="P27" i="8"/>
  <c r="Q27" i="8"/>
  <c r="R27" i="8"/>
  <c r="S27" i="8"/>
  <c r="T27" i="8"/>
  <c r="U27" i="8"/>
  <c r="V27" i="8"/>
  <c r="W27" i="8"/>
  <c r="X27" i="8"/>
  <c r="Y27" i="8"/>
  <c r="AA27" i="8"/>
  <c r="AB27" i="8"/>
  <c r="AC27" i="8"/>
  <c r="AN27" i="8" s="1"/>
  <c r="AD27" i="8"/>
  <c r="AO27" i="8" s="1"/>
  <c r="AE27" i="8"/>
  <c r="AF27" i="8"/>
  <c r="AG27" i="8"/>
  <c r="AH27" i="8"/>
  <c r="AI27" i="8"/>
  <c r="AT27" i="8" s="1"/>
  <c r="AJ27" i="8"/>
  <c r="AU27" i="8" s="1"/>
  <c r="P28" i="8"/>
  <c r="Q28" i="8"/>
  <c r="R28" i="8"/>
  <c r="S28" i="8"/>
  <c r="T28" i="8"/>
  <c r="U28" i="8"/>
  <c r="V28" i="8"/>
  <c r="W28" i="8"/>
  <c r="X28" i="8"/>
  <c r="Y28" i="8"/>
  <c r="AA28" i="8"/>
  <c r="AL28" i="8" s="1"/>
  <c r="AB28" i="8"/>
  <c r="AM28" i="8" s="1"/>
  <c r="AC28" i="8"/>
  <c r="AD28" i="8"/>
  <c r="AE28" i="8"/>
  <c r="AF28" i="8"/>
  <c r="AG28" i="8"/>
  <c r="AR28" i="8" s="1"/>
  <c r="AH28" i="8"/>
  <c r="AS28" i="8" s="1"/>
  <c r="AI28" i="8"/>
  <c r="AJ28" i="8"/>
  <c r="P29" i="8"/>
  <c r="Q29" i="8"/>
  <c r="R29" i="8"/>
  <c r="S29" i="8"/>
  <c r="T29" i="8"/>
  <c r="U29" i="8"/>
  <c r="V29" i="8"/>
  <c r="W29" i="8"/>
  <c r="X29" i="8"/>
  <c r="Y29" i="8"/>
  <c r="AA29" i="8"/>
  <c r="AB29" i="8"/>
  <c r="AC29" i="8"/>
  <c r="AD29" i="8"/>
  <c r="AE29" i="8"/>
  <c r="AP29" i="8" s="1"/>
  <c r="AF29" i="8"/>
  <c r="AQ29" i="8" s="1"/>
  <c r="AG29" i="8"/>
  <c r="AH29" i="8"/>
  <c r="AI29" i="8"/>
  <c r="AJ29" i="8"/>
  <c r="P30" i="8"/>
  <c r="Q30" i="8"/>
  <c r="R30" i="8"/>
  <c r="S30" i="8"/>
  <c r="T30" i="8"/>
  <c r="U30" i="8"/>
  <c r="V30" i="8"/>
  <c r="W30" i="8"/>
  <c r="X30" i="8"/>
  <c r="Y30" i="8"/>
  <c r="AA30" i="8"/>
  <c r="AB30" i="8"/>
  <c r="AC30" i="8"/>
  <c r="AN30" i="8" s="1"/>
  <c r="AD30" i="8"/>
  <c r="AO30" i="8" s="1"/>
  <c r="AE30" i="8"/>
  <c r="AF30" i="8"/>
  <c r="AG30" i="8"/>
  <c r="AH30" i="8"/>
  <c r="AI30" i="8"/>
  <c r="AT30" i="8" s="1"/>
  <c r="AJ30" i="8"/>
  <c r="AU30" i="8" s="1"/>
  <c r="P31" i="8"/>
  <c r="Q31" i="8"/>
  <c r="R31" i="8"/>
  <c r="S31" i="8"/>
  <c r="T31" i="8"/>
  <c r="U31" i="8"/>
  <c r="V31" i="8"/>
  <c r="W31" i="8"/>
  <c r="X31" i="8"/>
  <c r="Y31" i="8"/>
  <c r="AA31" i="8"/>
  <c r="AL31" i="8" s="1"/>
  <c r="AB31" i="8"/>
  <c r="AM31" i="8" s="1"/>
  <c r="AC31" i="8"/>
  <c r="AD31" i="8"/>
  <c r="AE31" i="8"/>
  <c r="AF31" i="8"/>
  <c r="AG31" i="8"/>
  <c r="AR31" i="8" s="1"/>
  <c r="AH31" i="8"/>
  <c r="AS31" i="8" s="1"/>
  <c r="AI31" i="8"/>
  <c r="AJ31" i="8"/>
  <c r="P32" i="8"/>
  <c r="Q32" i="8"/>
  <c r="R32" i="8"/>
  <c r="S32" i="8"/>
  <c r="T32" i="8"/>
  <c r="U32" i="8"/>
  <c r="V32" i="8"/>
  <c r="W32" i="8"/>
  <c r="X32" i="8"/>
  <c r="Y32" i="8"/>
  <c r="AA32" i="8"/>
  <c r="AB32" i="8"/>
  <c r="AC32" i="8"/>
  <c r="AD32" i="8"/>
  <c r="AE32" i="8"/>
  <c r="AP32" i="8" s="1"/>
  <c r="AF32" i="8"/>
  <c r="AQ32" i="8" s="1"/>
  <c r="AG32" i="8"/>
  <c r="AH32" i="8"/>
  <c r="AI32" i="8"/>
  <c r="AJ32" i="8"/>
  <c r="P33" i="8"/>
  <c r="Q33" i="8"/>
  <c r="R33" i="8"/>
  <c r="S33" i="8"/>
  <c r="T33" i="8"/>
  <c r="U33" i="8"/>
  <c r="V33" i="8"/>
  <c r="W33" i="8"/>
  <c r="X33" i="8"/>
  <c r="Y33" i="8"/>
  <c r="AA33" i="8"/>
  <c r="AB33" i="8"/>
  <c r="AC33" i="8"/>
  <c r="AN33" i="8" s="1"/>
  <c r="AD33" i="8"/>
  <c r="AO33" i="8" s="1"/>
  <c r="AE33" i="8"/>
  <c r="AF33" i="8"/>
  <c r="AG33" i="8"/>
  <c r="AH33" i="8"/>
  <c r="AI33" i="8"/>
  <c r="AT33" i="8" s="1"/>
  <c r="AJ33" i="8"/>
  <c r="AU33" i="8" s="1"/>
  <c r="P34" i="8"/>
  <c r="Q34" i="8"/>
  <c r="R34" i="8"/>
  <c r="S34" i="8"/>
  <c r="T34" i="8"/>
  <c r="U34" i="8"/>
  <c r="V34" i="8"/>
  <c r="W34" i="8"/>
  <c r="X34" i="8"/>
  <c r="Y34" i="8"/>
  <c r="AA34" i="8"/>
  <c r="AL34" i="8" s="1"/>
  <c r="AB34" i="8"/>
  <c r="AM34" i="8" s="1"/>
  <c r="AC34" i="8"/>
  <c r="AD34" i="8"/>
  <c r="AE34" i="8"/>
  <c r="AF34" i="8"/>
  <c r="AG34" i="8"/>
  <c r="AR34" i="8" s="1"/>
  <c r="AH34" i="8"/>
  <c r="AS34" i="8" s="1"/>
  <c r="AI34" i="8"/>
  <c r="AJ34" i="8"/>
  <c r="P35" i="8"/>
  <c r="Q35" i="8"/>
  <c r="R35" i="8"/>
  <c r="S35" i="8"/>
  <c r="T35" i="8"/>
  <c r="U35" i="8"/>
  <c r="V35" i="8"/>
  <c r="W35" i="8"/>
  <c r="X35" i="8"/>
  <c r="Y35" i="8"/>
  <c r="AA35" i="8"/>
  <c r="AB35" i="8"/>
  <c r="AC35" i="8"/>
  <c r="AD35" i="8"/>
  <c r="AE35" i="8"/>
  <c r="AP35" i="8" s="1"/>
  <c r="AF35" i="8"/>
  <c r="AQ35" i="8" s="1"/>
  <c r="AG35" i="8"/>
  <c r="AH35" i="8"/>
  <c r="AI35" i="8"/>
  <c r="AJ35" i="8"/>
  <c r="P36" i="8"/>
  <c r="Q36" i="8"/>
  <c r="R36" i="8"/>
  <c r="S36" i="8"/>
  <c r="T36" i="8"/>
  <c r="U36" i="8"/>
  <c r="V36" i="8"/>
  <c r="W36" i="8"/>
  <c r="X36" i="8"/>
  <c r="Y36" i="8"/>
  <c r="AA36" i="8"/>
  <c r="AB36" i="8"/>
  <c r="AC36" i="8"/>
  <c r="AN36" i="8" s="1"/>
  <c r="AD36" i="8"/>
  <c r="AO36" i="8" s="1"/>
  <c r="AE36" i="8"/>
  <c r="AF36" i="8"/>
  <c r="AG36" i="8"/>
  <c r="AH36" i="8"/>
  <c r="AI36" i="8"/>
  <c r="AT36" i="8" s="1"/>
  <c r="AJ36" i="8"/>
  <c r="AU36" i="8" s="1"/>
  <c r="P37" i="8"/>
  <c r="Q37" i="8"/>
  <c r="R37" i="8"/>
  <c r="S37" i="8"/>
  <c r="T37" i="8"/>
  <c r="U37" i="8"/>
  <c r="V37" i="8"/>
  <c r="W37" i="8"/>
  <c r="X37" i="8"/>
  <c r="Y37" i="8"/>
  <c r="AA37" i="8"/>
  <c r="AL37" i="8" s="1"/>
  <c r="AB37" i="8"/>
  <c r="AM37" i="8" s="1"/>
  <c r="AC37" i="8"/>
  <c r="AD37" i="8"/>
  <c r="AE37" i="8"/>
  <c r="AF37" i="8"/>
  <c r="AG37" i="8"/>
  <c r="AR37" i="8" s="1"/>
  <c r="AH37" i="8"/>
  <c r="AS37" i="8" s="1"/>
  <c r="AI37" i="8"/>
  <c r="AJ37" i="8"/>
  <c r="P38" i="8"/>
  <c r="Q38" i="8"/>
  <c r="R38" i="8"/>
  <c r="S38" i="8"/>
  <c r="T38" i="8"/>
  <c r="U38" i="8"/>
  <c r="V38" i="8"/>
  <c r="W38" i="8"/>
  <c r="X38" i="8"/>
  <c r="Y38" i="8"/>
  <c r="AA38" i="8"/>
  <c r="AB38" i="8"/>
  <c r="AC38" i="8"/>
  <c r="AD38" i="8"/>
  <c r="AE38" i="8"/>
  <c r="AP38" i="8" s="1"/>
  <c r="AF38" i="8"/>
  <c r="AQ38" i="8" s="1"/>
  <c r="AG38" i="8"/>
  <c r="AH38" i="8"/>
  <c r="AI38" i="8"/>
  <c r="AJ38" i="8"/>
  <c r="P39" i="8"/>
  <c r="Q39" i="8"/>
  <c r="R39" i="8"/>
  <c r="S39" i="8"/>
  <c r="T39" i="8"/>
  <c r="U39" i="8"/>
  <c r="V39" i="8"/>
  <c r="W39" i="8"/>
  <c r="X39" i="8"/>
  <c r="Y39" i="8"/>
  <c r="AA39" i="8"/>
  <c r="AB39" i="8"/>
  <c r="AC39" i="8"/>
  <c r="AN39" i="8" s="1"/>
  <c r="AD39" i="8"/>
  <c r="AO39" i="8" s="1"/>
  <c r="AE39" i="8"/>
  <c r="AF39" i="8"/>
  <c r="AG39" i="8"/>
  <c r="AH39" i="8"/>
  <c r="AI39" i="8"/>
  <c r="AT39" i="8" s="1"/>
  <c r="AJ39" i="8"/>
  <c r="AU39" i="8" s="1"/>
  <c r="P40" i="8"/>
  <c r="Q40" i="8"/>
  <c r="R40" i="8"/>
  <c r="S40" i="8"/>
  <c r="T40" i="8"/>
  <c r="U40" i="8"/>
  <c r="V40" i="8"/>
  <c r="W40" i="8"/>
  <c r="X40" i="8"/>
  <c r="Y40" i="8"/>
  <c r="AA40" i="8"/>
  <c r="AL40" i="8" s="1"/>
  <c r="AB40" i="8"/>
  <c r="AM40" i="8" s="1"/>
  <c r="AC40" i="8"/>
  <c r="AD40" i="8"/>
  <c r="AE40" i="8"/>
  <c r="AF40" i="8"/>
  <c r="AG40" i="8"/>
  <c r="AR40" i="8" s="1"/>
  <c r="AH40" i="8"/>
  <c r="AS40" i="8" s="1"/>
  <c r="AI40" i="8"/>
  <c r="AJ40" i="8"/>
  <c r="P41" i="8"/>
  <c r="Q41" i="8"/>
  <c r="R41" i="8"/>
  <c r="S41" i="8"/>
  <c r="T41" i="8"/>
  <c r="U41" i="8"/>
  <c r="V41" i="8"/>
  <c r="W41" i="8"/>
  <c r="X41" i="8"/>
  <c r="Y41" i="8"/>
  <c r="AA41" i="8"/>
  <c r="AB41" i="8"/>
  <c r="AC41" i="8"/>
  <c r="AD41" i="8"/>
  <c r="AE41" i="8"/>
  <c r="AP41" i="8" s="1"/>
  <c r="AF41" i="8"/>
  <c r="AQ41" i="8" s="1"/>
  <c r="AG41" i="8"/>
  <c r="AH41" i="8"/>
  <c r="AI41" i="8"/>
  <c r="AJ41" i="8"/>
  <c r="P42" i="8"/>
  <c r="Q42" i="8"/>
  <c r="R42" i="8"/>
  <c r="S42" i="8"/>
  <c r="T42" i="8"/>
  <c r="U42" i="8"/>
  <c r="V42" i="8"/>
  <c r="W42" i="8"/>
  <c r="X42" i="8"/>
  <c r="Y42" i="8"/>
  <c r="AA42" i="8"/>
  <c r="AB42" i="8"/>
  <c r="AC42" i="8"/>
  <c r="AN42" i="8" s="1"/>
  <c r="AD42" i="8"/>
  <c r="AO42" i="8" s="1"/>
  <c r="AE42" i="8"/>
  <c r="AF42" i="8"/>
  <c r="AG42" i="8"/>
  <c r="AH42" i="8"/>
  <c r="AI42" i="8"/>
  <c r="AT42" i="8" s="1"/>
  <c r="AJ42" i="8"/>
  <c r="AU42" i="8" s="1"/>
  <c r="P43" i="8"/>
  <c r="Q43" i="8"/>
  <c r="R43" i="8"/>
  <c r="S43" i="8"/>
  <c r="T43" i="8"/>
  <c r="U43" i="8"/>
  <c r="V43" i="8"/>
  <c r="W43" i="8"/>
  <c r="X43" i="8"/>
  <c r="Y43" i="8"/>
  <c r="AA43" i="8"/>
  <c r="AL43" i="8" s="1"/>
  <c r="AB43" i="8"/>
  <c r="AM43" i="8" s="1"/>
  <c r="AC43" i="8"/>
  <c r="AD43" i="8"/>
  <c r="AE43" i="8"/>
  <c r="AF43" i="8"/>
  <c r="AG43" i="8"/>
  <c r="AR43" i="8" s="1"/>
  <c r="AH43" i="8"/>
  <c r="AS43" i="8" s="1"/>
  <c r="AI43" i="8"/>
  <c r="AJ43" i="8"/>
  <c r="P44" i="8"/>
  <c r="Q44" i="8"/>
  <c r="R44" i="8"/>
  <c r="S44" i="8"/>
  <c r="T44" i="8"/>
  <c r="U44" i="8"/>
  <c r="V44" i="8"/>
  <c r="W44" i="8"/>
  <c r="X44" i="8"/>
  <c r="Y44" i="8"/>
  <c r="AA44" i="8"/>
  <c r="AB44" i="8"/>
  <c r="AC44" i="8"/>
  <c r="AD44" i="8"/>
  <c r="AE44" i="8"/>
  <c r="AP44" i="8" s="1"/>
  <c r="AF44" i="8"/>
  <c r="AQ44" i="8" s="1"/>
  <c r="AG44" i="8"/>
  <c r="AH44" i="8"/>
  <c r="AI44" i="8"/>
  <c r="AJ44" i="8"/>
  <c r="P45" i="8"/>
  <c r="Q45" i="8"/>
  <c r="R45" i="8"/>
  <c r="S45" i="8"/>
  <c r="T45" i="8"/>
  <c r="U45" i="8"/>
  <c r="V45" i="8"/>
  <c r="W45" i="8"/>
  <c r="X45" i="8"/>
  <c r="Y45" i="8"/>
  <c r="AA45" i="8"/>
  <c r="AB45" i="8"/>
  <c r="AC45" i="8"/>
  <c r="AN45" i="8" s="1"/>
  <c r="AD45" i="8"/>
  <c r="AO45" i="8" s="1"/>
  <c r="AE45" i="8"/>
  <c r="AF45" i="8"/>
  <c r="AG45" i="8"/>
  <c r="AH45" i="8"/>
  <c r="AI45" i="8"/>
  <c r="AT45" i="8" s="1"/>
  <c r="AJ45" i="8"/>
  <c r="AU45" i="8" s="1"/>
  <c r="P46" i="8"/>
  <c r="Q46" i="8"/>
  <c r="R46" i="8"/>
  <c r="S46" i="8"/>
  <c r="T46" i="8"/>
  <c r="U46" i="8"/>
  <c r="V46" i="8"/>
  <c r="W46" i="8"/>
  <c r="X46" i="8"/>
  <c r="Y46" i="8"/>
  <c r="AA46" i="8"/>
  <c r="AL46" i="8" s="1"/>
  <c r="AB46" i="8"/>
  <c r="AM46" i="8" s="1"/>
  <c r="AC46" i="8"/>
  <c r="AD46" i="8"/>
  <c r="AE46" i="8"/>
  <c r="AF46" i="8"/>
  <c r="AG46" i="8"/>
  <c r="AR46" i="8" s="1"/>
  <c r="AH46" i="8"/>
  <c r="AS46" i="8" s="1"/>
  <c r="AI46" i="8"/>
  <c r="AJ46" i="8"/>
  <c r="P47" i="8"/>
  <c r="Q47" i="8"/>
  <c r="R47" i="8"/>
  <c r="S47" i="8"/>
  <c r="T47" i="8"/>
  <c r="U47" i="8"/>
  <c r="V47" i="8"/>
  <c r="W47" i="8"/>
  <c r="X47" i="8"/>
  <c r="Y47" i="8"/>
  <c r="AA47" i="8"/>
  <c r="AB47" i="8"/>
  <c r="AC47" i="8"/>
  <c r="AD47" i="8"/>
  <c r="AE47" i="8"/>
  <c r="AP47" i="8" s="1"/>
  <c r="AF47" i="8"/>
  <c r="AQ47" i="8" s="1"/>
  <c r="AG47" i="8"/>
  <c r="AH47" i="8"/>
  <c r="AI47" i="8"/>
  <c r="AJ47" i="8"/>
  <c r="P48" i="8"/>
  <c r="Q48" i="8"/>
  <c r="R48" i="8"/>
  <c r="S48" i="8"/>
  <c r="T48" i="8"/>
  <c r="U48" i="8"/>
  <c r="V48" i="8"/>
  <c r="W48" i="8"/>
  <c r="X48" i="8"/>
  <c r="Y48" i="8"/>
  <c r="AA48" i="8"/>
  <c r="AB48" i="8"/>
  <c r="AC48" i="8"/>
  <c r="AN48" i="8" s="1"/>
  <c r="AD48" i="8"/>
  <c r="AO48" i="8" s="1"/>
  <c r="AE48" i="8"/>
  <c r="AF48" i="8"/>
  <c r="AG48" i="8"/>
  <c r="AH48" i="8"/>
  <c r="AI48" i="8"/>
  <c r="AT48" i="8" s="1"/>
  <c r="AJ48" i="8"/>
  <c r="AU48" i="8" s="1"/>
  <c r="P49" i="8"/>
  <c r="Q49" i="8"/>
  <c r="R49" i="8"/>
  <c r="S49" i="8"/>
  <c r="T49" i="8"/>
  <c r="U49" i="8"/>
  <c r="V49" i="8"/>
  <c r="W49" i="8"/>
  <c r="X49" i="8"/>
  <c r="Y49" i="8"/>
  <c r="AA49" i="8"/>
  <c r="AL49" i="8" s="1"/>
  <c r="AB49" i="8"/>
  <c r="AM49" i="8" s="1"/>
  <c r="AC49" i="8"/>
  <c r="AD49" i="8"/>
  <c r="AE49" i="8"/>
  <c r="AF49" i="8"/>
  <c r="AG49" i="8"/>
  <c r="AR49" i="8" s="1"/>
  <c r="AH49" i="8"/>
  <c r="AS49" i="8" s="1"/>
  <c r="AI49" i="8"/>
  <c r="AJ49" i="8"/>
  <c r="P50" i="8"/>
  <c r="Q50" i="8"/>
  <c r="R50" i="8"/>
  <c r="S50" i="8"/>
  <c r="T50" i="8"/>
  <c r="U50" i="8"/>
  <c r="V50" i="8"/>
  <c r="W50" i="8"/>
  <c r="X50" i="8"/>
  <c r="Y50" i="8"/>
  <c r="AA50" i="8"/>
  <c r="AB50" i="8"/>
  <c r="AC50" i="8"/>
  <c r="AD50" i="8"/>
  <c r="AE50" i="8"/>
  <c r="AP50" i="8" s="1"/>
  <c r="AF50" i="8"/>
  <c r="AQ50" i="8" s="1"/>
  <c r="AG50" i="8"/>
  <c r="AH50" i="8"/>
  <c r="AI50" i="8"/>
  <c r="AJ50" i="8"/>
  <c r="P51" i="8"/>
  <c r="Q51" i="8"/>
  <c r="R51" i="8"/>
  <c r="S51" i="8"/>
  <c r="T51" i="8"/>
  <c r="U51" i="8"/>
  <c r="V51" i="8"/>
  <c r="W51" i="8"/>
  <c r="X51" i="8"/>
  <c r="Y51" i="8"/>
  <c r="AA51" i="8"/>
  <c r="AB51" i="8"/>
  <c r="AC51" i="8"/>
  <c r="AN51" i="8" s="1"/>
  <c r="AD51" i="8"/>
  <c r="AO51" i="8" s="1"/>
  <c r="AE51" i="8"/>
  <c r="AF51" i="8"/>
  <c r="AG51" i="8"/>
  <c r="AH51" i="8"/>
  <c r="AI51" i="8"/>
  <c r="AT51" i="8" s="1"/>
  <c r="AJ51" i="8"/>
  <c r="AU51" i="8" s="1"/>
  <c r="P52" i="8"/>
  <c r="Q52" i="8"/>
  <c r="R52" i="8"/>
  <c r="S52" i="8"/>
  <c r="T52" i="8"/>
  <c r="U52" i="8"/>
  <c r="V52" i="8"/>
  <c r="W52" i="8"/>
  <c r="X52" i="8"/>
  <c r="Y52" i="8"/>
  <c r="AA52" i="8"/>
  <c r="AL52" i="8" s="1"/>
  <c r="AB52" i="8"/>
  <c r="AM52" i="8" s="1"/>
  <c r="AC52" i="8"/>
  <c r="AD52" i="8"/>
  <c r="AE52" i="8"/>
  <c r="AF52" i="8"/>
  <c r="AG52" i="8"/>
  <c r="AR52" i="8" s="1"/>
  <c r="AH52" i="8"/>
  <c r="AS52" i="8" s="1"/>
  <c r="AI52" i="8"/>
  <c r="AJ52" i="8"/>
  <c r="P53" i="8"/>
  <c r="Q53" i="8"/>
  <c r="R53" i="8"/>
  <c r="S53" i="8"/>
  <c r="T53" i="8"/>
  <c r="U53" i="8"/>
  <c r="V53" i="8"/>
  <c r="W53" i="8"/>
  <c r="X53" i="8"/>
  <c r="Y53" i="8"/>
  <c r="AA53" i="8"/>
  <c r="AB53" i="8"/>
  <c r="AC53" i="8"/>
  <c r="AD53" i="8"/>
  <c r="AE53" i="8"/>
  <c r="AP53" i="8" s="1"/>
  <c r="AF53" i="8"/>
  <c r="AQ53" i="8" s="1"/>
  <c r="AG53" i="8"/>
  <c r="AH53" i="8"/>
  <c r="AI53" i="8"/>
  <c r="AJ53" i="8"/>
  <c r="P54" i="8"/>
  <c r="Q54" i="8"/>
  <c r="R54" i="8"/>
  <c r="S54" i="8"/>
  <c r="T54" i="8"/>
  <c r="U54" i="8"/>
  <c r="V54" i="8"/>
  <c r="W54" i="8"/>
  <c r="X54" i="8"/>
  <c r="Y54" i="8"/>
  <c r="AA54" i="8"/>
  <c r="AB54" i="8"/>
  <c r="AC54" i="8"/>
  <c r="AN54" i="8" s="1"/>
  <c r="AD54" i="8"/>
  <c r="AO54" i="8" s="1"/>
  <c r="AE54" i="8"/>
  <c r="AF54" i="8"/>
  <c r="AG54" i="8"/>
  <c r="AH54" i="8"/>
  <c r="AI54" i="8"/>
  <c r="AT54" i="8" s="1"/>
  <c r="AJ54" i="8"/>
  <c r="AU54" i="8" s="1"/>
  <c r="P55" i="8"/>
  <c r="Q55" i="8"/>
  <c r="R55" i="8"/>
  <c r="S55" i="8"/>
  <c r="T55" i="8"/>
  <c r="U55" i="8"/>
  <c r="V55" i="8"/>
  <c r="W55" i="8"/>
  <c r="X55" i="8"/>
  <c r="Y55" i="8"/>
  <c r="AA55" i="8"/>
  <c r="AL55" i="8" s="1"/>
  <c r="AB55" i="8"/>
  <c r="AM55" i="8" s="1"/>
  <c r="AC55" i="8"/>
  <c r="AD55" i="8"/>
  <c r="AE55" i="8"/>
  <c r="AF55" i="8"/>
  <c r="AG55" i="8"/>
  <c r="AR55" i="8" s="1"/>
  <c r="AH55" i="8"/>
  <c r="AS55" i="8" s="1"/>
  <c r="AI55" i="8"/>
  <c r="AJ55" i="8"/>
  <c r="P56" i="8"/>
  <c r="Q56" i="8"/>
  <c r="R56" i="8"/>
  <c r="S56" i="8"/>
  <c r="T56" i="8"/>
  <c r="U56" i="8"/>
  <c r="V56" i="8"/>
  <c r="W56" i="8"/>
  <c r="X56" i="8"/>
  <c r="Y56" i="8"/>
  <c r="AA56" i="8"/>
  <c r="AB56" i="8"/>
  <c r="AC56" i="8"/>
  <c r="AD56" i="8"/>
  <c r="AE56" i="8"/>
  <c r="AP56" i="8" s="1"/>
  <c r="AF56" i="8"/>
  <c r="AQ56" i="8" s="1"/>
  <c r="AG56" i="8"/>
  <c r="AH56" i="8"/>
  <c r="AI56" i="8"/>
  <c r="AJ56" i="8"/>
  <c r="P57" i="8"/>
  <c r="Q57" i="8"/>
  <c r="R57" i="8"/>
  <c r="S57" i="8"/>
  <c r="T57" i="8"/>
  <c r="U57" i="8"/>
  <c r="V57" i="8"/>
  <c r="W57" i="8"/>
  <c r="X57" i="8"/>
  <c r="Y57" i="8"/>
  <c r="AA57" i="8"/>
  <c r="AB57" i="8"/>
  <c r="AC57" i="8"/>
  <c r="AN57" i="8" s="1"/>
  <c r="AD57" i="8"/>
  <c r="AO57" i="8" s="1"/>
  <c r="AE57" i="8"/>
  <c r="AF57" i="8"/>
  <c r="AG57" i="8"/>
  <c r="AH57" i="8"/>
  <c r="AI57" i="8"/>
  <c r="AT57" i="8" s="1"/>
  <c r="AJ57" i="8"/>
  <c r="AU57" i="8" s="1"/>
  <c r="P58" i="8"/>
  <c r="Q58" i="8"/>
  <c r="R58" i="8"/>
  <c r="S58" i="8"/>
  <c r="T58" i="8"/>
  <c r="U58" i="8"/>
  <c r="V58" i="8"/>
  <c r="W58" i="8"/>
  <c r="X58" i="8"/>
  <c r="Y58" i="8"/>
  <c r="AA58" i="8"/>
  <c r="AL58" i="8" s="1"/>
  <c r="AB58" i="8"/>
  <c r="AM58" i="8" s="1"/>
  <c r="AC58" i="8"/>
  <c r="AD58" i="8"/>
  <c r="AE58" i="8"/>
  <c r="AF58" i="8"/>
  <c r="AG58" i="8"/>
  <c r="AR58" i="8" s="1"/>
  <c r="AH58" i="8"/>
  <c r="AS58" i="8" s="1"/>
  <c r="AI58" i="8"/>
  <c r="AJ58" i="8"/>
  <c r="P59" i="8"/>
  <c r="Q59" i="8"/>
  <c r="R59" i="8"/>
  <c r="S59" i="8"/>
  <c r="T59" i="8"/>
  <c r="U59" i="8"/>
  <c r="V59" i="8"/>
  <c r="W59" i="8"/>
  <c r="X59" i="8"/>
  <c r="Y59" i="8"/>
  <c r="AA59" i="8"/>
  <c r="AB59" i="8"/>
  <c r="AC59" i="8"/>
  <c r="AD59" i="8"/>
  <c r="AE59" i="8"/>
  <c r="AP59" i="8" s="1"/>
  <c r="AF59" i="8"/>
  <c r="AQ59" i="8" s="1"/>
  <c r="AG59" i="8"/>
  <c r="AH59" i="8"/>
  <c r="AI59" i="8"/>
  <c r="AJ59" i="8"/>
  <c r="P60" i="8"/>
  <c r="Q60" i="8"/>
  <c r="R60" i="8"/>
  <c r="S60" i="8"/>
  <c r="T60" i="8"/>
  <c r="U60" i="8"/>
  <c r="V60" i="8"/>
  <c r="W60" i="8"/>
  <c r="X60" i="8"/>
  <c r="Y60" i="8"/>
  <c r="AA60" i="8"/>
  <c r="AB60" i="8"/>
  <c r="AC60" i="8"/>
  <c r="AN60" i="8" s="1"/>
  <c r="AD60" i="8"/>
  <c r="AO60" i="8" s="1"/>
  <c r="AE60" i="8"/>
  <c r="AF60" i="8"/>
  <c r="AG60" i="8"/>
  <c r="AH60" i="8"/>
  <c r="AI60" i="8"/>
  <c r="AT60" i="8" s="1"/>
  <c r="AJ60" i="8"/>
  <c r="AU60" i="8" s="1"/>
  <c r="P61" i="8"/>
  <c r="Q61" i="8"/>
  <c r="R61" i="8"/>
  <c r="S61" i="8"/>
  <c r="T61" i="8"/>
  <c r="U61" i="8"/>
  <c r="V61" i="8"/>
  <c r="W61" i="8"/>
  <c r="X61" i="8"/>
  <c r="Y61" i="8"/>
  <c r="AA61" i="8"/>
  <c r="AL61" i="8" s="1"/>
  <c r="AB61" i="8"/>
  <c r="AM61" i="8" s="1"/>
  <c r="AC61" i="8"/>
  <c r="AD61" i="8"/>
  <c r="AE61" i="8"/>
  <c r="AF61" i="8"/>
  <c r="AG61" i="8"/>
  <c r="AR61" i="8" s="1"/>
  <c r="AH61" i="8"/>
  <c r="AS61" i="8" s="1"/>
  <c r="AI61" i="8"/>
  <c r="AJ61" i="8"/>
  <c r="P62" i="8"/>
  <c r="Q62" i="8"/>
  <c r="R62" i="8"/>
  <c r="S62" i="8"/>
  <c r="T62" i="8"/>
  <c r="U62" i="8"/>
  <c r="V62" i="8"/>
  <c r="W62" i="8"/>
  <c r="X62" i="8"/>
  <c r="Y62" i="8"/>
  <c r="AA62" i="8"/>
  <c r="AB62" i="8"/>
  <c r="AC62" i="8"/>
  <c r="AD62" i="8"/>
  <c r="AE62" i="8"/>
  <c r="AP62" i="8" s="1"/>
  <c r="AF62" i="8"/>
  <c r="AQ62" i="8" s="1"/>
  <c r="AG62" i="8"/>
  <c r="AH62" i="8"/>
  <c r="AI62" i="8"/>
  <c r="AJ62" i="8"/>
  <c r="P63" i="8"/>
  <c r="Q63" i="8"/>
  <c r="R63" i="8"/>
  <c r="S63" i="8"/>
  <c r="T63" i="8"/>
  <c r="U63" i="8"/>
  <c r="V63" i="8"/>
  <c r="W63" i="8"/>
  <c r="X63" i="8"/>
  <c r="Y63" i="8"/>
  <c r="AA63" i="8"/>
  <c r="AB63" i="8"/>
  <c r="AC63" i="8"/>
  <c r="AN63" i="8" s="1"/>
  <c r="AD63" i="8"/>
  <c r="AO63" i="8" s="1"/>
  <c r="AE63" i="8"/>
  <c r="AF63" i="8"/>
  <c r="AG63" i="8"/>
  <c r="AH63" i="8"/>
  <c r="AI63" i="8"/>
  <c r="AT63" i="8" s="1"/>
  <c r="AJ63" i="8"/>
  <c r="AU63" i="8" s="1"/>
  <c r="P64" i="8"/>
  <c r="Q64" i="8"/>
  <c r="R64" i="8"/>
  <c r="S64" i="8"/>
  <c r="T64" i="8"/>
  <c r="U64" i="8"/>
  <c r="V64" i="8"/>
  <c r="W64" i="8"/>
  <c r="X64" i="8"/>
  <c r="Y64" i="8"/>
  <c r="AA64" i="8"/>
  <c r="AL64" i="8" s="1"/>
  <c r="AB64" i="8"/>
  <c r="AM64" i="8" s="1"/>
  <c r="AC64" i="8"/>
  <c r="AD64" i="8"/>
  <c r="AE64" i="8"/>
  <c r="AF64" i="8"/>
  <c r="AG64" i="8"/>
  <c r="AR64" i="8" s="1"/>
  <c r="AH64" i="8"/>
  <c r="AS64" i="8" s="1"/>
  <c r="AI64" i="8"/>
  <c r="AJ64" i="8"/>
  <c r="P65" i="8"/>
  <c r="Q65" i="8"/>
  <c r="R65" i="8"/>
  <c r="S65" i="8"/>
  <c r="T65" i="8"/>
  <c r="U65" i="8"/>
  <c r="V65" i="8"/>
  <c r="W65" i="8"/>
  <c r="X65" i="8"/>
  <c r="Y65" i="8"/>
  <c r="AA65" i="8"/>
  <c r="AB65" i="8"/>
  <c r="AC65" i="8"/>
  <c r="AD65" i="8"/>
  <c r="AE65" i="8"/>
  <c r="AP65" i="8" s="1"/>
  <c r="AF65" i="8"/>
  <c r="AQ65" i="8" s="1"/>
  <c r="AG65" i="8"/>
  <c r="AH65" i="8"/>
  <c r="AI65" i="8"/>
  <c r="AJ65" i="8"/>
  <c r="P66" i="8"/>
  <c r="Q66" i="8"/>
  <c r="R66" i="8"/>
  <c r="S66" i="8"/>
  <c r="T66" i="8"/>
  <c r="U66" i="8"/>
  <c r="V66" i="8"/>
  <c r="W66" i="8"/>
  <c r="X66" i="8"/>
  <c r="Y66" i="8"/>
  <c r="AA66" i="8"/>
  <c r="AB66" i="8"/>
  <c r="AC66" i="8"/>
  <c r="AN66" i="8" s="1"/>
  <c r="AD66" i="8"/>
  <c r="AO66" i="8" s="1"/>
  <c r="AE66" i="8"/>
  <c r="AF66" i="8"/>
  <c r="AG66" i="8"/>
  <c r="AH66" i="8"/>
  <c r="AI66" i="8"/>
  <c r="AT66" i="8" s="1"/>
  <c r="AJ66" i="8"/>
  <c r="AU66" i="8" s="1"/>
  <c r="P67" i="8"/>
  <c r="Q67" i="8"/>
  <c r="R67" i="8"/>
  <c r="S67" i="8"/>
  <c r="T67" i="8"/>
  <c r="U67" i="8"/>
  <c r="V67" i="8"/>
  <c r="W67" i="8"/>
  <c r="X67" i="8"/>
  <c r="Y67" i="8"/>
  <c r="AA67" i="8"/>
  <c r="AL67" i="8" s="1"/>
  <c r="AB67" i="8"/>
  <c r="AM67" i="8" s="1"/>
  <c r="AC67" i="8"/>
  <c r="AD67" i="8"/>
  <c r="AE67" i="8"/>
  <c r="AF67" i="8"/>
  <c r="AG67" i="8"/>
  <c r="AR67" i="8" s="1"/>
  <c r="AH67" i="8"/>
  <c r="AS67" i="8" s="1"/>
  <c r="AI67" i="8"/>
  <c r="AJ67" i="8"/>
  <c r="P68" i="8"/>
  <c r="Q68" i="8"/>
  <c r="R68" i="8"/>
  <c r="S68" i="8"/>
  <c r="T68" i="8"/>
  <c r="U68" i="8"/>
  <c r="V68" i="8"/>
  <c r="W68" i="8"/>
  <c r="X68" i="8"/>
  <c r="Y68" i="8"/>
  <c r="AA68" i="8"/>
  <c r="AB68" i="8"/>
  <c r="AC68" i="8"/>
  <c r="AD68" i="8"/>
  <c r="AE68" i="8"/>
  <c r="AP68" i="8" s="1"/>
  <c r="AF68" i="8"/>
  <c r="AQ68" i="8" s="1"/>
  <c r="AG68" i="8"/>
  <c r="AH68" i="8"/>
  <c r="AI68" i="8"/>
  <c r="AJ68" i="8"/>
  <c r="P69" i="8"/>
  <c r="Q69" i="8"/>
  <c r="R69" i="8"/>
  <c r="S69" i="8"/>
  <c r="T69" i="8"/>
  <c r="U69" i="8"/>
  <c r="V69" i="8"/>
  <c r="W69" i="8"/>
  <c r="X69" i="8"/>
  <c r="Y69" i="8"/>
  <c r="AA69" i="8"/>
  <c r="AB69" i="8"/>
  <c r="AC69" i="8"/>
  <c r="AN69" i="8" s="1"/>
  <c r="AD69" i="8"/>
  <c r="AO69" i="8" s="1"/>
  <c r="AE69" i="8"/>
  <c r="AF69" i="8"/>
  <c r="AG69" i="8"/>
  <c r="AH69" i="8"/>
  <c r="AI69" i="8"/>
  <c r="AT69" i="8" s="1"/>
  <c r="AJ69" i="8"/>
  <c r="AU69" i="8" s="1"/>
  <c r="P70" i="8"/>
  <c r="Q70" i="8"/>
  <c r="R70" i="8"/>
  <c r="S70" i="8"/>
  <c r="T70" i="8"/>
  <c r="U70" i="8"/>
  <c r="V70" i="8"/>
  <c r="W70" i="8"/>
  <c r="X70" i="8"/>
  <c r="Y70" i="8"/>
  <c r="AA70" i="8"/>
  <c r="AL70" i="8" s="1"/>
  <c r="AB70" i="8"/>
  <c r="AM70" i="8" s="1"/>
  <c r="AC70" i="8"/>
  <c r="AD70" i="8"/>
  <c r="AE70" i="8"/>
  <c r="AF70" i="8"/>
  <c r="AG70" i="8"/>
  <c r="AR70" i="8" s="1"/>
  <c r="AH70" i="8"/>
  <c r="AS70" i="8" s="1"/>
  <c r="AI70" i="8"/>
  <c r="AJ70" i="8"/>
  <c r="P71" i="8"/>
  <c r="Q71" i="8"/>
  <c r="R71" i="8"/>
  <c r="S71" i="8"/>
  <c r="T71" i="8"/>
  <c r="U71" i="8"/>
  <c r="V71" i="8"/>
  <c r="W71" i="8"/>
  <c r="X71" i="8"/>
  <c r="Y71" i="8"/>
  <c r="AA71" i="8"/>
  <c r="AB71" i="8"/>
  <c r="AC71" i="8"/>
  <c r="AD71" i="8"/>
  <c r="AE71" i="8"/>
  <c r="AP71" i="8" s="1"/>
  <c r="AF71" i="8"/>
  <c r="AQ71" i="8" s="1"/>
  <c r="AG71" i="8"/>
  <c r="AH71" i="8"/>
  <c r="AI71" i="8"/>
  <c r="AJ71" i="8"/>
  <c r="P72" i="8"/>
  <c r="Q72" i="8"/>
  <c r="R72" i="8"/>
  <c r="S72" i="8"/>
  <c r="T72" i="8"/>
  <c r="U72" i="8"/>
  <c r="V72" i="8"/>
  <c r="W72" i="8"/>
  <c r="X72" i="8"/>
  <c r="Y72" i="8"/>
  <c r="AA72" i="8"/>
  <c r="AB72" i="8"/>
  <c r="AC72" i="8"/>
  <c r="AN72" i="8" s="1"/>
  <c r="AD72" i="8"/>
  <c r="AO72" i="8" s="1"/>
  <c r="AE72" i="8"/>
  <c r="AF72" i="8"/>
  <c r="AG72" i="8"/>
  <c r="AH72" i="8"/>
  <c r="AI72" i="8"/>
  <c r="AT72" i="8" s="1"/>
  <c r="AJ72" i="8"/>
  <c r="AU72" i="8" s="1"/>
  <c r="P73" i="8"/>
  <c r="Q73" i="8"/>
  <c r="R73" i="8"/>
  <c r="S73" i="8"/>
  <c r="T73" i="8"/>
  <c r="U73" i="8"/>
  <c r="V73" i="8"/>
  <c r="W73" i="8"/>
  <c r="X73" i="8"/>
  <c r="Y73" i="8"/>
  <c r="AA73" i="8"/>
  <c r="AL73" i="8" s="1"/>
  <c r="AB73" i="8"/>
  <c r="AM73" i="8" s="1"/>
  <c r="AC73" i="8"/>
  <c r="AD73" i="8"/>
  <c r="AE73" i="8"/>
  <c r="AF73" i="8"/>
  <c r="AG73" i="8"/>
  <c r="AR73" i="8" s="1"/>
  <c r="AH73" i="8"/>
  <c r="AS73" i="8" s="1"/>
  <c r="AI73" i="8"/>
  <c r="AJ73" i="8"/>
  <c r="P74" i="8"/>
  <c r="Q74" i="8"/>
  <c r="R74" i="8"/>
  <c r="S74" i="8"/>
  <c r="T74" i="8"/>
  <c r="U74" i="8"/>
  <c r="V74" i="8"/>
  <c r="W74" i="8"/>
  <c r="X74" i="8"/>
  <c r="Y74" i="8"/>
  <c r="AA74" i="8"/>
  <c r="AB74" i="8"/>
  <c r="AC74" i="8"/>
  <c r="AD74" i="8"/>
  <c r="AE74" i="8"/>
  <c r="AP74" i="8" s="1"/>
  <c r="AF74" i="8"/>
  <c r="AQ74" i="8" s="1"/>
  <c r="AG74" i="8"/>
  <c r="AH74" i="8"/>
  <c r="AI74" i="8"/>
  <c r="AJ74" i="8"/>
  <c r="P75" i="8"/>
  <c r="Q75" i="8"/>
  <c r="R75" i="8"/>
  <c r="S75" i="8"/>
  <c r="T75" i="8"/>
  <c r="U75" i="8"/>
  <c r="V75" i="8"/>
  <c r="W75" i="8"/>
  <c r="X75" i="8"/>
  <c r="Y75" i="8"/>
  <c r="AA75" i="8"/>
  <c r="AB75" i="8"/>
  <c r="AC75" i="8"/>
  <c r="AN75" i="8" s="1"/>
  <c r="AD75" i="8"/>
  <c r="AO75" i="8" s="1"/>
  <c r="AE75" i="8"/>
  <c r="AF75" i="8"/>
  <c r="AG75" i="8"/>
  <c r="AH75" i="8"/>
  <c r="AI75" i="8"/>
  <c r="AT75" i="8" s="1"/>
  <c r="AJ75" i="8"/>
  <c r="AU75" i="8" s="1"/>
  <c r="P76" i="8"/>
  <c r="Q76" i="8"/>
  <c r="R76" i="8"/>
  <c r="S76" i="8"/>
  <c r="T76" i="8"/>
  <c r="U76" i="8"/>
  <c r="V76" i="8"/>
  <c r="W76" i="8"/>
  <c r="X76" i="8"/>
  <c r="Y76" i="8"/>
  <c r="AA76" i="8"/>
  <c r="AL76" i="8" s="1"/>
  <c r="AB76" i="8"/>
  <c r="AM76" i="8" s="1"/>
  <c r="AC76" i="8"/>
  <c r="AD76" i="8"/>
  <c r="AE76" i="8"/>
  <c r="AF76" i="8"/>
  <c r="AG76" i="8"/>
  <c r="AR76" i="8" s="1"/>
  <c r="AH76" i="8"/>
  <c r="AS76" i="8" s="1"/>
  <c r="AI76" i="8"/>
  <c r="AJ76" i="8"/>
  <c r="P77" i="8"/>
  <c r="Q77" i="8"/>
  <c r="R77" i="8"/>
  <c r="S77" i="8"/>
  <c r="T77" i="8"/>
  <c r="U77" i="8"/>
  <c r="V77" i="8"/>
  <c r="W77" i="8"/>
  <c r="X77" i="8"/>
  <c r="Y77" i="8"/>
  <c r="AA77" i="8"/>
  <c r="AB77" i="8"/>
  <c r="AC77" i="8"/>
  <c r="AD77" i="8"/>
  <c r="AE77" i="8"/>
  <c r="AP77" i="8" s="1"/>
  <c r="AF77" i="8"/>
  <c r="AQ77" i="8" s="1"/>
  <c r="AG77" i="8"/>
  <c r="AH77" i="8"/>
  <c r="AI77" i="8"/>
  <c r="AJ77" i="8"/>
  <c r="P78" i="8"/>
  <c r="Q78" i="8"/>
  <c r="R78" i="8"/>
  <c r="S78" i="8"/>
  <c r="T78" i="8"/>
  <c r="U78" i="8"/>
  <c r="V78" i="8"/>
  <c r="W78" i="8"/>
  <c r="X78" i="8"/>
  <c r="Y78" i="8"/>
  <c r="AA78" i="8"/>
  <c r="AB78" i="8"/>
  <c r="AC78" i="8"/>
  <c r="AN78" i="8" s="1"/>
  <c r="AD78" i="8"/>
  <c r="AO78" i="8" s="1"/>
  <c r="AE78" i="8"/>
  <c r="AF78" i="8"/>
  <c r="AG78" i="8"/>
  <c r="AH78" i="8"/>
  <c r="AI78" i="8"/>
  <c r="AT78" i="8" s="1"/>
  <c r="AJ78" i="8"/>
  <c r="AU78" i="8" s="1"/>
  <c r="P79" i="8"/>
  <c r="Q79" i="8"/>
  <c r="R79" i="8"/>
  <c r="S79" i="8"/>
  <c r="T79" i="8"/>
  <c r="U79" i="8"/>
  <c r="V79" i="8"/>
  <c r="W79" i="8"/>
  <c r="X79" i="8"/>
  <c r="Y79" i="8"/>
  <c r="AA79" i="8"/>
  <c r="AL79" i="8" s="1"/>
  <c r="AB79" i="8"/>
  <c r="AM79" i="8" s="1"/>
  <c r="AC79" i="8"/>
  <c r="AD79" i="8"/>
  <c r="AE79" i="8"/>
  <c r="AF79" i="8"/>
  <c r="AG79" i="8"/>
  <c r="AR79" i="8" s="1"/>
  <c r="AH79" i="8"/>
  <c r="AS79" i="8" s="1"/>
  <c r="AI79" i="8"/>
  <c r="AJ79" i="8"/>
  <c r="P80" i="8"/>
  <c r="Q80" i="8"/>
  <c r="R80" i="8"/>
  <c r="S80" i="8"/>
  <c r="T80" i="8"/>
  <c r="U80" i="8"/>
  <c r="V80" i="8"/>
  <c r="W80" i="8"/>
  <c r="X80" i="8"/>
  <c r="Y80" i="8"/>
  <c r="AA80" i="8"/>
  <c r="AB80" i="8"/>
  <c r="AC80" i="8"/>
  <c r="AD80" i="8"/>
  <c r="AE80" i="8"/>
  <c r="AP80" i="8" s="1"/>
  <c r="AF80" i="8"/>
  <c r="AQ80" i="8" s="1"/>
  <c r="AG80" i="8"/>
  <c r="AH80" i="8"/>
  <c r="AI80" i="8"/>
  <c r="AJ80" i="8"/>
  <c r="P81" i="8"/>
  <c r="Q81" i="8"/>
  <c r="R81" i="8"/>
  <c r="S81" i="8"/>
  <c r="T81" i="8"/>
  <c r="U81" i="8"/>
  <c r="V81" i="8"/>
  <c r="W81" i="8"/>
  <c r="X81" i="8"/>
  <c r="Y81" i="8"/>
  <c r="AA81" i="8"/>
  <c r="AB81" i="8"/>
  <c r="AC81" i="8"/>
  <c r="AN81" i="8" s="1"/>
  <c r="AD81" i="8"/>
  <c r="AO81" i="8" s="1"/>
  <c r="AE81" i="8"/>
  <c r="AF81" i="8"/>
  <c r="AG81" i="8"/>
  <c r="AH81" i="8"/>
  <c r="AI81" i="8"/>
  <c r="AT81" i="8" s="1"/>
  <c r="AJ81" i="8"/>
  <c r="AU81" i="8" s="1"/>
  <c r="P82" i="8"/>
  <c r="Q82" i="8"/>
  <c r="R82" i="8"/>
  <c r="S82" i="8"/>
  <c r="T82" i="8"/>
  <c r="U82" i="8"/>
  <c r="V82" i="8"/>
  <c r="W82" i="8"/>
  <c r="X82" i="8"/>
  <c r="Y82" i="8"/>
  <c r="AA82" i="8"/>
  <c r="AL82" i="8" s="1"/>
  <c r="AB82" i="8"/>
  <c r="AM82" i="8" s="1"/>
  <c r="AC82" i="8"/>
  <c r="AD82" i="8"/>
  <c r="AE82" i="8"/>
  <c r="AF82" i="8"/>
  <c r="AG82" i="8"/>
  <c r="AR82" i="8" s="1"/>
  <c r="AH82" i="8"/>
  <c r="AS82" i="8" s="1"/>
  <c r="AI82" i="8"/>
  <c r="AJ82" i="8"/>
  <c r="P83" i="8"/>
  <c r="Q83" i="8"/>
  <c r="R83" i="8"/>
  <c r="S83" i="8"/>
  <c r="T83" i="8"/>
  <c r="U83" i="8"/>
  <c r="V83" i="8"/>
  <c r="W83" i="8"/>
  <c r="X83" i="8"/>
  <c r="Y83" i="8"/>
  <c r="AA83" i="8"/>
  <c r="AB83" i="8"/>
  <c r="AC83" i="8"/>
  <c r="AD83" i="8"/>
  <c r="AE83" i="8"/>
  <c r="AP83" i="8" s="1"/>
  <c r="AF83" i="8"/>
  <c r="AQ83" i="8" s="1"/>
  <c r="AG83" i="8"/>
  <c r="AH83" i="8"/>
  <c r="AI83" i="8"/>
  <c r="AJ83" i="8"/>
  <c r="P84" i="8"/>
  <c r="Q84" i="8"/>
  <c r="R84" i="8"/>
  <c r="S84" i="8"/>
  <c r="T84" i="8"/>
  <c r="U84" i="8"/>
  <c r="V84" i="8"/>
  <c r="W84" i="8"/>
  <c r="X84" i="8"/>
  <c r="Y84" i="8"/>
  <c r="AA84" i="8"/>
  <c r="AB84" i="8"/>
  <c r="AC84" i="8"/>
  <c r="AN84" i="8" s="1"/>
  <c r="AD84" i="8"/>
  <c r="AO84" i="8" s="1"/>
  <c r="AE84" i="8"/>
  <c r="AF84" i="8"/>
  <c r="AG84" i="8"/>
  <c r="AH84" i="8"/>
  <c r="AI84" i="8"/>
  <c r="AT84" i="8" s="1"/>
  <c r="AJ84" i="8"/>
  <c r="AU84" i="8" s="1"/>
  <c r="P85" i="8"/>
  <c r="Q85" i="8"/>
  <c r="R85" i="8"/>
  <c r="S85" i="8"/>
  <c r="T85" i="8"/>
  <c r="U85" i="8"/>
  <c r="V85" i="8"/>
  <c r="W85" i="8"/>
  <c r="X85" i="8"/>
  <c r="Y85" i="8"/>
  <c r="AA85" i="8"/>
  <c r="AL85" i="8" s="1"/>
  <c r="AB85" i="8"/>
  <c r="AC85" i="8"/>
  <c r="AD85" i="8"/>
  <c r="AE85" i="8"/>
  <c r="AF85" i="8"/>
  <c r="AG85" i="8"/>
  <c r="AR85" i="8" s="1"/>
  <c r="AH85" i="8"/>
  <c r="AI85" i="8"/>
  <c r="AJ85" i="8"/>
  <c r="P86" i="8"/>
  <c r="Q86" i="8"/>
  <c r="R86" i="8"/>
  <c r="S86" i="8"/>
  <c r="T86" i="8"/>
  <c r="U86" i="8"/>
  <c r="V86" i="8"/>
  <c r="W86" i="8"/>
  <c r="X86" i="8"/>
  <c r="Y86" i="8"/>
  <c r="AA86" i="8"/>
  <c r="AB86" i="8"/>
  <c r="AC86" i="8"/>
  <c r="AD86" i="8"/>
  <c r="AE86" i="8"/>
  <c r="AP86" i="8" s="1"/>
  <c r="AF86" i="8"/>
  <c r="AG86" i="8"/>
  <c r="AH86" i="8"/>
  <c r="AI86" i="8"/>
  <c r="AJ86" i="8"/>
  <c r="P87" i="8"/>
  <c r="Q87" i="8"/>
  <c r="R87" i="8"/>
  <c r="S87" i="8"/>
  <c r="T87" i="8"/>
  <c r="U87" i="8"/>
  <c r="V87" i="8"/>
  <c r="W87" i="8"/>
  <c r="X87" i="8"/>
  <c r="Y87" i="8"/>
  <c r="AA87" i="8"/>
  <c r="AB87" i="8"/>
  <c r="AC87" i="8"/>
  <c r="AN87" i="8" s="1"/>
  <c r="AD87" i="8"/>
  <c r="AE87" i="8"/>
  <c r="AF87" i="8"/>
  <c r="AG87" i="8"/>
  <c r="AH87" i="8"/>
  <c r="AI87" i="8"/>
  <c r="AT87" i="8" s="1"/>
  <c r="AJ87" i="8"/>
  <c r="P88" i="8"/>
  <c r="Q88" i="8"/>
  <c r="R88" i="8"/>
  <c r="S88" i="8"/>
  <c r="T88" i="8"/>
  <c r="U88" i="8"/>
  <c r="V88" i="8"/>
  <c r="W88" i="8"/>
  <c r="X88" i="8"/>
  <c r="Y88" i="8"/>
  <c r="AA88" i="8"/>
  <c r="AL88" i="8" s="1"/>
  <c r="AB88" i="8"/>
  <c r="AM88" i="8" s="1"/>
  <c r="AC88" i="8"/>
  <c r="AD88" i="8"/>
  <c r="AE88" i="8"/>
  <c r="AF88" i="8"/>
  <c r="AG88" i="8"/>
  <c r="AR88" i="8" s="1"/>
  <c r="AH88" i="8"/>
  <c r="AS88" i="8" s="1"/>
  <c r="AI88" i="8"/>
  <c r="AJ88" i="8"/>
  <c r="P89" i="8"/>
  <c r="Q89" i="8"/>
  <c r="R89" i="8"/>
  <c r="S89" i="8"/>
  <c r="T89" i="8"/>
  <c r="U89" i="8"/>
  <c r="V89" i="8"/>
  <c r="W89" i="8"/>
  <c r="X89" i="8"/>
  <c r="Y89" i="8"/>
  <c r="AA89" i="8"/>
  <c r="AB89" i="8"/>
  <c r="AC89" i="8"/>
  <c r="AD89" i="8"/>
  <c r="AE89" i="8"/>
  <c r="AP89" i="8" s="1"/>
  <c r="AF89" i="8"/>
  <c r="AQ89" i="8" s="1"/>
  <c r="AG89" i="8"/>
  <c r="AH89" i="8"/>
  <c r="AI89" i="8"/>
  <c r="AJ89" i="8"/>
  <c r="P90" i="8"/>
  <c r="Q90" i="8"/>
  <c r="R90" i="8"/>
  <c r="S90" i="8"/>
  <c r="T90" i="8"/>
  <c r="U90" i="8"/>
  <c r="V90" i="8"/>
  <c r="W90" i="8"/>
  <c r="X90" i="8"/>
  <c r="Y90" i="8"/>
  <c r="AA90" i="8"/>
  <c r="AB90" i="8"/>
  <c r="AC90" i="8"/>
  <c r="AN90" i="8" s="1"/>
  <c r="AD90" i="8"/>
  <c r="AO90" i="8" s="1"/>
  <c r="AE90" i="8"/>
  <c r="AF90" i="8"/>
  <c r="AG90" i="8"/>
  <c r="AH90" i="8"/>
  <c r="AI90" i="8"/>
  <c r="AT90" i="8" s="1"/>
  <c r="AJ90" i="8"/>
  <c r="AU90" i="8" s="1"/>
  <c r="P91" i="8"/>
  <c r="Q91" i="8"/>
  <c r="R91" i="8"/>
  <c r="S91" i="8"/>
  <c r="T91" i="8"/>
  <c r="U91" i="8"/>
  <c r="V91" i="8"/>
  <c r="W91" i="8"/>
  <c r="X91" i="8"/>
  <c r="Y91" i="8"/>
  <c r="AA91" i="8"/>
  <c r="AL91" i="8" s="1"/>
  <c r="AB91" i="8"/>
  <c r="AC91" i="8"/>
  <c r="AD91" i="8"/>
  <c r="AE91" i="8"/>
  <c r="AF91" i="8"/>
  <c r="AG91" i="8"/>
  <c r="AR91" i="8" s="1"/>
  <c r="AH91" i="8"/>
  <c r="AI91" i="8"/>
  <c r="AJ91" i="8"/>
  <c r="P92" i="8"/>
  <c r="Q92" i="8"/>
  <c r="R92" i="8"/>
  <c r="S92" i="8"/>
  <c r="T92" i="8"/>
  <c r="U92" i="8"/>
  <c r="V92" i="8"/>
  <c r="W92" i="8"/>
  <c r="X92" i="8"/>
  <c r="Y92" i="8"/>
  <c r="AA92" i="8"/>
  <c r="AB92" i="8"/>
  <c r="AC92" i="8"/>
  <c r="AD92" i="8"/>
  <c r="AE92" i="8"/>
  <c r="AP92" i="8" s="1"/>
  <c r="AF92" i="8"/>
  <c r="AG92" i="8"/>
  <c r="AH92" i="8"/>
  <c r="AI92" i="8"/>
  <c r="AJ92" i="8"/>
  <c r="P93" i="8"/>
  <c r="Q93" i="8"/>
  <c r="R93" i="8"/>
  <c r="S93" i="8"/>
  <c r="T93" i="8"/>
  <c r="U93" i="8"/>
  <c r="V93" i="8"/>
  <c r="W93" i="8"/>
  <c r="X93" i="8"/>
  <c r="Y93" i="8"/>
  <c r="AA93" i="8"/>
  <c r="AB93" i="8"/>
  <c r="AC93" i="8"/>
  <c r="AN93" i="8" s="1"/>
  <c r="AD93" i="8"/>
  <c r="AE93" i="8"/>
  <c r="AF93" i="8"/>
  <c r="AG93" i="8"/>
  <c r="AH93" i="8"/>
  <c r="AI93" i="8"/>
  <c r="AT93" i="8" s="1"/>
  <c r="AJ93" i="8"/>
  <c r="P94" i="8"/>
  <c r="Q94" i="8"/>
  <c r="R94" i="8"/>
  <c r="S94" i="8"/>
  <c r="T94" i="8"/>
  <c r="U94" i="8"/>
  <c r="V94" i="8"/>
  <c r="W94" i="8"/>
  <c r="X94" i="8"/>
  <c r="Y94" i="8"/>
  <c r="AA94" i="8"/>
  <c r="AL94" i="8" s="1"/>
  <c r="AB94" i="8"/>
  <c r="AM94" i="8" s="1"/>
  <c r="AC94" i="8"/>
  <c r="AD94" i="8"/>
  <c r="AE94" i="8"/>
  <c r="AF94" i="8"/>
  <c r="AG94" i="8"/>
  <c r="AR94" i="8" s="1"/>
  <c r="AH94" i="8"/>
  <c r="AS94" i="8" s="1"/>
  <c r="AI94" i="8"/>
  <c r="AJ94" i="8"/>
  <c r="P95" i="8"/>
  <c r="Q95" i="8"/>
  <c r="R95" i="8"/>
  <c r="S95" i="8"/>
  <c r="T95" i="8"/>
  <c r="U95" i="8"/>
  <c r="V95" i="8"/>
  <c r="W95" i="8"/>
  <c r="X95" i="8"/>
  <c r="Y95" i="8"/>
  <c r="AA95" i="8"/>
  <c r="AB95" i="8"/>
  <c r="AC95" i="8"/>
  <c r="AD95" i="8"/>
  <c r="AE95" i="8"/>
  <c r="AP95" i="8" s="1"/>
  <c r="AF95" i="8"/>
  <c r="AQ95" i="8" s="1"/>
  <c r="AG95" i="8"/>
  <c r="AH95" i="8"/>
  <c r="AI95" i="8"/>
  <c r="AJ95" i="8"/>
  <c r="P96" i="8"/>
  <c r="Q96" i="8"/>
  <c r="R96" i="8"/>
  <c r="S96" i="8"/>
  <c r="T96" i="8"/>
  <c r="U96" i="8"/>
  <c r="V96" i="8"/>
  <c r="W96" i="8"/>
  <c r="X96" i="8"/>
  <c r="Y96" i="8"/>
  <c r="AA96" i="8"/>
  <c r="AB96" i="8"/>
  <c r="AC96" i="8"/>
  <c r="AN96" i="8" s="1"/>
  <c r="AD96" i="8"/>
  <c r="AO96" i="8" s="1"/>
  <c r="AE96" i="8"/>
  <c r="AF96" i="8"/>
  <c r="AG96" i="8"/>
  <c r="AH96" i="8"/>
  <c r="AI96" i="8"/>
  <c r="AT96" i="8" s="1"/>
  <c r="AJ96" i="8"/>
  <c r="AU96" i="8" s="1"/>
  <c r="P97" i="8"/>
  <c r="Q97" i="8"/>
  <c r="R97" i="8"/>
  <c r="S97" i="8"/>
  <c r="T97" i="8"/>
  <c r="U97" i="8"/>
  <c r="V97" i="8"/>
  <c r="W97" i="8"/>
  <c r="X97" i="8"/>
  <c r="Y97" i="8"/>
  <c r="AA97" i="8"/>
  <c r="AL97" i="8" s="1"/>
  <c r="AB97" i="8"/>
  <c r="AM97" i="8" s="1"/>
  <c r="AC97" i="8"/>
  <c r="AD97" i="8"/>
  <c r="AE97" i="8"/>
  <c r="AF97" i="8"/>
  <c r="AG97" i="8"/>
  <c r="AR97" i="8" s="1"/>
  <c r="AH97" i="8"/>
  <c r="AS97" i="8" s="1"/>
  <c r="AI97" i="8"/>
  <c r="AJ97" i="8"/>
  <c r="P98" i="8"/>
  <c r="Q98" i="8"/>
  <c r="R98" i="8"/>
  <c r="S98" i="8"/>
  <c r="T98" i="8"/>
  <c r="U98" i="8"/>
  <c r="V98" i="8"/>
  <c r="W98" i="8"/>
  <c r="X98" i="8"/>
  <c r="Y98" i="8"/>
  <c r="AA98" i="8"/>
  <c r="AB98" i="8"/>
  <c r="AC98" i="8"/>
  <c r="AD98" i="8"/>
  <c r="AE98" i="8"/>
  <c r="AP98" i="8" s="1"/>
  <c r="AF98" i="8"/>
  <c r="AQ98" i="8" s="1"/>
  <c r="AG98" i="8"/>
  <c r="AH98" i="8"/>
  <c r="AI98" i="8"/>
  <c r="AJ98" i="8"/>
  <c r="P99" i="8"/>
  <c r="Q99" i="8"/>
  <c r="R99" i="8"/>
  <c r="S99" i="8"/>
  <c r="T99" i="8"/>
  <c r="U99" i="8"/>
  <c r="V99" i="8"/>
  <c r="W99" i="8"/>
  <c r="X99" i="8"/>
  <c r="Y99" i="8"/>
  <c r="AA99" i="8"/>
  <c r="AB99" i="8"/>
  <c r="AC99" i="8"/>
  <c r="AN99" i="8" s="1"/>
  <c r="AD99" i="8"/>
  <c r="AO99" i="8" s="1"/>
  <c r="AE99" i="8"/>
  <c r="AF99" i="8"/>
  <c r="AG99" i="8"/>
  <c r="AH99" i="8"/>
  <c r="AI99" i="8"/>
  <c r="AT99" i="8" s="1"/>
  <c r="AJ99" i="8"/>
  <c r="AU99" i="8" s="1"/>
  <c r="P100" i="8"/>
  <c r="Q100" i="8"/>
  <c r="R100" i="8"/>
  <c r="S100" i="8"/>
  <c r="T100" i="8"/>
  <c r="U100" i="8"/>
  <c r="V100" i="8"/>
  <c r="W100" i="8"/>
  <c r="X100" i="8"/>
  <c r="Y100" i="8"/>
  <c r="AA100" i="8"/>
  <c r="AL100" i="8" s="1"/>
  <c r="AB100" i="8"/>
  <c r="AM100" i="8" s="1"/>
  <c r="AC100" i="8"/>
  <c r="AD100" i="8"/>
  <c r="AE100" i="8"/>
  <c r="AF100" i="8"/>
  <c r="AG100" i="8"/>
  <c r="AR100" i="8" s="1"/>
  <c r="AH100" i="8"/>
  <c r="AS100" i="8" s="1"/>
  <c r="AI100" i="8"/>
  <c r="AJ100" i="8"/>
  <c r="P101" i="8"/>
  <c r="Q101" i="8"/>
  <c r="R101" i="8"/>
  <c r="S101" i="8"/>
  <c r="T101" i="8"/>
  <c r="U101" i="8"/>
  <c r="V101" i="8"/>
  <c r="W101" i="8"/>
  <c r="X101" i="8"/>
  <c r="Y101" i="8"/>
  <c r="AA101" i="8"/>
  <c r="AB101" i="8"/>
  <c r="AC101" i="8"/>
  <c r="AD101" i="8"/>
  <c r="AE101" i="8"/>
  <c r="AP101" i="8" s="1"/>
  <c r="AF101" i="8"/>
  <c r="AQ101" i="8" s="1"/>
  <c r="AG101" i="8"/>
  <c r="AH101" i="8"/>
  <c r="AI101" i="8"/>
  <c r="AJ101" i="8"/>
  <c r="P102" i="8"/>
  <c r="Q102" i="8"/>
  <c r="R102" i="8"/>
  <c r="S102" i="8"/>
  <c r="T102" i="8"/>
  <c r="U102" i="8"/>
  <c r="V102" i="8"/>
  <c r="W102" i="8"/>
  <c r="X102" i="8"/>
  <c r="Y102" i="8"/>
  <c r="AA102" i="8"/>
  <c r="AB102" i="8"/>
  <c r="AC102" i="8"/>
  <c r="AN102" i="8" s="1"/>
  <c r="AD102" i="8"/>
  <c r="AO102" i="8" s="1"/>
  <c r="AE102" i="8"/>
  <c r="AF102" i="8"/>
  <c r="AG102" i="8"/>
  <c r="AH102" i="8"/>
  <c r="AI102" i="8"/>
  <c r="AT102" i="8" s="1"/>
  <c r="AJ102" i="8"/>
  <c r="AU102" i="8" s="1"/>
  <c r="P103" i="8"/>
  <c r="Q103" i="8"/>
  <c r="R103" i="8"/>
  <c r="S103" i="8"/>
  <c r="T103" i="8"/>
  <c r="U103" i="8"/>
  <c r="V103" i="8"/>
  <c r="W103" i="8"/>
  <c r="X103" i="8"/>
  <c r="Y103" i="8"/>
  <c r="AA103" i="8"/>
  <c r="AL103" i="8" s="1"/>
  <c r="AB103" i="8"/>
  <c r="AM103" i="8" s="1"/>
  <c r="AC103" i="8"/>
  <c r="AD103" i="8"/>
  <c r="AE103" i="8"/>
  <c r="AF103" i="8"/>
  <c r="AG103" i="8"/>
  <c r="AR103" i="8" s="1"/>
  <c r="AH103" i="8"/>
  <c r="AS103" i="8" s="1"/>
  <c r="AI103" i="8"/>
  <c r="AJ103" i="8"/>
  <c r="P104" i="8"/>
  <c r="Q104" i="8"/>
  <c r="R104" i="8"/>
  <c r="S104" i="8"/>
  <c r="T104" i="8"/>
  <c r="U104" i="8"/>
  <c r="V104" i="8"/>
  <c r="W104" i="8"/>
  <c r="X104" i="8"/>
  <c r="Y104" i="8"/>
  <c r="AA104" i="8"/>
  <c r="AB104" i="8"/>
  <c r="AC104" i="8"/>
  <c r="AD104" i="8"/>
  <c r="AE104" i="8"/>
  <c r="AP104" i="8" s="1"/>
  <c r="AF104" i="8"/>
  <c r="AQ104" i="8" s="1"/>
  <c r="AG104" i="8"/>
  <c r="AH104" i="8"/>
  <c r="AI104" i="8"/>
  <c r="AJ104" i="8"/>
  <c r="P105" i="8"/>
  <c r="Q105" i="8"/>
  <c r="R105" i="8"/>
  <c r="S105" i="8"/>
  <c r="T105" i="8"/>
  <c r="U105" i="8"/>
  <c r="V105" i="8"/>
  <c r="W105" i="8"/>
  <c r="X105" i="8"/>
  <c r="Y105" i="8"/>
  <c r="AA105" i="8"/>
  <c r="AB105" i="8"/>
  <c r="AC105" i="8"/>
  <c r="AN105" i="8" s="1"/>
  <c r="AD105" i="8"/>
  <c r="AO105" i="8" s="1"/>
  <c r="AE105" i="8"/>
  <c r="AF105" i="8"/>
  <c r="AG105" i="8"/>
  <c r="AH105" i="8"/>
  <c r="AI105" i="8"/>
  <c r="AT105" i="8" s="1"/>
  <c r="AJ105" i="8"/>
  <c r="AU105" i="8" s="1"/>
  <c r="P106" i="8"/>
  <c r="Q106" i="8"/>
  <c r="R106" i="8"/>
  <c r="S106" i="8"/>
  <c r="T106" i="8"/>
  <c r="U106" i="8"/>
  <c r="V106" i="8"/>
  <c r="W106" i="8"/>
  <c r="X106" i="8"/>
  <c r="Y106" i="8"/>
  <c r="AA106" i="8"/>
  <c r="AL106" i="8" s="1"/>
  <c r="AB106" i="8"/>
  <c r="AM106" i="8" s="1"/>
  <c r="AC106" i="8"/>
  <c r="AD106" i="8"/>
  <c r="AE106" i="8"/>
  <c r="AF106" i="8"/>
  <c r="AG106" i="8"/>
  <c r="AR106" i="8" s="1"/>
  <c r="AH106" i="8"/>
  <c r="AS106" i="8" s="1"/>
  <c r="AI106" i="8"/>
  <c r="AJ106" i="8"/>
  <c r="P107" i="8"/>
  <c r="Q107" i="8"/>
  <c r="R107" i="8"/>
  <c r="S107" i="8"/>
  <c r="T107" i="8"/>
  <c r="U107" i="8"/>
  <c r="V107" i="8"/>
  <c r="W107" i="8"/>
  <c r="X107" i="8"/>
  <c r="Y107" i="8"/>
  <c r="AA107" i="8"/>
  <c r="AB107" i="8"/>
  <c r="AC107" i="8"/>
  <c r="AD107" i="8"/>
  <c r="AE107" i="8"/>
  <c r="AP107" i="8" s="1"/>
  <c r="AF107" i="8"/>
  <c r="AQ107" i="8" s="1"/>
  <c r="AG107" i="8"/>
  <c r="AH107" i="8"/>
  <c r="AI107" i="8"/>
  <c r="AJ107" i="8"/>
  <c r="P108" i="8"/>
  <c r="Q108" i="8"/>
  <c r="R108" i="8"/>
  <c r="S108" i="8"/>
  <c r="T108" i="8"/>
  <c r="U108" i="8"/>
  <c r="V108" i="8"/>
  <c r="W108" i="8"/>
  <c r="X108" i="8"/>
  <c r="Y108" i="8"/>
  <c r="AA108" i="8"/>
  <c r="AB108" i="8"/>
  <c r="AC108" i="8"/>
  <c r="AN108" i="8" s="1"/>
  <c r="AD108" i="8"/>
  <c r="AO108" i="8" s="1"/>
  <c r="AE108" i="8"/>
  <c r="AF108" i="8"/>
  <c r="AG108" i="8"/>
  <c r="AH108" i="8"/>
  <c r="AI108" i="8"/>
  <c r="AT108" i="8" s="1"/>
  <c r="AJ108" i="8"/>
  <c r="AU108" i="8" s="1"/>
  <c r="P109" i="8"/>
  <c r="Q109" i="8"/>
  <c r="R109" i="8"/>
  <c r="S109" i="8"/>
  <c r="T109" i="8"/>
  <c r="U109" i="8"/>
  <c r="V109" i="8"/>
  <c r="W109" i="8"/>
  <c r="X109" i="8"/>
  <c r="Y109" i="8"/>
  <c r="AA109" i="8"/>
  <c r="AL109" i="8" s="1"/>
  <c r="AB109" i="8"/>
  <c r="AM109" i="8" s="1"/>
  <c r="AC109" i="8"/>
  <c r="AD109" i="8"/>
  <c r="AE109" i="8"/>
  <c r="AF109" i="8"/>
  <c r="AG109" i="8"/>
  <c r="AR109" i="8" s="1"/>
  <c r="AH109" i="8"/>
  <c r="AS109" i="8" s="1"/>
  <c r="AI109" i="8"/>
  <c r="AJ109" i="8"/>
  <c r="P110" i="8"/>
  <c r="Q110" i="8"/>
  <c r="R110" i="8"/>
  <c r="S110" i="8"/>
  <c r="T110" i="8"/>
  <c r="U110" i="8"/>
  <c r="V110" i="8"/>
  <c r="W110" i="8"/>
  <c r="X110" i="8"/>
  <c r="Y110" i="8"/>
  <c r="AA110" i="8"/>
  <c r="AB110" i="8"/>
  <c r="AC110" i="8"/>
  <c r="AD110" i="8"/>
  <c r="AE110" i="8"/>
  <c r="AP110" i="8" s="1"/>
  <c r="AF110" i="8"/>
  <c r="AQ110" i="8" s="1"/>
  <c r="AG110" i="8"/>
  <c r="AH110" i="8"/>
  <c r="AI110" i="8"/>
  <c r="AJ110" i="8"/>
  <c r="P111" i="8"/>
  <c r="Q111" i="8"/>
  <c r="R111" i="8"/>
  <c r="S111" i="8"/>
  <c r="T111" i="8"/>
  <c r="U111" i="8"/>
  <c r="V111" i="8"/>
  <c r="W111" i="8"/>
  <c r="X111" i="8"/>
  <c r="Y111" i="8"/>
  <c r="AA111" i="8"/>
  <c r="AB111" i="8"/>
  <c r="AC111" i="8"/>
  <c r="AN111" i="8" s="1"/>
  <c r="AD111" i="8"/>
  <c r="AO111" i="8" s="1"/>
  <c r="AE111" i="8"/>
  <c r="AF111" i="8"/>
  <c r="AG111" i="8"/>
  <c r="AH111" i="8"/>
  <c r="AI111" i="8"/>
  <c r="AT111" i="8" s="1"/>
  <c r="AJ111" i="8"/>
  <c r="AU111" i="8" s="1"/>
  <c r="P112" i="8"/>
  <c r="Q112" i="8"/>
  <c r="R112" i="8"/>
  <c r="S112" i="8"/>
  <c r="T112" i="8"/>
  <c r="U112" i="8"/>
  <c r="V112" i="8"/>
  <c r="W112" i="8"/>
  <c r="X112" i="8"/>
  <c r="Y112" i="8"/>
  <c r="AA112" i="8"/>
  <c r="AL112" i="8" s="1"/>
  <c r="AB112" i="8"/>
  <c r="AM112" i="8" s="1"/>
  <c r="AC112" i="8"/>
  <c r="AD112" i="8"/>
  <c r="AE112" i="8"/>
  <c r="AF112" i="8"/>
  <c r="AG112" i="8"/>
  <c r="AR112" i="8" s="1"/>
  <c r="AH112" i="8"/>
  <c r="AS112" i="8" s="1"/>
  <c r="AI112" i="8"/>
  <c r="AJ112" i="8"/>
  <c r="P113" i="8"/>
  <c r="Q113" i="8"/>
  <c r="R113" i="8"/>
  <c r="S113" i="8"/>
  <c r="T113" i="8"/>
  <c r="U113" i="8"/>
  <c r="V113" i="8"/>
  <c r="W113" i="8"/>
  <c r="X113" i="8"/>
  <c r="Y113" i="8"/>
  <c r="AA113" i="8"/>
  <c r="AB113" i="8"/>
  <c r="AC113" i="8"/>
  <c r="AD113" i="8"/>
  <c r="AE113" i="8"/>
  <c r="AP113" i="8" s="1"/>
  <c r="AF113" i="8"/>
  <c r="AQ113" i="8" s="1"/>
  <c r="AG113" i="8"/>
  <c r="AH113" i="8"/>
  <c r="AI113" i="8"/>
  <c r="AJ113" i="8"/>
  <c r="P114" i="8"/>
  <c r="Q114" i="8"/>
  <c r="R114" i="8"/>
  <c r="S114" i="8"/>
  <c r="T114" i="8"/>
  <c r="U114" i="8"/>
  <c r="V114" i="8"/>
  <c r="W114" i="8"/>
  <c r="X114" i="8"/>
  <c r="Y114" i="8"/>
  <c r="AA114" i="8"/>
  <c r="AB114" i="8"/>
  <c r="AC114" i="8"/>
  <c r="AN114" i="8" s="1"/>
  <c r="AD114" i="8"/>
  <c r="AO114" i="8" s="1"/>
  <c r="AE114" i="8"/>
  <c r="AF114" i="8"/>
  <c r="AG114" i="8"/>
  <c r="AH114" i="8"/>
  <c r="AI114" i="8"/>
  <c r="AT114" i="8" s="1"/>
  <c r="AJ114" i="8"/>
  <c r="AU114" i="8" s="1"/>
  <c r="P115" i="8"/>
  <c r="Q115" i="8"/>
  <c r="R115" i="8"/>
  <c r="S115" i="8"/>
  <c r="T115" i="8"/>
  <c r="U115" i="8"/>
  <c r="V115" i="8"/>
  <c r="W115" i="8"/>
  <c r="X115" i="8"/>
  <c r="Y115" i="8"/>
  <c r="AA115" i="8"/>
  <c r="AL115" i="8" s="1"/>
  <c r="AB115" i="8"/>
  <c r="AM115" i="8" s="1"/>
  <c r="AC115" i="8"/>
  <c r="AD115" i="8"/>
  <c r="AE115" i="8"/>
  <c r="AF115" i="8"/>
  <c r="AG115" i="8"/>
  <c r="AR115" i="8" s="1"/>
  <c r="AH115" i="8"/>
  <c r="AS115" i="8" s="1"/>
  <c r="AI115" i="8"/>
  <c r="AJ115" i="8"/>
  <c r="P116" i="8"/>
  <c r="Q116" i="8"/>
  <c r="R116" i="8"/>
  <c r="S116" i="8"/>
  <c r="T116" i="8"/>
  <c r="U116" i="8"/>
  <c r="V116" i="8"/>
  <c r="W116" i="8"/>
  <c r="X116" i="8"/>
  <c r="Y116" i="8"/>
  <c r="AA116" i="8"/>
  <c r="AB116" i="8"/>
  <c r="AC116" i="8"/>
  <c r="AD116" i="8"/>
  <c r="AE116" i="8"/>
  <c r="AP116" i="8" s="1"/>
  <c r="AF116" i="8"/>
  <c r="AQ116" i="8" s="1"/>
  <c r="AG116" i="8"/>
  <c r="AH116" i="8"/>
  <c r="AI116" i="8"/>
  <c r="AJ116" i="8"/>
  <c r="P117" i="8"/>
  <c r="Q117" i="8"/>
  <c r="R117" i="8"/>
  <c r="S117" i="8"/>
  <c r="T117" i="8"/>
  <c r="U117" i="8"/>
  <c r="V117" i="8"/>
  <c r="W117" i="8"/>
  <c r="X117" i="8"/>
  <c r="Y117" i="8"/>
  <c r="AA117" i="8"/>
  <c r="AB117" i="8"/>
  <c r="AC117" i="8"/>
  <c r="AN117" i="8" s="1"/>
  <c r="AD117" i="8"/>
  <c r="AO117" i="8" s="1"/>
  <c r="AE117" i="8"/>
  <c r="AF117" i="8"/>
  <c r="AG117" i="8"/>
  <c r="AH117" i="8"/>
  <c r="AI117" i="8"/>
  <c r="AT117" i="8" s="1"/>
  <c r="AJ117" i="8"/>
  <c r="AU117" i="8" s="1"/>
  <c r="P118" i="8"/>
  <c r="Q118" i="8"/>
  <c r="R118" i="8"/>
  <c r="S118" i="8"/>
  <c r="T118" i="8"/>
  <c r="U118" i="8"/>
  <c r="V118" i="8"/>
  <c r="W118" i="8"/>
  <c r="X118" i="8"/>
  <c r="Y118" i="8"/>
  <c r="AA118" i="8"/>
  <c r="AL118" i="8" s="1"/>
  <c r="AB118" i="8"/>
  <c r="AM118" i="8" s="1"/>
  <c r="AC118" i="8"/>
  <c r="AD118" i="8"/>
  <c r="AE118" i="8"/>
  <c r="AF118" i="8"/>
  <c r="AG118" i="8"/>
  <c r="AR118" i="8" s="1"/>
  <c r="AH118" i="8"/>
  <c r="AS118" i="8" s="1"/>
  <c r="AI118" i="8"/>
  <c r="AJ118" i="8"/>
  <c r="P119" i="8"/>
  <c r="Q119" i="8"/>
  <c r="R119" i="8"/>
  <c r="S119" i="8"/>
  <c r="T119" i="8"/>
  <c r="U119" i="8"/>
  <c r="V119" i="8"/>
  <c r="W119" i="8"/>
  <c r="X119" i="8"/>
  <c r="Y119" i="8"/>
  <c r="AA119" i="8"/>
  <c r="AB119" i="8"/>
  <c r="AC119" i="8"/>
  <c r="AD119" i="8"/>
  <c r="AE119" i="8"/>
  <c r="AP119" i="8" s="1"/>
  <c r="AF119" i="8"/>
  <c r="AQ119" i="8" s="1"/>
  <c r="AG119" i="8"/>
  <c r="AH119" i="8"/>
  <c r="AI119" i="8"/>
  <c r="AJ119" i="8"/>
  <c r="P120" i="8"/>
  <c r="Q120" i="8"/>
  <c r="R120" i="8"/>
  <c r="S120" i="8"/>
  <c r="T120" i="8"/>
  <c r="U120" i="8"/>
  <c r="V120" i="8"/>
  <c r="W120" i="8"/>
  <c r="X120" i="8"/>
  <c r="Y120" i="8"/>
  <c r="AA120" i="8"/>
  <c r="AB120" i="8"/>
  <c r="AC120" i="8"/>
  <c r="AN120" i="8" s="1"/>
  <c r="AD120" i="8"/>
  <c r="AO120" i="8" s="1"/>
  <c r="AE120" i="8"/>
  <c r="AF120" i="8"/>
  <c r="AG120" i="8"/>
  <c r="AH120" i="8"/>
  <c r="AI120" i="8"/>
  <c r="AT120" i="8" s="1"/>
  <c r="AJ120" i="8"/>
  <c r="AU120" i="8" s="1"/>
  <c r="P121" i="8"/>
  <c r="Q121" i="8"/>
  <c r="R121" i="8"/>
  <c r="S121" i="8"/>
  <c r="T121" i="8"/>
  <c r="U121" i="8"/>
  <c r="V121" i="8"/>
  <c r="W121" i="8"/>
  <c r="X121" i="8"/>
  <c r="Y121" i="8"/>
  <c r="AA121" i="8"/>
  <c r="AL121" i="8" s="1"/>
  <c r="AB121" i="8"/>
  <c r="AM121" i="8" s="1"/>
  <c r="AC121" i="8"/>
  <c r="AD121" i="8"/>
  <c r="AE121" i="8"/>
  <c r="AF121" i="8"/>
  <c r="AG121" i="8"/>
  <c r="AR121" i="8" s="1"/>
  <c r="AH121" i="8"/>
  <c r="AS121" i="8" s="1"/>
  <c r="AI121" i="8"/>
  <c r="AJ121" i="8"/>
  <c r="P122" i="8"/>
  <c r="Q122" i="8"/>
  <c r="R122" i="8"/>
  <c r="S122" i="8"/>
  <c r="T122" i="8"/>
  <c r="U122" i="8"/>
  <c r="V122" i="8"/>
  <c r="W122" i="8"/>
  <c r="X122" i="8"/>
  <c r="Y122" i="8"/>
  <c r="AA122" i="8"/>
  <c r="AB122" i="8"/>
  <c r="AC122" i="8"/>
  <c r="AD122" i="8"/>
  <c r="AE122" i="8"/>
  <c r="AP122" i="8" s="1"/>
  <c r="AF122" i="8"/>
  <c r="AQ122" i="8" s="1"/>
  <c r="AG122" i="8"/>
  <c r="AH122" i="8"/>
  <c r="AI122" i="8"/>
  <c r="AJ122" i="8"/>
  <c r="P123" i="8"/>
  <c r="Q123" i="8"/>
  <c r="R123" i="8"/>
  <c r="S123" i="8"/>
  <c r="T123" i="8"/>
  <c r="U123" i="8"/>
  <c r="V123" i="8"/>
  <c r="W123" i="8"/>
  <c r="X123" i="8"/>
  <c r="Y123" i="8"/>
  <c r="AA123" i="8"/>
  <c r="AB123" i="8"/>
  <c r="AC123" i="8"/>
  <c r="AN123" i="8" s="1"/>
  <c r="AD123" i="8"/>
  <c r="AO123" i="8" s="1"/>
  <c r="AE123" i="8"/>
  <c r="AF123" i="8"/>
  <c r="AG123" i="8"/>
  <c r="AH123" i="8"/>
  <c r="AI123" i="8"/>
  <c r="AT123" i="8" s="1"/>
  <c r="AJ123" i="8"/>
  <c r="AU123" i="8" s="1"/>
  <c r="P124" i="8"/>
  <c r="Q124" i="8"/>
  <c r="R124" i="8"/>
  <c r="S124" i="8"/>
  <c r="T124" i="8"/>
  <c r="U124" i="8"/>
  <c r="V124" i="8"/>
  <c r="W124" i="8"/>
  <c r="X124" i="8"/>
  <c r="Y124" i="8"/>
  <c r="AA124" i="8"/>
  <c r="AL124" i="8" s="1"/>
  <c r="AB124" i="8"/>
  <c r="AM124" i="8" s="1"/>
  <c r="AC124" i="8"/>
  <c r="AD124" i="8"/>
  <c r="AE124" i="8"/>
  <c r="AF124" i="8"/>
  <c r="AG124" i="8"/>
  <c r="AR124" i="8" s="1"/>
  <c r="AH124" i="8"/>
  <c r="AS124" i="8" s="1"/>
  <c r="AI124" i="8"/>
  <c r="AJ124" i="8"/>
  <c r="P125" i="8"/>
  <c r="Q125" i="8"/>
  <c r="R125" i="8"/>
  <c r="S125" i="8"/>
  <c r="T125" i="8"/>
  <c r="U125" i="8"/>
  <c r="V125" i="8"/>
  <c r="W125" i="8"/>
  <c r="X125" i="8"/>
  <c r="Y125" i="8"/>
  <c r="AA125" i="8"/>
  <c r="AB125" i="8"/>
  <c r="AC125" i="8"/>
  <c r="AD125" i="8"/>
  <c r="AE125" i="8"/>
  <c r="AP125" i="8" s="1"/>
  <c r="AF125" i="8"/>
  <c r="AQ125" i="8" s="1"/>
  <c r="AG125" i="8"/>
  <c r="AH125" i="8"/>
  <c r="AI125" i="8"/>
  <c r="AJ125" i="8"/>
  <c r="P126" i="8"/>
  <c r="Q126" i="8"/>
  <c r="R126" i="8"/>
  <c r="S126" i="8"/>
  <c r="T126" i="8"/>
  <c r="U126" i="8"/>
  <c r="V126" i="8"/>
  <c r="W126" i="8"/>
  <c r="X126" i="8"/>
  <c r="Y126" i="8"/>
  <c r="AA126" i="8"/>
  <c r="AB126" i="8"/>
  <c r="AC126" i="8"/>
  <c r="AN126" i="8" s="1"/>
  <c r="AD126" i="8"/>
  <c r="AO126" i="8" s="1"/>
  <c r="AE126" i="8"/>
  <c r="AF126" i="8"/>
  <c r="AG126" i="8"/>
  <c r="AH126" i="8"/>
  <c r="AI126" i="8"/>
  <c r="AT126" i="8" s="1"/>
  <c r="AJ126" i="8"/>
  <c r="AU126" i="8" s="1"/>
  <c r="P127" i="8"/>
  <c r="Q127" i="8"/>
  <c r="R127" i="8"/>
  <c r="S127" i="8"/>
  <c r="T127" i="8"/>
  <c r="U127" i="8"/>
  <c r="V127" i="8"/>
  <c r="W127" i="8"/>
  <c r="X127" i="8"/>
  <c r="Y127" i="8"/>
  <c r="AA127" i="8"/>
  <c r="AL127" i="8" s="1"/>
  <c r="AB127" i="8"/>
  <c r="AM127" i="8" s="1"/>
  <c r="AC127" i="8"/>
  <c r="AD127" i="8"/>
  <c r="AE127" i="8"/>
  <c r="AF127" i="8"/>
  <c r="AG127" i="8"/>
  <c r="AR127" i="8" s="1"/>
  <c r="AH127" i="8"/>
  <c r="AS127" i="8" s="1"/>
  <c r="AI127" i="8"/>
  <c r="AJ127" i="8"/>
  <c r="P128" i="8"/>
  <c r="Q128" i="8"/>
  <c r="R128" i="8"/>
  <c r="S128" i="8"/>
  <c r="T128" i="8"/>
  <c r="U128" i="8"/>
  <c r="V128" i="8"/>
  <c r="W128" i="8"/>
  <c r="X128" i="8"/>
  <c r="Y128" i="8"/>
  <c r="AA128" i="8"/>
  <c r="AB128" i="8"/>
  <c r="AC128" i="8"/>
  <c r="AD128" i="8"/>
  <c r="AE128" i="8"/>
  <c r="AP128" i="8" s="1"/>
  <c r="AF128" i="8"/>
  <c r="AQ128" i="8" s="1"/>
  <c r="AG128" i="8"/>
  <c r="AH128" i="8"/>
  <c r="AI128" i="8"/>
  <c r="AJ128" i="8"/>
  <c r="P129" i="8"/>
  <c r="Q129" i="8"/>
  <c r="R129" i="8"/>
  <c r="S129" i="8"/>
  <c r="T129" i="8"/>
  <c r="U129" i="8"/>
  <c r="V129" i="8"/>
  <c r="W129" i="8"/>
  <c r="X129" i="8"/>
  <c r="Y129" i="8"/>
  <c r="AA129" i="8"/>
  <c r="AB129" i="8"/>
  <c r="AC129" i="8"/>
  <c r="AN129" i="8" s="1"/>
  <c r="AD129" i="8"/>
  <c r="AO129" i="8" s="1"/>
  <c r="AE129" i="8"/>
  <c r="AF129" i="8"/>
  <c r="AG129" i="8"/>
  <c r="AH129" i="8"/>
  <c r="AI129" i="8"/>
  <c r="AT129" i="8" s="1"/>
  <c r="AJ129" i="8"/>
  <c r="AU129" i="8" s="1"/>
  <c r="P130" i="8"/>
  <c r="Q130" i="8"/>
  <c r="R130" i="8"/>
  <c r="S130" i="8"/>
  <c r="T130" i="8"/>
  <c r="U130" i="8"/>
  <c r="V130" i="8"/>
  <c r="W130" i="8"/>
  <c r="X130" i="8"/>
  <c r="Y130" i="8"/>
  <c r="AA130" i="8"/>
  <c r="AL130" i="8" s="1"/>
  <c r="AB130" i="8"/>
  <c r="AM130" i="8" s="1"/>
  <c r="AC130" i="8"/>
  <c r="AD130" i="8"/>
  <c r="AE130" i="8"/>
  <c r="AF130" i="8"/>
  <c r="AG130" i="8"/>
  <c r="AR130" i="8" s="1"/>
  <c r="AH130" i="8"/>
  <c r="AS130" i="8" s="1"/>
  <c r="AI130" i="8"/>
  <c r="AJ130" i="8"/>
  <c r="P131" i="8"/>
  <c r="Q131" i="8"/>
  <c r="R131" i="8"/>
  <c r="S131" i="8"/>
  <c r="T131" i="8"/>
  <c r="U131" i="8"/>
  <c r="V131" i="8"/>
  <c r="W131" i="8"/>
  <c r="X131" i="8"/>
  <c r="Y131" i="8"/>
  <c r="AA131" i="8"/>
  <c r="AB131" i="8"/>
  <c r="AC131" i="8"/>
  <c r="AD131" i="8"/>
  <c r="AE131" i="8"/>
  <c r="AP131" i="8" s="1"/>
  <c r="AF131" i="8"/>
  <c r="AQ131" i="8" s="1"/>
  <c r="AG131" i="8"/>
  <c r="AH131" i="8"/>
  <c r="AI131" i="8"/>
  <c r="AJ131" i="8"/>
  <c r="P132" i="8"/>
  <c r="Q132" i="8"/>
  <c r="R132" i="8"/>
  <c r="S132" i="8"/>
  <c r="T132" i="8"/>
  <c r="U132" i="8"/>
  <c r="V132" i="8"/>
  <c r="W132" i="8"/>
  <c r="X132" i="8"/>
  <c r="Y132" i="8"/>
  <c r="AA132" i="8"/>
  <c r="AB132" i="8"/>
  <c r="AC132" i="8"/>
  <c r="AN132" i="8" s="1"/>
  <c r="AD132" i="8"/>
  <c r="AO132" i="8" s="1"/>
  <c r="AE132" i="8"/>
  <c r="AF132" i="8"/>
  <c r="AG132" i="8"/>
  <c r="AH132" i="8"/>
  <c r="AI132" i="8"/>
  <c r="AT132" i="8" s="1"/>
  <c r="AJ132" i="8"/>
  <c r="AU132" i="8" s="1"/>
  <c r="P133" i="8"/>
  <c r="Q133" i="8"/>
  <c r="R133" i="8"/>
  <c r="S133" i="8"/>
  <c r="T133" i="8"/>
  <c r="U133" i="8"/>
  <c r="V133" i="8"/>
  <c r="W133" i="8"/>
  <c r="X133" i="8"/>
  <c r="Y133" i="8"/>
  <c r="AA133" i="8"/>
  <c r="AL133" i="8" s="1"/>
  <c r="AB133" i="8"/>
  <c r="AM133" i="8" s="1"/>
  <c r="AC133" i="8"/>
  <c r="AD133" i="8"/>
  <c r="AE133" i="8"/>
  <c r="AF133" i="8"/>
  <c r="AG133" i="8"/>
  <c r="AR133" i="8" s="1"/>
  <c r="AH133" i="8"/>
  <c r="AS133" i="8" s="1"/>
  <c r="AI133" i="8"/>
  <c r="AJ133" i="8"/>
  <c r="P134" i="8"/>
  <c r="Q134" i="8"/>
  <c r="R134" i="8"/>
  <c r="S134" i="8"/>
  <c r="T134" i="8"/>
  <c r="U134" i="8"/>
  <c r="V134" i="8"/>
  <c r="W134" i="8"/>
  <c r="X134" i="8"/>
  <c r="Y134" i="8"/>
  <c r="AA134" i="8"/>
  <c r="AB134" i="8"/>
  <c r="AC134" i="8"/>
  <c r="AD134" i="8"/>
  <c r="AE134" i="8"/>
  <c r="AP134" i="8" s="1"/>
  <c r="AF134" i="8"/>
  <c r="AQ134" i="8" s="1"/>
  <c r="AG134" i="8"/>
  <c r="AH134" i="8"/>
  <c r="AI134" i="8"/>
  <c r="AJ134" i="8"/>
  <c r="P135" i="8"/>
  <c r="Q135" i="8"/>
  <c r="R135" i="8"/>
  <c r="S135" i="8"/>
  <c r="T135" i="8"/>
  <c r="U135" i="8"/>
  <c r="V135" i="8"/>
  <c r="W135" i="8"/>
  <c r="X135" i="8"/>
  <c r="Y135" i="8"/>
  <c r="AA135" i="8"/>
  <c r="AB135" i="8"/>
  <c r="AC135" i="8"/>
  <c r="AN135" i="8" s="1"/>
  <c r="AD135" i="8"/>
  <c r="AO135" i="8" s="1"/>
  <c r="AE135" i="8"/>
  <c r="AF135" i="8"/>
  <c r="AG135" i="8"/>
  <c r="AH135" i="8"/>
  <c r="AI135" i="8"/>
  <c r="AT135" i="8" s="1"/>
  <c r="AJ135" i="8"/>
  <c r="AU135" i="8" s="1"/>
  <c r="P136" i="8"/>
  <c r="Q136" i="8"/>
  <c r="R136" i="8"/>
  <c r="S136" i="8"/>
  <c r="T136" i="8"/>
  <c r="U136" i="8"/>
  <c r="V136" i="8"/>
  <c r="W136" i="8"/>
  <c r="X136" i="8"/>
  <c r="Y136" i="8"/>
  <c r="AA136" i="8"/>
  <c r="AL136" i="8" s="1"/>
  <c r="AB136" i="8"/>
  <c r="AM136" i="8" s="1"/>
  <c r="AC136" i="8"/>
  <c r="AD136" i="8"/>
  <c r="AE136" i="8"/>
  <c r="AF136" i="8"/>
  <c r="AG136" i="8"/>
  <c r="AR136" i="8" s="1"/>
  <c r="AH136" i="8"/>
  <c r="AS136" i="8" s="1"/>
  <c r="AI136" i="8"/>
  <c r="AJ136" i="8"/>
  <c r="P137" i="8"/>
  <c r="Q137" i="8"/>
  <c r="R137" i="8"/>
  <c r="S137" i="8"/>
  <c r="T137" i="8"/>
  <c r="U137" i="8"/>
  <c r="V137" i="8"/>
  <c r="W137" i="8"/>
  <c r="X137" i="8"/>
  <c r="Y137" i="8"/>
  <c r="AA137" i="8"/>
  <c r="AB137" i="8"/>
  <c r="AC137" i="8"/>
  <c r="AD137" i="8"/>
  <c r="AE137" i="8"/>
  <c r="AP137" i="8" s="1"/>
  <c r="AF137" i="8"/>
  <c r="AQ137" i="8" s="1"/>
  <c r="AG137" i="8"/>
  <c r="AH137" i="8"/>
  <c r="AI137" i="8"/>
  <c r="AJ137" i="8"/>
  <c r="P138" i="8"/>
  <c r="Q138" i="8"/>
  <c r="R138" i="8"/>
  <c r="S138" i="8"/>
  <c r="T138" i="8"/>
  <c r="U138" i="8"/>
  <c r="V138" i="8"/>
  <c r="W138" i="8"/>
  <c r="X138" i="8"/>
  <c r="Y138" i="8"/>
  <c r="AA138" i="8"/>
  <c r="AB138" i="8"/>
  <c r="AC138" i="8"/>
  <c r="AN138" i="8" s="1"/>
  <c r="AD138" i="8"/>
  <c r="AO138" i="8" s="1"/>
  <c r="AE138" i="8"/>
  <c r="AF138" i="8"/>
  <c r="AG138" i="8"/>
  <c r="AH138" i="8"/>
  <c r="AI138" i="8"/>
  <c r="AT138" i="8" s="1"/>
  <c r="AJ138" i="8"/>
  <c r="AU138" i="8" s="1"/>
  <c r="P139" i="8"/>
  <c r="Q139" i="8"/>
  <c r="R139" i="8"/>
  <c r="S139" i="8"/>
  <c r="T139" i="8"/>
  <c r="U139" i="8"/>
  <c r="V139" i="8"/>
  <c r="W139" i="8"/>
  <c r="X139" i="8"/>
  <c r="Y139" i="8"/>
  <c r="AA139" i="8"/>
  <c r="AL139" i="8" s="1"/>
  <c r="AB139" i="8"/>
  <c r="AM139" i="8" s="1"/>
  <c r="AC139" i="8"/>
  <c r="AD139" i="8"/>
  <c r="AE139" i="8"/>
  <c r="AF139" i="8"/>
  <c r="AG139" i="8"/>
  <c r="AR139" i="8" s="1"/>
  <c r="AH139" i="8"/>
  <c r="AS139" i="8" s="1"/>
  <c r="AI139" i="8"/>
  <c r="AJ139" i="8"/>
  <c r="P140" i="8"/>
  <c r="Q140" i="8"/>
  <c r="R140" i="8"/>
  <c r="S140" i="8"/>
  <c r="T140" i="8"/>
  <c r="U140" i="8"/>
  <c r="V140" i="8"/>
  <c r="W140" i="8"/>
  <c r="X140" i="8"/>
  <c r="Y140" i="8"/>
  <c r="AA140" i="8"/>
  <c r="AB140" i="8"/>
  <c r="AC140" i="8"/>
  <c r="AD140" i="8"/>
  <c r="AE140" i="8"/>
  <c r="AP140" i="8" s="1"/>
  <c r="AF140" i="8"/>
  <c r="AQ140" i="8" s="1"/>
  <c r="AG140" i="8"/>
  <c r="AH140" i="8"/>
  <c r="AI140" i="8"/>
  <c r="AJ140" i="8"/>
  <c r="P141" i="8"/>
  <c r="Q141" i="8"/>
  <c r="R141" i="8"/>
  <c r="S141" i="8"/>
  <c r="T141" i="8"/>
  <c r="U141" i="8"/>
  <c r="V141" i="8"/>
  <c r="W141" i="8"/>
  <c r="X141" i="8"/>
  <c r="Y141" i="8"/>
  <c r="AA141" i="8"/>
  <c r="AB141" i="8"/>
  <c r="AC141" i="8"/>
  <c r="AN141" i="8" s="1"/>
  <c r="AD141" i="8"/>
  <c r="AO141" i="8" s="1"/>
  <c r="AE141" i="8"/>
  <c r="AF141" i="8"/>
  <c r="AG141" i="8"/>
  <c r="AH141" i="8"/>
  <c r="AI141" i="8"/>
  <c r="AT141" i="8" s="1"/>
  <c r="AJ141" i="8"/>
  <c r="AU141" i="8" s="1"/>
  <c r="P142" i="8"/>
  <c r="Q142" i="8"/>
  <c r="R142" i="8"/>
  <c r="S142" i="8"/>
  <c r="T142" i="8"/>
  <c r="U142" i="8"/>
  <c r="V142" i="8"/>
  <c r="W142" i="8"/>
  <c r="X142" i="8"/>
  <c r="Y142" i="8"/>
  <c r="AA142" i="8"/>
  <c r="AL142" i="8" s="1"/>
  <c r="AB142" i="8"/>
  <c r="AM142" i="8" s="1"/>
  <c r="AC142" i="8"/>
  <c r="AD142" i="8"/>
  <c r="AE142" i="8"/>
  <c r="AF142" i="8"/>
  <c r="AG142" i="8"/>
  <c r="AR142" i="8" s="1"/>
  <c r="AH142" i="8"/>
  <c r="AS142" i="8" s="1"/>
  <c r="AI142" i="8"/>
  <c r="AJ142" i="8"/>
  <c r="P143" i="8"/>
  <c r="Q143" i="8"/>
  <c r="R143" i="8"/>
  <c r="S143" i="8"/>
  <c r="T143" i="8"/>
  <c r="U143" i="8"/>
  <c r="V143" i="8"/>
  <c r="W143" i="8"/>
  <c r="X143" i="8"/>
  <c r="Y143" i="8"/>
  <c r="AA143" i="8"/>
  <c r="AB143" i="8"/>
  <c r="AC143" i="8"/>
  <c r="AD143" i="8"/>
  <c r="AE143" i="8"/>
  <c r="AP143" i="8" s="1"/>
  <c r="AF143" i="8"/>
  <c r="AQ143" i="8" s="1"/>
  <c r="AG143" i="8"/>
  <c r="AH143" i="8"/>
  <c r="AI143" i="8"/>
  <c r="AJ143" i="8"/>
  <c r="P144" i="8"/>
  <c r="Q144" i="8"/>
  <c r="R144" i="8"/>
  <c r="S144" i="8"/>
  <c r="T144" i="8"/>
  <c r="U144" i="8"/>
  <c r="V144" i="8"/>
  <c r="W144" i="8"/>
  <c r="X144" i="8"/>
  <c r="Y144" i="8"/>
  <c r="AA144" i="8"/>
  <c r="AB144" i="8"/>
  <c r="AC144" i="8"/>
  <c r="AN144" i="8" s="1"/>
  <c r="AD144" i="8"/>
  <c r="AO144" i="8" s="1"/>
  <c r="AE144" i="8"/>
  <c r="AF144" i="8"/>
  <c r="AG144" i="8"/>
  <c r="AH144" i="8"/>
  <c r="AI144" i="8"/>
  <c r="AT144" i="8" s="1"/>
  <c r="AJ144" i="8"/>
  <c r="AU144" i="8" s="1"/>
  <c r="P145" i="8"/>
  <c r="Q145" i="8"/>
  <c r="R145" i="8"/>
  <c r="S145" i="8"/>
  <c r="T145" i="8"/>
  <c r="U145" i="8"/>
  <c r="V145" i="8"/>
  <c r="W145" i="8"/>
  <c r="X145" i="8"/>
  <c r="Y145" i="8"/>
  <c r="AA145" i="8"/>
  <c r="AL145" i="8" s="1"/>
  <c r="AB145" i="8"/>
  <c r="AM145" i="8" s="1"/>
  <c r="AC145" i="8"/>
  <c r="AD145" i="8"/>
  <c r="AE145" i="8"/>
  <c r="AF145" i="8"/>
  <c r="AG145" i="8"/>
  <c r="AR145" i="8" s="1"/>
  <c r="AH145" i="8"/>
  <c r="AS145" i="8" s="1"/>
  <c r="AI145" i="8"/>
  <c r="AJ145" i="8"/>
  <c r="P146" i="8"/>
  <c r="Q146" i="8"/>
  <c r="R146" i="8"/>
  <c r="S146" i="8"/>
  <c r="T146" i="8"/>
  <c r="U146" i="8"/>
  <c r="V146" i="8"/>
  <c r="W146" i="8"/>
  <c r="X146" i="8"/>
  <c r="Y146" i="8"/>
  <c r="AA146" i="8"/>
  <c r="AB146" i="8"/>
  <c r="AC146" i="8"/>
  <c r="AD146" i="8"/>
  <c r="AE146" i="8"/>
  <c r="AP146" i="8" s="1"/>
  <c r="AF146" i="8"/>
  <c r="AQ146" i="8" s="1"/>
  <c r="AG146" i="8"/>
  <c r="AH146" i="8"/>
  <c r="AI146" i="8"/>
  <c r="AJ146" i="8"/>
  <c r="P147" i="8"/>
  <c r="Q147" i="8"/>
  <c r="R147" i="8"/>
  <c r="S147" i="8"/>
  <c r="T147" i="8"/>
  <c r="U147" i="8"/>
  <c r="V147" i="8"/>
  <c r="W147" i="8"/>
  <c r="X147" i="8"/>
  <c r="Y147" i="8"/>
  <c r="AA147" i="8"/>
  <c r="AB147" i="8"/>
  <c r="AC147" i="8"/>
  <c r="AN147" i="8" s="1"/>
  <c r="AD147" i="8"/>
  <c r="AO147" i="8" s="1"/>
  <c r="AE147" i="8"/>
  <c r="AF147" i="8"/>
  <c r="AG147" i="8"/>
  <c r="AH147" i="8"/>
  <c r="AI147" i="8"/>
  <c r="AT147" i="8" s="1"/>
  <c r="AJ147" i="8"/>
  <c r="AU147" i="8" s="1"/>
  <c r="P148" i="8"/>
  <c r="Q148" i="8"/>
  <c r="R148" i="8"/>
  <c r="S148" i="8"/>
  <c r="T148" i="8"/>
  <c r="U148" i="8"/>
  <c r="V148" i="8"/>
  <c r="W148" i="8"/>
  <c r="X148" i="8"/>
  <c r="Y148" i="8"/>
  <c r="AA148" i="8"/>
  <c r="AL148" i="8" s="1"/>
  <c r="AB148" i="8"/>
  <c r="AM148" i="8" s="1"/>
  <c r="AC148" i="8"/>
  <c r="AD148" i="8"/>
  <c r="AE148" i="8"/>
  <c r="AF148" i="8"/>
  <c r="AG148" i="8"/>
  <c r="AR148" i="8" s="1"/>
  <c r="AH148" i="8"/>
  <c r="AS148" i="8" s="1"/>
  <c r="AI148" i="8"/>
  <c r="AJ148" i="8"/>
  <c r="P149" i="8"/>
  <c r="Q149" i="8"/>
  <c r="R149" i="8"/>
  <c r="S149" i="8"/>
  <c r="T149" i="8"/>
  <c r="U149" i="8"/>
  <c r="V149" i="8"/>
  <c r="W149" i="8"/>
  <c r="X149" i="8"/>
  <c r="Y149" i="8"/>
  <c r="AA149" i="8"/>
  <c r="AB149" i="8"/>
  <c r="AC149" i="8"/>
  <c r="AD149" i="8"/>
  <c r="AE149" i="8"/>
  <c r="AP149" i="8" s="1"/>
  <c r="AF149" i="8"/>
  <c r="AQ149" i="8" s="1"/>
  <c r="AG149" i="8"/>
  <c r="AH149" i="8"/>
  <c r="AI149" i="8"/>
  <c r="AJ149" i="8"/>
  <c r="P150" i="8"/>
  <c r="Q150" i="8"/>
  <c r="R150" i="8"/>
  <c r="S150" i="8"/>
  <c r="T150" i="8"/>
  <c r="U150" i="8"/>
  <c r="V150" i="8"/>
  <c r="W150" i="8"/>
  <c r="X150" i="8"/>
  <c r="Y150" i="8"/>
  <c r="AA150" i="8"/>
  <c r="AB150" i="8"/>
  <c r="AC150" i="8"/>
  <c r="AN150" i="8" s="1"/>
  <c r="AD150" i="8"/>
  <c r="AO150" i="8" s="1"/>
  <c r="AE150" i="8"/>
  <c r="AF150" i="8"/>
  <c r="AG150" i="8"/>
  <c r="AH150" i="8"/>
  <c r="AI150" i="8"/>
  <c r="AT150" i="8" s="1"/>
  <c r="AJ150" i="8"/>
  <c r="AU150" i="8" s="1"/>
  <c r="P151" i="8"/>
  <c r="Q151" i="8"/>
  <c r="R151" i="8"/>
  <c r="S151" i="8"/>
  <c r="T151" i="8"/>
  <c r="U151" i="8"/>
  <c r="V151" i="8"/>
  <c r="W151" i="8"/>
  <c r="X151" i="8"/>
  <c r="Y151" i="8"/>
  <c r="AA151" i="8"/>
  <c r="AL151" i="8" s="1"/>
  <c r="AB151" i="8"/>
  <c r="AM151" i="8" s="1"/>
  <c r="AC151" i="8"/>
  <c r="AD151" i="8"/>
  <c r="AE151" i="8"/>
  <c r="AF151" i="8"/>
  <c r="AG151" i="8"/>
  <c r="AR151" i="8" s="1"/>
  <c r="AH151" i="8"/>
  <c r="AS151" i="8" s="1"/>
  <c r="AI151" i="8"/>
  <c r="AJ151" i="8"/>
  <c r="P152" i="8"/>
  <c r="Q152" i="8"/>
  <c r="R152" i="8"/>
  <c r="S152" i="8"/>
  <c r="T152" i="8"/>
  <c r="U152" i="8"/>
  <c r="V152" i="8"/>
  <c r="W152" i="8"/>
  <c r="X152" i="8"/>
  <c r="Y152" i="8"/>
  <c r="AA152" i="8"/>
  <c r="AB152" i="8"/>
  <c r="AC152" i="8"/>
  <c r="AD152" i="8"/>
  <c r="AE152" i="8"/>
  <c r="AP152" i="8" s="1"/>
  <c r="AF152" i="8"/>
  <c r="AQ152" i="8" s="1"/>
  <c r="AG152" i="8"/>
  <c r="AH152" i="8"/>
  <c r="AI152" i="8"/>
  <c r="AJ152" i="8"/>
  <c r="P153" i="8"/>
  <c r="Q153" i="8"/>
  <c r="R153" i="8"/>
  <c r="S153" i="8"/>
  <c r="T153" i="8"/>
  <c r="U153" i="8"/>
  <c r="V153" i="8"/>
  <c r="W153" i="8"/>
  <c r="X153" i="8"/>
  <c r="Y153" i="8"/>
  <c r="AA153" i="8"/>
  <c r="AB153" i="8"/>
  <c r="AC153" i="8"/>
  <c r="AN153" i="8" s="1"/>
  <c r="AD153" i="8"/>
  <c r="AO153" i="8" s="1"/>
  <c r="AE153" i="8"/>
  <c r="AF153" i="8"/>
  <c r="AG153" i="8"/>
  <c r="AH153" i="8"/>
  <c r="AI153" i="8"/>
  <c r="AT153" i="8" s="1"/>
  <c r="AJ153" i="8"/>
  <c r="AU153" i="8" s="1"/>
  <c r="P154" i="8"/>
  <c r="Q154" i="8"/>
  <c r="R154" i="8"/>
  <c r="S154" i="8"/>
  <c r="T154" i="8"/>
  <c r="U154" i="8"/>
  <c r="V154" i="8"/>
  <c r="W154" i="8"/>
  <c r="X154" i="8"/>
  <c r="Y154" i="8"/>
  <c r="AA154" i="8"/>
  <c r="AL154" i="8" s="1"/>
  <c r="AB154" i="8"/>
  <c r="AM154" i="8" s="1"/>
  <c r="AC154" i="8"/>
  <c r="AD154" i="8"/>
  <c r="AE154" i="8"/>
  <c r="AF154" i="8"/>
  <c r="AG154" i="8"/>
  <c r="AR154" i="8" s="1"/>
  <c r="AH154" i="8"/>
  <c r="AS154" i="8" s="1"/>
  <c r="AI154" i="8"/>
  <c r="AJ154" i="8"/>
  <c r="P155" i="8"/>
  <c r="Q155" i="8"/>
  <c r="R155" i="8"/>
  <c r="S155" i="8"/>
  <c r="T155" i="8"/>
  <c r="U155" i="8"/>
  <c r="V155" i="8"/>
  <c r="W155" i="8"/>
  <c r="X155" i="8"/>
  <c r="Y155" i="8"/>
  <c r="AA155" i="8"/>
  <c r="AB155" i="8"/>
  <c r="AC155" i="8"/>
  <c r="AD155" i="8"/>
  <c r="AE155" i="8"/>
  <c r="AP155" i="8" s="1"/>
  <c r="AF155" i="8"/>
  <c r="AQ155" i="8" s="1"/>
  <c r="AG155" i="8"/>
  <c r="AH155" i="8"/>
  <c r="AI155" i="8"/>
  <c r="AJ155" i="8"/>
  <c r="P156" i="8"/>
  <c r="Q156" i="8"/>
  <c r="R156" i="8"/>
  <c r="S156" i="8"/>
  <c r="T156" i="8"/>
  <c r="U156" i="8"/>
  <c r="V156" i="8"/>
  <c r="W156" i="8"/>
  <c r="X156" i="8"/>
  <c r="Y156" i="8"/>
  <c r="AA156" i="8"/>
  <c r="AB156" i="8"/>
  <c r="AC156" i="8"/>
  <c r="AN156" i="8" s="1"/>
  <c r="AD156" i="8"/>
  <c r="AO156" i="8" s="1"/>
  <c r="AE156" i="8"/>
  <c r="AF156" i="8"/>
  <c r="AG156" i="8"/>
  <c r="AH156" i="8"/>
  <c r="AI156" i="8"/>
  <c r="AT156" i="8" s="1"/>
  <c r="AJ156" i="8"/>
  <c r="AU156" i="8" s="1"/>
  <c r="P157" i="8"/>
  <c r="Q157" i="8"/>
  <c r="R157" i="8"/>
  <c r="S157" i="8"/>
  <c r="T157" i="8"/>
  <c r="U157" i="8"/>
  <c r="V157" i="8"/>
  <c r="W157" i="8"/>
  <c r="X157" i="8"/>
  <c r="Y157" i="8"/>
  <c r="AA157" i="8"/>
  <c r="AL157" i="8" s="1"/>
  <c r="AB157" i="8"/>
  <c r="AM157" i="8" s="1"/>
  <c r="AC157" i="8"/>
  <c r="AD157" i="8"/>
  <c r="AE157" i="8"/>
  <c r="AF157" i="8"/>
  <c r="AG157" i="8"/>
  <c r="AR157" i="8" s="1"/>
  <c r="AH157" i="8"/>
  <c r="AS157" i="8" s="1"/>
  <c r="AI157" i="8"/>
  <c r="AJ157" i="8"/>
  <c r="P158" i="8"/>
  <c r="Q158" i="8"/>
  <c r="R158" i="8"/>
  <c r="S158" i="8"/>
  <c r="T158" i="8"/>
  <c r="U158" i="8"/>
  <c r="V158" i="8"/>
  <c r="W158" i="8"/>
  <c r="X158" i="8"/>
  <c r="Y158" i="8"/>
  <c r="AA158" i="8"/>
  <c r="AB158" i="8"/>
  <c r="AC158" i="8"/>
  <c r="AD158" i="8"/>
  <c r="AE158" i="8"/>
  <c r="AP158" i="8" s="1"/>
  <c r="AF158" i="8"/>
  <c r="AQ158" i="8" s="1"/>
  <c r="AG158" i="8"/>
  <c r="AH158" i="8"/>
  <c r="AI158" i="8"/>
  <c r="AJ158" i="8"/>
  <c r="P159" i="8"/>
  <c r="Q159" i="8"/>
  <c r="R159" i="8"/>
  <c r="S159" i="8"/>
  <c r="T159" i="8"/>
  <c r="U159" i="8"/>
  <c r="V159" i="8"/>
  <c r="W159" i="8"/>
  <c r="X159" i="8"/>
  <c r="Y159" i="8"/>
  <c r="AA159" i="8"/>
  <c r="AB159" i="8"/>
  <c r="AC159" i="8"/>
  <c r="AN159" i="8" s="1"/>
  <c r="AD159" i="8"/>
  <c r="AO159" i="8" s="1"/>
  <c r="AE159" i="8"/>
  <c r="AF159" i="8"/>
  <c r="AG159" i="8"/>
  <c r="AH159" i="8"/>
  <c r="AI159" i="8"/>
  <c r="AT159" i="8" s="1"/>
  <c r="AJ159" i="8"/>
  <c r="AU159" i="8" s="1"/>
  <c r="P160" i="8"/>
  <c r="Q160" i="8"/>
  <c r="R160" i="8"/>
  <c r="S160" i="8"/>
  <c r="T160" i="8"/>
  <c r="U160" i="8"/>
  <c r="V160" i="8"/>
  <c r="W160" i="8"/>
  <c r="X160" i="8"/>
  <c r="Y160" i="8"/>
  <c r="AA160" i="8"/>
  <c r="AL160" i="8" s="1"/>
  <c r="AB160" i="8"/>
  <c r="AM160" i="8" s="1"/>
  <c r="AC160" i="8"/>
  <c r="AD160" i="8"/>
  <c r="AE160" i="8"/>
  <c r="AF160" i="8"/>
  <c r="AG160" i="8"/>
  <c r="AR160" i="8" s="1"/>
  <c r="AH160" i="8"/>
  <c r="AS160" i="8" s="1"/>
  <c r="AI160" i="8"/>
  <c r="AJ160" i="8"/>
  <c r="P161" i="8"/>
  <c r="Q161" i="8"/>
  <c r="R161" i="8"/>
  <c r="S161" i="8"/>
  <c r="T161" i="8"/>
  <c r="U161" i="8"/>
  <c r="V161" i="8"/>
  <c r="W161" i="8"/>
  <c r="X161" i="8"/>
  <c r="Y161" i="8"/>
  <c r="AA161" i="8"/>
  <c r="AB161" i="8"/>
  <c r="AC161" i="8"/>
  <c r="AD161" i="8"/>
  <c r="AE161" i="8"/>
  <c r="AP161" i="8" s="1"/>
  <c r="AF161" i="8"/>
  <c r="AQ161" i="8" s="1"/>
  <c r="AG161" i="8"/>
  <c r="AH161" i="8"/>
  <c r="AI161" i="8"/>
  <c r="AJ161" i="8"/>
  <c r="P162" i="8"/>
  <c r="Q162" i="8"/>
  <c r="R162" i="8"/>
  <c r="S162" i="8"/>
  <c r="T162" i="8"/>
  <c r="U162" i="8"/>
  <c r="V162" i="8"/>
  <c r="W162" i="8"/>
  <c r="X162" i="8"/>
  <c r="Y162" i="8"/>
  <c r="AA162" i="8"/>
  <c r="AB162" i="8"/>
  <c r="AC162" i="8"/>
  <c r="AN162" i="8" s="1"/>
  <c r="AD162" i="8"/>
  <c r="AO162" i="8" s="1"/>
  <c r="AE162" i="8"/>
  <c r="AF162" i="8"/>
  <c r="AG162" i="8"/>
  <c r="AH162" i="8"/>
  <c r="AI162" i="8"/>
  <c r="AT162" i="8" s="1"/>
  <c r="AJ162" i="8"/>
  <c r="AU162" i="8" s="1"/>
  <c r="P163" i="8"/>
  <c r="Q163" i="8"/>
  <c r="R163" i="8"/>
  <c r="S163" i="8"/>
  <c r="T163" i="8"/>
  <c r="U163" i="8"/>
  <c r="V163" i="8"/>
  <c r="W163" i="8"/>
  <c r="X163" i="8"/>
  <c r="Y163" i="8"/>
  <c r="AA163" i="8"/>
  <c r="AL163" i="8" s="1"/>
  <c r="AB163" i="8"/>
  <c r="AM163" i="8" s="1"/>
  <c r="AC163" i="8"/>
  <c r="AD163" i="8"/>
  <c r="AE163" i="8"/>
  <c r="AF163" i="8"/>
  <c r="AG163" i="8"/>
  <c r="AR163" i="8" s="1"/>
  <c r="AH163" i="8"/>
  <c r="AS163" i="8" s="1"/>
  <c r="AI163" i="8"/>
  <c r="AJ163" i="8"/>
  <c r="P164" i="8"/>
  <c r="Q164" i="8"/>
  <c r="R164" i="8"/>
  <c r="S164" i="8"/>
  <c r="T164" i="8"/>
  <c r="U164" i="8"/>
  <c r="V164" i="8"/>
  <c r="W164" i="8"/>
  <c r="X164" i="8"/>
  <c r="Y164" i="8"/>
  <c r="AA164" i="8"/>
  <c r="AB164" i="8"/>
  <c r="AC164" i="8"/>
  <c r="AD164" i="8"/>
  <c r="AE164" i="8"/>
  <c r="AP164" i="8" s="1"/>
  <c r="AF164" i="8"/>
  <c r="AQ164" i="8" s="1"/>
  <c r="AG164" i="8"/>
  <c r="AH164" i="8"/>
  <c r="AI164" i="8"/>
  <c r="AJ164" i="8"/>
  <c r="P165" i="8"/>
  <c r="Q165" i="8"/>
  <c r="R165" i="8"/>
  <c r="S165" i="8"/>
  <c r="T165" i="8"/>
  <c r="U165" i="8"/>
  <c r="V165" i="8"/>
  <c r="W165" i="8"/>
  <c r="X165" i="8"/>
  <c r="Y165" i="8"/>
  <c r="AA165" i="8"/>
  <c r="AB165" i="8"/>
  <c r="AC165" i="8"/>
  <c r="AN165" i="8" s="1"/>
  <c r="AD165" i="8"/>
  <c r="AO165" i="8" s="1"/>
  <c r="AE165" i="8"/>
  <c r="AF165" i="8"/>
  <c r="AG165" i="8"/>
  <c r="AH165" i="8"/>
  <c r="AI165" i="8"/>
  <c r="AT165" i="8" s="1"/>
  <c r="AJ165" i="8"/>
  <c r="AU165" i="8" s="1"/>
  <c r="P166" i="8"/>
  <c r="Q166" i="8"/>
  <c r="R166" i="8"/>
  <c r="S166" i="8"/>
  <c r="T166" i="8"/>
  <c r="U166" i="8"/>
  <c r="V166" i="8"/>
  <c r="W166" i="8"/>
  <c r="X166" i="8"/>
  <c r="Y166" i="8"/>
  <c r="AA166" i="8"/>
  <c r="AL166" i="8" s="1"/>
  <c r="AB166" i="8"/>
  <c r="AM166" i="8" s="1"/>
  <c r="AC166" i="8"/>
  <c r="AD166" i="8"/>
  <c r="AE166" i="8"/>
  <c r="AF166" i="8"/>
  <c r="AG166" i="8"/>
  <c r="AR166" i="8" s="1"/>
  <c r="AH166" i="8"/>
  <c r="AS166" i="8" s="1"/>
  <c r="AI166" i="8"/>
  <c r="AJ166" i="8"/>
  <c r="P167" i="8"/>
  <c r="Q167" i="8"/>
  <c r="R167" i="8"/>
  <c r="S167" i="8"/>
  <c r="T167" i="8"/>
  <c r="U167" i="8"/>
  <c r="V167" i="8"/>
  <c r="W167" i="8"/>
  <c r="X167" i="8"/>
  <c r="Y167" i="8"/>
  <c r="AA167" i="8"/>
  <c r="AB167" i="8"/>
  <c r="AC167" i="8"/>
  <c r="AD167" i="8"/>
  <c r="AE167" i="8"/>
  <c r="AP167" i="8" s="1"/>
  <c r="AF167" i="8"/>
  <c r="AQ167" i="8" s="1"/>
  <c r="AG167" i="8"/>
  <c r="AH167" i="8"/>
  <c r="AI167" i="8"/>
  <c r="AJ167" i="8"/>
  <c r="P168" i="8"/>
  <c r="Q168" i="8"/>
  <c r="R168" i="8"/>
  <c r="S168" i="8"/>
  <c r="T168" i="8"/>
  <c r="U168" i="8"/>
  <c r="V168" i="8"/>
  <c r="W168" i="8"/>
  <c r="X168" i="8"/>
  <c r="Y168" i="8"/>
  <c r="AA168" i="8"/>
  <c r="AB168" i="8"/>
  <c r="AC168" i="8"/>
  <c r="AN168" i="8" s="1"/>
  <c r="AD168" i="8"/>
  <c r="AO168" i="8" s="1"/>
  <c r="AE168" i="8"/>
  <c r="AF168" i="8"/>
  <c r="AG168" i="8"/>
  <c r="AH168" i="8"/>
  <c r="AI168" i="8"/>
  <c r="AT168" i="8" s="1"/>
  <c r="AJ168" i="8"/>
  <c r="AU168" i="8" s="1"/>
  <c r="P169" i="8"/>
  <c r="Q169" i="8"/>
  <c r="R169" i="8"/>
  <c r="S169" i="8"/>
  <c r="T169" i="8"/>
  <c r="U169" i="8"/>
  <c r="V169" i="8"/>
  <c r="W169" i="8"/>
  <c r="X169" i="8"/>
  <c r="Y169" i="8"/>
  <c r="AA169" i="8"/>
  <c r="AL169" i="8" s="1"/>
  <c r="AB169" i="8"/>
  <c r="AM169" i="8" s="1"/>
  <c r="AC169" i="8"/>
  <c r="AD169" i="8"/>
  <c r="AE169" i="8"/>
  <c r="AF169" i="8"/>
  <c r="AG169" i="8"/>
  <c r="AR169" i="8" s="1"/>
  <c r="AH169" i="8"/>
  <c r="AS169" i="8" s="1"/>
  <c r="AI169" i="8"/>
  <c r="AJ169" i="8"/>
  <c r="P170" i="8"/>
  <c r="Q170" i="8"/>
  <c r="R170" i="8"/>
  <c r="S170" i="8"/>
  <c r="T170" i="8"/>
  <c r="U170" i="8"/>
  <c r="V170" i="8"/>
  <c r="W170" i="8"/>
  <c r="X170" i="8"/>
  <c r="Y170" i="8"/>
  <c r="AA170" i="8"/>
  <c r="AB170" i="8"/>
  <c r="AC170" i="8"/>
  <c r="AD170" i="8"/>
  <c r="AE170" i="8"/>
  <c r="AP170" i="8" s="1"/>
  <c r="AF170" i="8"/>
  <c r="AQ170" i="8" s="1"/>
  <c r="AG170" i="8"/>
  <c r="AH170" i="8"/>
  <c r="AI170" i="8"/>
  <c r="AJ170" i="8"/>
  <c r="P171" i="8"/>
  <c r="Q171" i="8"/>
  <c r="R171" i="8"/>
  <c r="S171" i="8"/>
  <c r="T171" i="8"/>
  <c r="U171" i="8"/>
  <c r="V171" i="8"/>
  <c r="W171" i="8"/>
  <c r="X171" i="8"/>
  <c r="Y171" i="8"/>
  <c r="AA171" i="8"/>
  <c r="AB171" i="8"/>
  <c r="AC171" i="8"/>
  <c r="AN171" i="8" s="1"/>
  <c r="AD171" i="8"/>
  <c r="AO171" i="8" s="1"/>
  <c r="AE171" i="8"/>
  <c r="AF171" i="8"/>
  <c r="AG171" i="8"/>
  <c r="AH171" i="8"/>
  <c r="AI171" i="8"/>
  <c r="AT171" i="8" s="1"/>
  <c r="AJ171" i="8"/>
  <c r="AU171" i="8" s="1"/>
  <c r="P172" i="8"/>
  <c r="Q172" i="8"/>
  <c r="R172" i="8"/>
  <c r="S172" i="8"/>
  <c r="T172" i="8"/>
  <c r="U172" i="8"/>
  <c r="V172" i="8"/>
  <c r="W172" i="8"/>
  <c r="X172" i="8"/>
  <c r="Y172" i="8"/>
  <c r="AA172" i="8"/>
  <c r="AL172" i="8" s="1"/>
  <c r="AB172" i="8"/>
  <c r="AM172" i="8" s="1"/>
  <c r="AC172" i="8"/>
  <c r="AD172" i="8"/>
  <c r="AE172" i="8"/>
  <c r="AF172" i="8"/>
  <c r="AG172" i="8"/>
  <c r="AR172" i="8" s="1"/>
  <c r="AH172" i="8"/>
  <c r="AS172" i="8" s="1"/>
  <c r="AI172" i="8"/>
  <c r="AJ172" i="8"/>
  <c r="P173" i="8"/>
  <c r="Q173" i="8"/>
  <c r="R173" i="8"/>
  <c r="S173" i="8"/>
  <c r="T173" i="8"/>
  <c r="U173" i="8"/>
  <c r="V173" i="8"/>
  <c r="W173" i="8"/>
  <c r="X173" i="8"/>
  <c r="Y173" i="8"/>
  <c r="AA173" i="8"/>
  <c r="AB173" i="8"/>
  <c r="AC173" i="8"/>
  <c r="AD173" i="8"/>
  <c r="AE173" i="8"/>
  <c r="AP173" i="8" s="1"/>
  <c r="AF173" i="8"/>
  <c r="AQ173" i="8" s="1"/>
  <c r="AG173" i="8"/>
  <c r="AH173" i="8"/>
  <c r="AI173" i="8"/>
  <c r="AJ173" i="8"/>
  <c r="P174" i="8"/>
  <c r="Q174" i="8"/>
  <c r="R174" i="8"/>
  <c r="S174" i="8"/>
  <c r="T174" i="8"/>
  <c r="U174" i="8"/>
  <c r="V174" i="8"/>
  <c r="W174" i="8"/>
  <c r="X174" i="8"/>
  <c r="Y174" i="8"/>
  <c r="AA174" i="8"/>
  <c r="AB174" i="8"/>
  <c r="AC174" i="8"/>
  <c r="AN174" i="8" s="1"/>
  <c r="AD174" i="8"/>
  <c r="AO174" i="8" s="1"/>
  <c r="AE174" i="8"/>
  <c r="AF174" i="8"/>
  <c r="AG174" i="8"/>
  <c r="AH174" i="8"/>
  <c r="AI174" i="8"/>
  <c r="AT174" i="8" s="1"/>
  <c r="AJ174" i="8"/>
  <c r="AU174" i="8" s="1"/>
  <c r="P175" i="8"/>
  <c r="Q175" i="8"/>
  <c r="R175" i="8"/>
  <c r="S175" i="8"/>
  <c r="T175" i="8"/>
  <c r="U175" i="8"/>
  <c r="V175" i="8"/>
  <c r="W175" i="8"/>
  <c r="X175" i="8"/>
  <c r="Y175" i="8"/>
  <c r="AA175" i="8"/>
  <c r="AL175" i="8" s="1"/>
  <c r="AB175" i="8"/>
  <c r="AM175" i="8" s="1"/>
  <c r="AC175" i="8"/>
  <c r="AD175" i="8"/>
  <c r="AE175" i="8"/>
  <c r="AF175" i="8"/>
  <c r="AG175" i="8"/>
  <c r="AR175" i="8" s="1"/>
  <c r="AH175" i="8"/>
  <c r="AS175" i="8" s="1"/>
  <c r="AI175" i="8"/>
  <c r="AJ175" i="8"/>
  <c r="P176" i="8"/>
  <c r="Q176" i="8"/>
  <c r="R176" i="8"/>
  <c r="S176" i="8"/>
  <c r="T176" i="8"/>
  <c r="U176" i="8"/>
  <c r="V176" i="8"/>
  <c r="W176" i="8"/>
  <c r="X176" i="8"/>
  <c r="Y176" i="8"/>
  <c r="AA176" i="8"/>
  <c r="AB176" i="8"/>
  <c r="AC176" i="8"/>
  <c r="AD176" i="8"/>
  <c r="AE176" i="8"/>
  <c r="AP176" i="8" s="1"/>
  <c r="AF176" i="8"/>
  <c r="AQ176" i="8" s="1"/>
  <c r="AG176" i="8"/>
  <c r="AH176" i="8"/>
  <c r="AI176" i="8"/>
  <c r="AJ176" i="8"/>
  <c r="P177" i="8"/>
  <c r="Q177" i="8"/>
  <c r="R177" i="8"/>
  <c r="S177" i="8"/>
  <c r="T177" i="8"/>
  <c r="U177" i="8"/>
  <c r="V177" i="8"/>
  <c r="W177" i="8"/>
  <c r="X177" i="8"/>
  <c r="Y177" i="8"/>
  <c r="AA177" i="8"/>
  <c r="AB177" i="8"/>
  <c r="AC177" i="8"/>
  <c r="AN177" i="8" s="1"/>
  <c r="AD177" i="8"/>
  <c r="AO177" i="8" s="1"/>
  <c r="AE177" i="8"/>
  <c r="AF177" i="8"/>
  <c r="AG177" i="8"/>
  <c r="AH177" i="8"/>
  <c r="AI177" i="8"/>
  <c r="AT177" i="8" s="1"/>
  <c r="AJ177" i="8"/>
  <c r="AU177" i="8" s="1"/>
  <c r="P178" i="8"/>
  <c r="Q178" i="8"/>
  <c r="R178" i="8"/>
  <c r="S178" i="8"/>
  <c r="T178" i="8"/>
  <c r="U178" i="8"/>
  <c r="V178" i="8"/>
  <c r="W178" i="8"/>
  <c r="X178" i="8"/>
  <c r="Y178" i="8"/>
  <c r="AA178" i="8"/>
  <c r="AL178" i="8" s="1"/>
  <c r="AB178" i="8"/>
  <c r="AM178" i="8" s="1"/>
  <c r="AC178" i="8"/>
  <c r="AD178" i="8"/>
  <c r="AE178" i="8"/>
  <c r="AF178" i="8"/>
  <c r="AG178" i="8"/>
  <c r="AR178" i="8" s="1"/>
  <c r="AH178" i="8"/>
  <c r="AS178" i="8" s="1"/>
  <c r="AI178" i="8"/>
  <c r="AJ178" i="8"/>
  <c r="P179" i="8"/>
  <c r="Q179" i="8"/>
  <c r="R179" i="8"/>
  <c r="S179" i="8"/>
  <c r="T179" i="8"/>
  <c r="U179" i="8"/>
  <c r="V179" i="8"/>
  <c r="W179" i="8"/>
  <c r="X179" i="8"/>
  <c r="Y179" i="8"/>
  <c r="AA179" i="8"/>
  <c r="AB179" i="8"/>
  <c r="AC179" i="8"/>
  <c r="AD179" i="8"/>
  <c r="AE179" i="8"/>
  <c r="AP179" i="8" s="1"/>
  <c r="AF179" i="8"/>
  <c r="AQ179" i="8" s="1"/>
  <c r="AG179" i="8"/>
  <c r="AH179" i="8"/>
  <c r="AI179" i="8"/>
  <c r="AJ179" i="8"/>
  <c r="P180" i="8"/>
  <c r="Q180" i="8"/>
  <c r="R180" i="8"/>
  <c r="S180" i="8"/>
  <c r="T180" i="8"/>
  <c r="U180" i="8"/>
  <c r="V180" i="8"/>
  <c r="W180" i="8"/>
  <c r="X180" i="8"/>
  <c r="Y180" i="8"/>
  <c r="AA180" i="8"/>
  <c r="AB180" i="8"/>
  <c r="AC180" i="8"/>
  <c r="AN180" i="8" s="1"/>
  <c r="AD180" i="8"/>
  <c r="AO180" i="8" s="1"/>
  <c r="AE180" i="8"/>
  <c r="AF180" i="8"/>
  <c r="AG180" i="8"/>
  <c r="AH180" i="8"/>
  <c r="AI180" i="8"/>
  <c r="AT180" i="8" s="1"/>
  <c r="AJ180" i="8"/>
  <c r="AU180" i="8" s="1"/>
  <c r="P181" i="8"/>
  <c r="Q181" i="8"/>
  <c r="R181" i="8"/>
  <c r="S181" i="8"/>
  <c r="T181" i="8"/>
  <c r="U181" i="8"/>
  <c r="V181" i="8"/>
  <c r="W181" i="8"/>
  <c r="X181" i="8"/>
  <c r="Y181" i="8"/>
  <c r="AA181" i="8"/>
  <c r="AL181" i="8" s="1"/>
  <c r="AB181" i="8"/>
  <c r="AM181" i="8" s="1"/>
  <c r="AC181" i="8"/>
  <c r="AD181" i="8"/>
  <c r="AE181" i="8"/>
  <c r="AF181" i="8"/>
  <c r="AG181" i="8"/>
  <c r="AR181" i="8" s="1"/>
  <c r="AH181" i="8"/>
  <c r="AS181" i="8" s="1"/>
  <c r="AI181" i="8"/>
  <c r="AJ181" i="8"/>
  <c r="P182" i="8"/>
  <c r="Q182" i="8"/>
  <c r="R182" i="8"/>
  <c r="S182" i="8"/>
  <c r="T182" i="8"/>
  <c r="U182" i="8"/>
  <c r="V182" i="8"/>
  <c r="W182" i="8"/>
  <c r="X182" i="8"/>
  <c r="Y182" i="8"/>
  <c r="AA182" i="8"/>
  <c r="AB182" i="8"/>
  <c r="AC182" i="8"/>
  <c r="AD182" i="8"/>
  <c r="AE182" i="8"/>
  <c r="AP182" i="8" s="1"/>
  <c r="AF182" i="8"/>
  <c r="AQ182" i="8" s="1"/>
  <c r="AG182" i="8"/>
  <c r="AH182" i="8"/>
  <c r="AI182" i="8"/>
  <c r="AJ182" i="8"/>
  <c r="P183" i="8"/>
  <c r="Q183" i="8"/>
  <c r="R183" i="8"/>
  <c r="S183" i="8"/>
  <c r="T183" i="8"/>
  <c r="U183" i="8"/>
  <c r="V183" i="8"/>
  <c r="W183" i="8"/>
  <c r="X183" i="8"/>
  <c r="Y183" i="8"/>
  <c r="AA183" i="8"/>
  <c r="AB183" i="8"/>
  <c r="AC183" i="8"/>
  <c r="AN183" i="8" s="1"/>
  <c r="AD183" i="8"/>
  <c r="AO183" i="8" s="1"/>
  <c r="AE183" i="8"/>
  <c r="AF183" i="8"/>
  <c r="AG183" i="8"/>
  <c r="AH183" i="8"/>
  <c r="AI183" i="8"/>
  <c r="AT183" i="8" s="1"/>
  <c r="AJ183" i="8"/>
  <c r="AU183" i="8" s="1"/>
  <c r="P184" i="8"/>
  <c r="Q184" i="8"/>
  <c r="R184" i="8"/>
  <c r="S184" i="8"/>
  <c r="T184" i="8"/>
  <c r="U184" i="8"/>
  <c r="V184" i="8"/>
  <c r="W184" i="8"/>
  <c r="X184" i="8"/>
  <c r="Y184" i="8"/>
  <c r="AA184" i="8"/>
  <c r="AL184" i="8" s="1"/>
  <c r="AB184" i="8"/>
  <c r="AM184" i="8" s="1"/>
  <c r="AC184" i="8"/>
  <c r="AD184" i="8"/>
  <c r="AE184" i="8"/>
  <c r="AF184" i="8"/>
  <c r="AG184" i="8"/>
  <c r="AR184" i="8" s="1"/>
  <c r="AH184" i="8"/>
  <c r="AS184" i="8" s="1"/>
  <c r="AI184" i="8"/>
  <c r="AJ184" i="8"/>
  <c r="P185" i="8"/>
  <c r="Q185" i="8"/>
  <c r="R185" i="8"/>
  <c r="S185" i="8"/>
  <c r="T185" i="8"/>
  <c r="U185" i="8"/>
  <c r="V185" i="8"/>
  <c r="W185" i="8"/>
  <c r="X185" i="8"/>
  <c r="Y185" i="8"/>
  <c r="AA185" i="8"/>
  <c r="AB185" i="8"/>
  <c r="AC185" i="8"/>
  <c r="AD185" i="8"/>
  <c r="AE185" i="8"/>
  <c r="AP185" i="8" s="1"/>
  <c r="AF185" i="8"/>
  <c r="AQ185" i="8" s="1"/>
  <c r="AG185" i="8"/>
  <c r="AH185" i="8"/>
  <c r="AI185" i="8"/>
  <c r="AJ185" i="8"/>
  <c r="P186" i="8"/>
  <c r="Q186" i="8"/>
  <c r="R186" i="8"/>
  <c r="S186" i="8"/>
  <c r="T186" i="8"/>
  <c r="U186" i="8"/>
  <c r="V186" i="8"/>
  <c r="W186" i="8"/>
  <c r="X186" i="8"/>
  <c r="Y186" i="8"/>
  <c r="AA186" i="8"/>
  <c r="AB186" i="8"/>
  <c r="AC186" i="8"/>
  <c r="AN186" i="8" s="1"/>
  <c r="AD186" i="8"/>
  <c r="AO186" i="8" s="1"/>
  <c r="AE186" i="8"/>
  <c r="AF186" i="8"/>
  <c r="AG186" i="8"/>
  <c r="AH186" i="8"/>
  <c r="AI186" i="8"/>
  <c r="AT186" i="8" s="1"/>
  <c r="AJ186" i="8"/>
  <c r="AU186" i="8" s="1"/>
  <c r="P187" i="8"/>
  <c r="Q187" i="8"/>
  <c r="R187" i="8"/>
  <c r="S187" i="8"/>
  <c r="T187" i="8"/>
  <c r="U187" i="8"/>
  <c r="V187" i="8"/>
  <c r="W187" i="8"/>
  <c r="X187" i="8"/>
  <c r="Y187" i="8"/>
  <c r="AA187" i="8"/>
  <c r="AL187" i="8" s="1"/>
  <c r="AB187" i="8"/>
  <c r="AM187" i="8" s="1"/>
  <c r="AC187" i="8"/>
  <c r="AD187" i="8"/>
  <c r="AE187" i="8"/>
  <c r="AF187" i="8"/>
  <c r="AG187" i="8"/>
  <c r="AR187" i="8" s="1"/>
  <c r="AH187" i="8"/>
  <c r="AS187" i="8" s="1"/>
  <c r="AI187" i="8"/>
  <c r="AJ187" i="8"/>
  <c r="P188" i="8"/>
  <c r="Q188" i="8"/>
  <c r="R188" i="8"/>
  <c r="S188" i="8"/>
  <c r="T188" i="8"/>
  <c r="U188" i="8"/>
  <c r="V188" i="8"/>
  <c r="W188" i="8"/>
  <c r="X188" i="8"/>
  <c r="Y188" i="8"/>
  <c r="AA188" i="8"/>
  <c r="AB188" i="8"/>
  <c r="AC188" i="8"/>
  <c r="AD188" i="8"/>
  <c r="AE188" i="8"/>
  <c r="AP188" i="8" s="1"/>
  <c r="AF188" i="8"/>
  <c r="AQ188" i="8" s="1"/>
  <c r="AG188" i="8"/>
  <c r="AH188" i="8"/>
  <c r="AI188" i="8"/>
  <c r="AJ188" i="8"/>
  <c r="P189" i="8"/>
  <c r="Q189" i="8"/>
  <c r="R189" i="8"/>
  <c r="S189" i="8"/>
  <c r="T189" i="8"/>
  <c r="U189" i="8"/>
  <c r="V189" i="8"/>
  <c r="W189" i="8"/>
  <c r="X189" i="8"/>
  <c r="Y189" i="8"/>
  <c r="AA189" i="8"/>
  <c r="AB189" i="8"/>
  <c r="AC189" i="8"/>
  <c r="AN189" i="8" s="1"/>
  <c r="AD189" i="8"/>
  <c r="AO189" i="8" s="1"/>
  <c r="AE189" i="8"/>
  <c r="AF189" i="8"/>
  <c r="AG189" i="8"/>
  <c r="AH189" i="8"/>
  <c r="AI189" i="8"/>
  <c r="AT189" i="8" s="1"/>
  <c r="AJ189" i="8"/>
  <c r="AU189" i="8" s="1"/>
  <c r="P190" i="8"/>
  <c r="Q190" i="8"/>
  <c r="R190" i="8"/>
  <c r="S190" i="8"/>
  <c r="T190" i="8"/>
  <c r="U190" i="8"/>
  <c r="V190" i="8"/>
  <c r="W190" i="8"/>
  <c r="X190" i="8"/>
  <c r="Y190" i="8"/>
  <c r="AA190" i="8"/>
  <c r="AL190" i="8" s="1"/>
  <c r="AB190" i="8"/>
  <c r="AM190" i="8" s="1"/>
  <c r="AC190" i="8"/>
  <c r="AD190" i="8"/>
  <c r="AE190" i="8"/>
  <c r="AF190" i="8"/>
  <c r="AG190" i="8"/>
  <c r="AR190" i="8" s="1"/>
  <c r="AH190" i="8"/>
  <c r="AS190" i="8" s="1"/>
  <c r="AI190" i="8"/>
  <c r="AJ190" i="8"/>
  <c r="P191" i="8"/>
  <c r="Q191" i="8"/>
  <c r="R191" i="8"/>
  <c r="S191" i="8"/>
  <c r="T191" i="8"/>
  <c r="U191" i="8"/>
  <c r="V191" i="8"/>
  <c r="W191" i="8"/>
  <c r="X191" i="8"/>
  <c r="Y191" i="8"/>
  <c r="AA191" i="8"/>
  <c r="AB191" i="8"/>
  <c r="AC191" i="8"/>
  <c r="AD191" i="8"/>
  <c r="AE191" i="8"/>
  <c r="AP191" i="8" s="1"/>
  <c r="AF191" i="8"/>
  <c r="AQ191" i="8" s="1"/>
  <c r="AG191" i="8"/>
  <c r="AH191" i="8"/>
  <c r="AI191" i="8"/>
  <c r="AJ191" i="8"/>
  <c r="P192" i="8"/>
  <c r="Q192" i="8"/>
  <c r="R192" i="8"/>
  <c r="S192" i="8"/>
  <c r="T192" i="8"/>
  <c r="U192" i="8"/>
  <c r="V192" i="8"/>
  <c r="W192" i="8"/>
  <c r="X192" i="8"/>
  <c r="Y192" i="8"/>
  <c r="AA192" i="8"/>
  <c r="AB192" i="8"/>
  <c r="AC192" i="8"/>
  <c r="AN192" i="8" s="1"/>
  <c r="AD192" i="8"/>
  <c r="AO192" i="8" s="1"/>
  <c r="AE192" i="8"/>
  <c r="AF192" i="8"/>
  <c r="AG192" i="8"/>
  <c r="AH192" i="8"/>
  <c r="AI192" i="8"/>
  <c r="AT192" i="8" s="1"/>
  <c r="AJ192" i="8"/>
  <c r="AU192" i="8" s="1"/>
  <c r="P193" i="8"/>
  <c r="Q193" i="8"/>
  <c r="R193" i="8"/>
  <c r="S193" i="8"/>
  <c r="T193" i="8"/>
  <c r="U193" i="8"/>
  <c r="V193" i="8"/>
  <c r="W193" i="8"/>
  <c r="X193" i="8"/>
  <c r="Y193" i="8"/>
  <c r="AA193" i="8"/>
  <c r="AL193" i="8" s="1"/>
  <c r="AB193" i="8"/>
  <c r="AM193" i="8" s="1"/>
  <c r="AC193" i="8"/>
  <c r="AD193" i="8"/>
  <c r="AE193" i="8"/>
  <c r="AF193" i="8"/>
  <c r="AG193" i="8"/>
  <c r="AR193" i="8" s="1"/>
  <c r="AH193" i="8"/>
  <c r="AS193" i="8" s="1"/>
  <c r="AI193" i="8"/>
  <c r="AJ193" i="8"/>
  <c r="P194" i="8"/>
  <c r="Q194" i="8"/>
  <c r="R194" i="8"/>
  <c r="S194" i="8"/>
  <c r="T194" i="8"/>
  <c r="U194" i="8"/>
  <c r="V194" i="8"/>
  <c r="W194" i="8"/>
  <c r="X194" i="8"/>
  <c r="Y194" i="8"/>
  <c r="AA194" i="8"/>
  <c r="AB194" i="8"/>
  <c r="AC194" i="8"/>
  <c r="AD194" i="8"/>
  <c r="AE194" i="8"/>
  <c r="AP194" i="8" s="1"/>
  <c r="AF194" i="8"/>
  <c r="AQ194" i="8" s="1"/>
  <c r="AG194" i="8"/>
  <c r="AH194" i="8"/>
  <c r="AI194" i="8"/>
  <c r="AJ194" i="8"/>
  <c r="P195" i="8"/>
  <c r="Q195" i="8"/>
  <c r="R195" i="8"/>
  <c r="S195" i="8"/>
  <c r="T195" i="8"/>
  <c r="U195" i="8"/>
  <c r="V195" i="8"/>
  <c r="W195" i="8"/>
  <c r="X195" i="8"/>
  <c r="Y195" i="8"/>
  <c r="AA195" i="8"/>
  <c r="AB195" i="8"/>
  <c r="AC195" i="8"/>
  <c r="AN195" i="8" s="1"/>
  <c r="AD195" i="8"/>
  <c r="AO195" i="8" s="1"/>
  <c r="AE195" i="8"/>
  <c r="AF195" i="8"/>
  <c r="AG195" i="8"/>
  <c r="AH195" i="8"/>
  <c r="AI195" i="8"/>
  <c r="AT195" i="8" s="1"/>
  <c r="AJ195" i="8"/>
  <c r="AU195" i="8" s="1"/>
  <c r="P196" i="8"/>
  <c r="Q196" i="8"/>
  <c r="R196" i="8"/>
  <c r="S196" i="8"/>
  <c r="T196" i="8"/>
  <c r="U196" i="8"/>
  <c r="V196" i="8"/>
  <c r="W196" i="8"/>
  <c r="X196" i="8"/>
  <c r="Y196" i="8"/>
  <c r="AA196" i="8"/>
  <c r="AL196" i="8" s="1"/>
  <c r="AB196" i="8"/>
  <c r="AM196" i="8" s="1"/>
  <c r="AC196" i="8"/>
  <c r="AD196" i="8"/>
  <c r="AE196" i="8"/>
  <c r="AF196" i="8"/>
  <c r="AG196" i="8"/>
  <c r="AR196" i="8" s="1"/>
  <c r="AH196" i="8"/>
  <c r="AS196" i="8" s="1"/>
  <c r="AI196" i="8"/>
  <c r="AJ196" i="8"/>
  <c r="P197" i="8"/>
  <c r="Q197" i="8"/>
  <c r="R197" i="8"/>
  <c r="S197" i="8"/>
  <c r="T197" i="8"/>
  <c r="U197" i="8"/>
  <c r="V197" i="8"/>
  <c r="W197" i="8"/>
  <c r="X197" i="8"/>
  <c r="Y197" i="8"/>
  <c r="AA197" i="8"/>
  <c r="AB197" i="8"/>
  <c r="AC197" i="8"/>
  <c r="AD197" i="8"/>
  <c r="AE197" i="8"/>
  <c r="AP197" i="8" s="1"/>
  <c r="AF197" i="8"/>
  <c r="AQ197" i="8" s="1"/>
  <c r="AG197" i="8"/>
  <c r="AH197" i="8"/>
  <c r="AI197" i="8"/>
  <c r="AJ197" i="8"/>
  <c r="P198" i="8"/>
  <c r="Q198" i="8"/>
  <c r="R198" i="8"/>
  <c r="S198" i="8"/>
  <c r="T198" i="8"/>
  <c r="U198" i="8"/>
  <c r="V198" i="8"/>
  <c r="W198" i="8"/>
  <c r="X198" i="8"/>
  <c r="Y198" i="8"/>
  <c r="AA198" i="8"/>
  <c r="AB198" i="8"/>
  <c r="AC198" i="8"/>
  <c r="AN198" i="8" s="1"/>
  <c r="AD198" i="8"/>
  <c r="AO198" i="8" s="1"/>
  <c r="AE198" i="8"/>
  <c r="AF198" i="8"/>
  <c r="AG198" i="8"/>
  <c r="AH198" i="8"/>
  <c r="AI198" i="8"/>
  <c r="AT198" i="8" s="1"/>
  <c r="AJ198" i="8"/>
  <c r="AU198" i="8" s="1"/>
  <c r="P199" i="8"/>
  <c r="Q199" i="8"/>
  <c r="R199" i="8"/>
  <c r="S199" i="8"/>
  <c r="T199" i="8"/>
  <c r="U199" i="8"/>
  <c r="V199" i="8"/>
  <c r="W199" i="8"/>
  <c r="X199" i="8"/>
  <c r="Y199" i="8"/>
  <c r="AA199" i="8"/>
  <c r="AL199" i="8" s="1"/>
  <c r="AB199" i="8"/>
  <c r="AM199" i="8" s="1"/>
  <c r="AC199" i="8"/>
  <c r="AD199" i="8"/>
  <c r="AE199" i="8"/>
  <c r="AF199" i="8"/>
  <c r="AG199" i="8"/>
  <c r="AR199" i="8" s="1"/>
  <c r="AH199" i="8"/>
  <c r="AS199" i="8" s="1"/>
  <c r="AI199" i="8"/>
  <c r="AJ199" i="8"/>
  <c r="P200" i="8"/>
  <c r="Q200" i="8"/>
  <c r="R200" i="8"/>
  <c r="S200" i="8"/>
  <c r="T200" i="8"/>
  <c r="U200" i="8"/>
  <c r="V200" i="8"/>
  <c r="W200" i="8"/>
  <c r="X200" i="8"/>
  <c r="Y200" i="8"/>
  <c r="AA200" i="8"/>
  <c r="AB200" i="8"/>
  <c r="AC200" i="8"/>
  <c r="AD200" i="8"/>
  <c r="AE200" i="8"/>
  <c r="AP200" i="8" s="1"/>
  <c r="AF200" i="8"/>
  <c r="AQ200" i="8" s="1"/>
  <c r="AG200" i="8"/>
  <c r="AH200" i="8"/>
  <c r="AI200" i="8"/>
  <c r="AJ200" i="8"/>
  <c r="P201" i="8"/>
  <c r="Q201" i="8"/>
  <c r="R201" i="8"/>
  <c r="S201" i="8"/>
  <c r="T201" i="8"/>
  <c r="U201" i="8"/>
  <c r="V201" i="8"/>
  <c r="W201" i="8"/>
  <c r="X201" i="8"/>
  <c r="Y201" i="8"/>
  <c r="AA201" i="8"/>
  <c r="AB201" i="8"/>
  <c r="AC201" i="8"/>
  <c r="AN201" i="8" s="1"/>
  <c r="AD201" i="8"/>
  <c r="AO201" i="8" s="1"/>
  <c r="AE201" i="8"/>
  <c r="AF201" i="8"/>
  <c r="AG201" i="8"/>
  <c r="AH201" i="8"/>
  <c r="AI201" i="8"/>
  <c r="AT201" i="8" s="1"/>
  <c r="AJ201" i="8"/>
  <c r="AU201" i="8" s="1"/>
  <c r="P202" i="8"/>
  <c r="Q202" i="8"/>
  <c r="R202" i="8"/>
  <c r="S202" i="8"/>
  <c r="T202" i="8"/>
  <c r="U202" i="8"/>
  <c r="V202" i="8"/>
  <c r="W202" i="8"/>
  <c r="X202" i="8"/>
  <c r="Y202" i="8"/>
  <c r="AA202" i="8"/>
  <c r="AL202" i="8" s="1"/>
  <c r="AB202" i="8"/>
  <c r="AM202" i="8" s="1"/>
  <c r="AC202" i="8"/>
  <c r="AD202" i="8"/>
  <c r="AE202" i="8"/>
  <c r="AF202" i="8"/>
  <c r="AG202" i="8"/>
  <c r="AR202" i="8" s="1"/>
  <c r="AH202" i="8"/>
  <c r="AS202" i="8" s="1"/>
  <c r="AI202" i="8"/>
  <c r="AJ202" i="8"/>
  <c r="P203" i="8"/>
  <c r="Q203" i="8"/>
  <c r="R203" i="8"/>
  <c r="S203" i="8"/>
  <c r="T203" i="8"/>
  <c r="U203" i="8"/>
  <c r="V203" i="8"/>
  <c r="W203" i="8"/>
  <c r="X203" i="8"/>
  <c r="Y203" i="8"/>
  <c r="AA203" i="8"/>
  <c r="AB203" i="8"/>
  <c r="AC203" i="8"/>
  <c r="AD203" i="8"/>
  <c r="AE203" i="8"/>
  <c r="AP203" i="8" s="1"/>
  <c r="AF203" i="8"/>
  <c r="AQ203" i="8" s="1"/>
  <c r="AG203" i="8"/>
  <c r="AH203" i="8"/>
  <c r="AI203" i="8"/>
  <c r="AJ203" i="8"/>
  <c r="P204" i="8"/>
  <c r="Q204" i="8"/>
  <c r="R204" i="8"/>
  <c r="S204" i="8"/>
  <c r="T204" i="8"/>
  <c r="U204" i="8"/>
  <c r="V204" i="8"/>
  <c r="W204" i="8"/>
  <c r="X204" i="8"/>
  <c r="Y204" i="8"/>
  <c r="AA204" i="8"/>
  <c r="AB204" i="8"/>
  <c r="AC204" i="8"/>
  <c r="AN204" i="8" s="1"/>
  <c r="AD204" i="8"/>
  <c r="AO204" i="8" s="1"/>
  <c r="AE204" i="8"/>
  <c r="AF204" i="8"/>
  <c r="AG204" i="8"/>
  <c r="AH204" i="8"/>
  <c r="AI204" i="8"/>
  <c r="AT204" i="8" s="1"/>
  <c r="AJ204" i="8"/>
  <c r="AU204" i="8" s="1"/>
  <c r="P205" i="8"/>
  <c r="Q205" i="8"/>
  <c r="R205" i="8"/>
  <c r="S205" i="8"/>
  <c r="T205" i="8"/>
  <c r="U205" i="8"/>
  <c r="V205" i="8"/>
  <c r="W205" i="8"/>
  <c r="X205" i="8"/>
  <c r="Y205" i="8"/>
  <c r="AA205" i="8"/>
  <c r="AL205" i="8" s="1"/>
  <c r="AB205" i="8"/>
  <c r="AM205" i="8" s="1"/>
  <c r="AC205" i="8"/>
  <c r="AD205" i="8"/>
  <c r="AE205" i="8"/>
  <c r="AF205" i="8"/>
  <c r="AG205" i="8"/>
  <c r="AR205" i="8" s="1"/>
  <c r="AH205" i="8"/>
  <c r="AS205" i="8" s="1"/>
  <c r="AI205" i="8"/>
  <c r="AJ205" i="8"/>
  <c r="P206" i="8"/>
  <c r="Q206" i="8"/>
  <c r="R206" i="8"/>
  <c r="S206" i="8"/>
  <c r="T206" i="8"/>
  <c r="U206" i="8"/>
  <c r="V206" i="8"/>
  <c r="W206" i="8"/>
  <c r="X206" i="8"/>
  <c r="Y206" i="8"/>
  <c r="AA206" i="8"/>
  <c r="AB206" i="8"/>
  <c r="AC206" i="8"/>
  <c r="AD206" i="8"/>
  <c r="AE206" i="8"/>
  <c r="AP206" i="8" s="1"/>
  <c r="AF206" i="8"/>
  <c r="AQ206" i="8" s="1"/>
  <c r="AG206" i="8"/>
  <c r="AH206" i="8"/>
  <c r="AI206" i="8"/>
  <c r="AJ206" i="8"/>
  <c r="P207" i="8"/>
  <c r="Q207" i="8"/>
  <c r="R207" i="8"/>
  <c r="S207" i="8"/>
  <c r="T207" i="8"/>
  <c r="U207" i="8"/>
  <c r="V207" i="8"/>
  <c r="W207" i="8"/>
  <c r="X207" i="8"/>
  <c r="Y207" i="8"/>
  <c r="AA207" i="8"/>
  <c r="AB207" i="8"/>
  <c r="AC207" i="8"/>
  <c r="AN207" i="8" s="1"/>
  <c r="AD207" i="8"/>
  <c r="AO207" i="8" s="1"/>
  <c r="AE207" i="8"/>
  <c r="AF207" i="8"/>
  <c r="AG207" i="8"/>
  <c r="AH207" i="8"/>
  <c r="AI207" i="8"/>
  <c r="AT207" i="8" s="1"/>
  <c r="AJ207" i="8"/>
  <c r="AU207" i="8" s="1"/>
  <c r="P208" i="8"/>
  <c r="Q208" i="8"/>
  <c r="R208" i="8"/>
  <c r="S208" i="8"/>
  <c r="T208" i="8"/>
  <c r="U208" i="8"/>
  <c r="V208" i="8"/>
  <c r="W208" i="8"/>
  <c r="X208" i="8"/>
  <c r="Y208" i="8"/>
  <c r="AA208" i="8"/>
  <c r="AL208" i="8" s="1"/>
  <c r="AB208" i="8"/>
  <c r="AM208" i="8" s="1"/>
  <c r="AC208" i="8"/>
  <c r="AD208" i="8"/>
  <c r="AE208" i="8"/>
  <c r="AF208" i="8"/>
  <c r="AG208" i="8"/>
  <c r="AR208" i="8" s="1"/>
  <c r="AH208" i="8"/>
  <c r="AS208" i="8" s="1"/>
  <c r="AI208" i="8"/>
  <c r="AJ208" i="8"/>
  <c r="P209" i="8"/>
  <c r="Q209" i="8"/>
  <c r="R209" i="8"/>
  <c r="S209" i="8"/>
  <c r="T209" i="8"/>
  <c r="U209" i="8"/>
  <c r="V209" i="8"/>
  <c r="W209" i="8"/>
  <c r="X209" i="8"/>
  <c r="Y209" i="8"/>
  <c r="AA209" i="8"/>
  <c r="AB209" i="8"/>
  <c r="AC209" i="8"/>
  <c r="AD209" i="8"/>
  <c r="AE209" i="8"/>
  <c r="AP209" i="8" s="1"/>
  <c r="AF209" i="8"/>
  <c r="AQ209" i="8" s="1"/>
  <c r="AG209" i="8"/>
  <c r="AH209" i="8"/>
  <c r="AI209" i="8"/>
  <c r="AJ209" i="8"/>
  <c r="P210" i="8"/>
  <c r="Q210" i="8"/>
  <c r="R210" i="8"/>
  <c r="S210" i="8"/>
  <c r="T210" i="8"/>
  <c r="U210" i="8"/>
  <c r="V210" i="8"/>
  <c r="W210" i="8"/>
  <c r="X210" i="8"/>
  <c r="Y210" i="8"/>
  <c r="AA210" i="8"/>
  <c r="AB210" i="8"/>
  <c r="AC210" i="8"/>
  <c r="AN210" i="8" s="1"/>
  <c r="AD210" i="8"/>
  <c r="AO210" i="8" s="1"/>
  <c r="AE210" i="8"/>
  <c r="AF210" i="8"/>
  <c r="AG210" i="8"/>
  <c r="AH210" i="8"/>
  <c r="AI210" i="8"/>
  <c r="AT210" i="8" s="1"/>
  <c r="AJ210" i="8"/>
  <c r="AU210" i="8" s="1"/>
  <c r="P211" i="8"/>
  <c r="Q211" i="8"/>
  <c r="R211" i="8"/>
  <c r="S211" i="8"/>
  <c r="T211" i="8"/>
  <c r="U211" i="8"/>
  <c r="V211" i="8"/>
  <c r="W211" i="8"/>
  <c r="X211" i="8"/>
  <c r="Y211" i="8"/>
  <c r="AA211" i="8"/>
  <c r="AL211" i="8" s="1"/>
  <c r="AB211" i="8"/>
  <c r="AM211" i="8" s="1"/>
  <c r="AC211" i="8"/>
  <c r="AD211" i="8"/>
  <c r="AE211" i="8"/>
  <c r="AF211" i="8"/>
  <c r="AG211" i="8"/>
  <c r="AR211" i="8" s="1"/>
  <c r="AH211" i="8"/>
  <c r="AS211" i="8" s="1"/>
  <c r="AI211" i="8"/>
  <c r="AJ211" i="8"/>
  <c r="P212" i="8"/>
  <c r="Q212" i="8"/>
  <c r="R212" i="8"/>
  <c r="S212" i="8"/>
  <c r="T212" i="8"/>
  <c r="U212" i="8"/>
  <c r="V212" i="8"/>
  <c r="W212" i="8"/>
  <c r="X212" i="8"/>
  <c r="Y212" i="8"/>
  <c r="AA212" i="8"/>
  <c r="AB212" i="8"/>
  <c r="AC212" i="8"/>
  <c r="AD212" i="8"/>
  <c r="AE212" i="8"/>
  <c r="AP212" i="8" s="1"/>
  <c r="AF212" i="8"/>
  <c r="AQ212" i="8" s="1"/>
  <c r="AG212" i="8"/>
  <c r="AH212" i="8"/>
  <c r="AI212" i="8"/>
  <c r="AJ212" i="8"/>
  <c r="P213" i="8"/>
  <c r="Q213" i="8"/>
  <c r="R213" i="8"/>
  <c r="S213" i="8"/>
  <c r="T213" i="8"/>
  <c r="U213" i="8"/>
  <c r="V213" i="8"/>
  <c r="W213" i="8"/>
  <c r="X213" i="8"/>
  <c r="Y213" i="8"/>
  <c r="AA213" i="8"/>
  <c r="AB213" i="8"/>
  <c r="AC213" i="8"/>
  <c r="AN213" i="8" s="1"/>
  <c r="AD213" i="8"/>
  <c r="AO213" i="8" s="1"/>
  <c r="AE213" i="8"/>
  <c r="AF213" i="8"/>
  <c r="AG213" i="8"/>
  <c r="AH213" i="8"/>
  <c r="AI213" i="8"/>
  <c r="AT213" i="8" s="1"/>
  <c r="AJ213" i="8"/>
  <c r="AU213" i="8" s="1"/>
  <c r="P214" i="8"/>
  <c r="Q214" i="8"/>
  <c r="R214" i="8"/>
  <c r="S214" i="8"/>
  <c r="T214" i="8"/>
  <c r="U214" i="8"/>
  <c r="V214" i="8"/>
  <c r="W214" i="8"/>
  <c r="X214" i="8"/>
  <c r="Y214" i="8"/>
  <c r="AA214" i="8"/>
  <c r="AL214" i="8" s="1"/>
  <c r="AB214" i="8"/>
  <c r="AM214" i="8" s="1"/>
  <c r="AC214" i="8"/>
  <c r="AD214" i="8"/>
  <c r="AE214" i="8"/>
  <c r="AF214" i="8"/>
  <c r="AG214" i="8"/>
  <c r="AR214" i="8" s="1"/>
  <c r="AH214" i="8"/>
  <c r="AS214" i="8" s="1"/>
  <c r="AI214" i="8"/>
  <c r="AJ214" i="8"/>
  <c r="P215" i="8"/>
  <c r="Q215" i="8"/>
  <c r="R215" i="8"/>
  <c r="S215" i="8"/>
  <c r="T215" i="8"/>
  <c r="U215" i="8"/>
  <c r="V215" i="8"/>
  <c r="W215" i="8"/>
  <c r="X215" i="8"/>
  <c r="Y215" i="8"/>
  <c r="AA215" i="8"/>
  <c r="AB215" i="8"/>
  <c r="AC215" i="8"/>
  <c r="AD215" i="8"/>
  <c r="AE215" i="8"/>
  <c r="AP215" i="8" s="1"/>
  <c r="AF215" i="8"/>
  <c r="AQ215" i="8" s="1"/>
  <c r="AG215" i="8"/>
  <c r="AH215" i="8"/>
  <c r="AI215" i="8"/>
  <c r="AJ215" i="8"/>
  <c r="P216" i="8"/>
  <c r="Q216" i="8"/>
  <c r="R216" i="8"/>
  <c r="S216" i="8"/>
  <c r="T216" i="8"/>
  <c r="U216" i="8"/>
  <c r="V216" i="8"/>
  <c r="W216" i="8"/>
  <c r="X216" i="8"/>
  <c r="Y216" i="8"/>
  <c r="AA216" i="8"/>
  <c r="AB216" i="8"/>
  <c r="AC216" i="8"/>
  <c r="AN216" i="8" s="1"/>
  <c r="AD216" i="8"/>
  <c r="AO216" i="8" s="1"/>
  <c r="AE216" i="8"/>
  <c r="AF216" i="8"/>
  <c r="AG216" i="8"/>
  <c r="AH216" i="8"/>
  <c r="AI216" i="8"/>
  <c r="AT216" i="8" s="1"/>
  <c r="AJ216" i="8"/>
  <c r="AU216" i="8" s="1"/>
  <c r="P217" i="8"/>
  <c r="Q217" i="8"/>
  <c r="R217" i="8"/>
  <c r="S217" i="8"/>
  <c r="T217" i="8"/>
  <c r="U217" i="8"/>
  <c r="V217" i="8"/>
  <c r="W217" i="8"/>
  <c r="X217" i="8"/>
  <c r="Y217" i="8"/>
  <c r="AA217" i="8"/>
  <c r="AL217" i="8" s="1"/>
  <c r="AB217" i="8"/>
  <c r="AM217" i="8" s="1"/>
  <c r="AC217" i="8"/>
  <c r="AD217" i="8"/>
  <c r="AE217" i="8"/>
  <c r="AF217" i="8"/>
  <c r="AG217" i="8"/>
  <c r="AR217" i="8" s="1"/>
  <c r="AH217" i="8"/>
  <c r="AS217" i="8" s="1"/>
  <c r="AI217" i="8"/>
  <c r="AJ217" i="8"/>
  <c r="P218" i="8"/>
  <c r="Q218" i="8"/>
  <c r="R218" i="8"/>
  <c r="S218" i="8"/>
  <c r="T218" i="8"/>
  <c r="U218" i="8"/>
  <c r="V218" i="8"/>
  <c r="W218" i="8"/>
  <c r="X218" i="8"/>
  <c r="Y218" i="8"/>
  <c r="AA218" i="8"/>
  <c r="AB218" i="8"/>
  <c r="AC218" i="8"/>
  <c r="AD218" i="8"/>
  <c r="AE218" i="8"/>
  <c r="AP218" i="8" s="1"/>
  <c r="AF218" i="8"/>
  <c r="AQ218" i="8" s="1"/>
  <c r="AG218" i="8"/>
  <c r="AH218" i="8"/>
  <c r="AI218" i="8"/>
  <c r="AJ218" i="8"/>
  <c r="P219" i="8"/>
  <c r="Q219" i="8"/>
  <c r="R219" i="8"/>
  <c r="S219" i="8"/>
  <c r="T219" i="8"/>
  <c r="U219" i="8"/>
  <c r="V219" i="8"/>
  <c r="W219" i="8"/>
  <c r="X219" i="8"/>
  <c r="Y219" i="8"/>
  <c r="AA219" i="8"/>
  <c r="AB219" i="8"/>
  <c r="AC219" i="8"/>
  <c r="AN219" i="8" s="1"/>
  <c r="AD219" i="8"/>
  <c r="AO219" i="8" s="1"/>
  <c r="AE219" i="8"/>
  <c r="AF219" i="8"/>
  <c r="AG219" i="8"/>
  <c r="AH219" i="8"/>
  <c r="AI219" i="8"/>
  <c r="AT219" i="8" s="1"/>
  <c r="AJ219" i="8"/>
  <c r="AU219" i="8" s="1"/>
  <c r="P220" i="8"/>
  <c r="Q220" i="8"/>
  <c r="R220" i="8"/>
  <c r="S220" i="8"/>
  <c r="T220" i="8"/>
  <c r="U220" i="8"/>
  <c r="V220" i="8"/>
  <c r="W220" i="8"/>
  <c r="X220" i="8"/>
  <c r="Y220" i="8"/>
  <c r="AA220" i="8"/>
  <c r="AL220" i="8" s="1"/>
  <c r="AB220" i="8"/>
  <c r="AM220" i="8" s="1"/>
  <c r="AC220" i="8"/>
  <c r="AD220" i="8"/>
  <c r="AE220" i="8"/>
  <c r="AF220" i="8"/>
  <c r="AG220" i="8"/>
  <c r="AR220" i="8" s="1"/>
  <c r="AH220" i="8"/>
  <c r="AS220" i="8" s="1"/>
  <c r="AI220" i="8"/>
  <c r="AJ220" i="8"/>
  <c r="P221" i="8"/>
  <c r="Q221" i="8"/>
  <c r="R221" i="8"/>
  <c r="S221" i="8"/>
  <c r="T221" i="8"/>
  <c r="U221" i="8"/>
  <c r="V221" i="8"/>
  <c r="W221" i="8"/>
  <c r="X221" i="8"/>
  <c r="Y221" i="8"/>
  <c r="AA221" i="8"/>
  <c r="AB221" i="8"/>
  <c r="AC221" i="8"/>
  <c r="AD221" i="8"/>
  <c r="AE221" i="8"/>
  <c r="AP221" i="8" s="1"/>
  <c r="AF221" i="8"/>
  <c r="AQ221" i="8" s="1"/>
  <c r="AG221" i="8"/>
  <c r="AH221" i="8"/>
  <c r="AI221" i="8"/>
  <c r="AJ221" i="8"/>
  <c r="P222" i="8"/>
  <c r="Q222" i="8"/>
  <c r="R222" i="8"/>
  <c r="S222" i="8"/>
  <c r="T222" i="8"/>
  <c r="U222" i="8"/>
  <c r="V222" i="8"/>
  <c r="W222" i="8"/>
  <c r="X222" i="8"/>
  <c r="Y222" i="8"/>
  <c r="AA222" i="8"/>
  <c r="AB222" i="8"/>
  <c r="AC222" i="8"/>
  <c r="AN222" i="8" s="1"/>
  <c r="AD222" i="8"/>
  <c r="AO222" i="8" s="1"/>
  <c r="AE222" i="8"/>
  <c r="AF222" i="8"/>
  <c r="AG222" i="8"/>
  <c r="AH222" i="8"/>
  <c r="AI222" i="8"/>
  <c r="AT222" i="8" s="1"/>
  <c r="AJ222" i="8"/>
  <c r="AU222" i="8" s="1"/>
  <c r="P223" i="8"/>
  <c r="Q223" i="8"/>
  <c r="R223" i="8"/>
  <c r="S223" i="8"/>
  <c r="T223" i="8"/>
  <c r="U223" i="8"/>
  <c r="V223" i="8"/>
  <c r="W223" i="8"/>
  <c r="X223" i="8"/>
  <c r="Y223" i="8"/>
  <c r="AA223" i="8"/>
  <c r="AL223" i="8" s="1"/>
  <c r="AB223" i="8"/>
  <c r="AM223" i="8" s="1"/>
  <c r="AC223" i="8"/>
  <c r="AD223" i="8"/>
  <c r="AE223" i="8"/>
  <c r="AF223" i="8"/>
  <c r="AG223" i="8"/>
  <c r="AR223" i="8" s="1"/>
  <c r="AH223" i="8"/>
  <c r="AS223" i="8" s="1"/>
  <c r="AI223" i="8"/>
  <c r="AJ223" i="8"/>
  <c r="P224" i="8"/>
  <c r="Q224" i="8"/>
  <c r="R224" i="8"/>
  <c r="S224" i="8"/>
  <c r="T224" i="8"/>
  <c r="U224" i="8"/>
  <c r="V224" i="8"/>
  <c r="W224" i="8"/>
  <c r="X224" i="8"/>
  <c r="Y224" i="8"/>
  <c r="AA224" i="8"/>
  <c r="AB224" i="8"/>
  <c r="AC224" i="8"/>
  <c r="AD224" i="8"/>
  <c r="AE224" i="8"/>
  <c r="AP224" i="8" s="1"/>
  <c r="AF224" i="8"/>
  <c r="AQ224" i="8" s="1"/>
  <c r="AG224" i="8"/>
  <c r="AH224" i="8"/>
  <c r="AI224" i="8"/>
  <c r="AJ224" i="8"/>
  <c r="P225" i="8"/>
  <c r="Q225" i="8"/>
  <c r="R225" i="8"/>
  <c r="S225" i="8"/>
  <c r="T225" i="8"/>
  <c r="U225" i="8"/>
  <c r="V225" i="8"/>
  <c r="W225" i="8"/>
  <c r="X225" i="8"/>
  <c r="Y225" i="8"/>
  <c r="AA225" i="8"/>
  <c r="AB225" i="8"/>
  <c r="AC225" i="8"/>
  <c r="AN225" i="8" s="1"/>
  <c r="AD225" i="8"/>
  <c r="AO225" i="8" s="1"/>
  <c r="AE225" i="8"/>
  <c r="AF225" i="8"/>
  <c r="AG225" i="8"/>
  <c r="AH225" i="8"/>
  <c r="AI225" i="8"/>
  <c r="AT225" i="8" s="1"/>
  <c r="AJ225" i="8"/>
  <c r="AU225" i="8" s="1"/>
  <c r="P226" i="8"/>
  <c r="Q226" i="8"/>
  <c r="R226" i="8"/>
  <c r="S226" i="8"/>
  <c r="T226" i="8"/>
  <c r="U226" i="8"/>
  <c r="V226" i="8"/>
  <c r="W226" i="8"/>
  <c r="X226" i="8"/>
  <c r="Y226" i="8"/>
  <c r="AA226" i="8"/>
  <c r="AL226" i="8" s="1"/>
  <c r="AB226" i="8"/>
  <c r="AM226" i="8" s="1"/>
  <c r="AC226" i="8"/>
  <c r="AD226" i="8"/>
  <c r="AE226" i="8"/>
  <c r="AF226" i="8"/>
  <c r="AG226" i="8"/>
  <c r="AR226" i="8" s="1"/>
  <c r="AH226" i="8"/>
  <c r="AS226" i="8" s="1"/>
  <c r="AI226" i="8"/>
  <c r="AJ226" i="8"/>
  <c r="P227" i="8"/>
  <c r="Q227" i="8"/>
  <c r="R227" i="8"/>
  <c r="S227" i="8"/>
  <c r="T227" i="8"/>
  <c r="U227" i="8"/>
  <c r="V227" i="8"/>
  <c r="W227" i="8"/>
  <c r="X227" i="8"/>
  <c r="Y227" i="8"/>
  <c r="AA227" i="8"/>
  <c r="AB227" i="8"/>
  <c r="AC227" i="8"/>
  <c r="AD227" i="8"/>
  <c r="AE227" i="8"/>
  <c r="AP227" i="8" s="1"/>
  <c r="AF227" i="8"/>
  <c r="AQ227" i="8" s="1"/>
  <c r="AG227" i="8"/>
  <c r="AH227" i="8"/>
  <c r="AI227" i="8"/>
  <c r="AJ227" i="8"/>
  <c r="P228" i="8"/>
  <c r="Q228" i="8"/>
  <c r="R228" i="8"/>
  <c r="S228" i="8"/>
  <c r="T228" i="8"/>
  <c r="U228" i="8"/>
  <c r="V228" i="8"/>
  <c r="W228" i="8"/>
  <c r="X228" i="8"/>
  <c r="Y228" i="8"/>
  <c r="AA228" i="8"/>
  <c r="AB228" i="8"/>
  <c r="AC228" i="8"/>
  <c r="AN228" i="8" s="1"/>
  <c r="AD228" i="8"/>
  <c r="AO228" i="8" s="1"/>
  <c r="AE228" i="8"/>
  <c r="AF228" i="8"/>
  <c r="AG228" i="8"/>
  <c r="AH228" i="8"/>
  <c r="AI228" i="8"/>
  <c r="AT228" i="8" s="1"/>
  <c r="AJ228" i="8"/>
  <c r="AU228" i="8" s="1"/>
  <c r="P229" i="8"/>
  <c r="Q229" i="8"/>
  <c r="R229" i="8"/>
  <c r="S229" i="8"/>
  <c r="T229" i="8"/>
  <c r="U229" i="8"/>
  <c r="V229" i="8"/>
  <c r="W229" i="8"/>
  <c r="X229" i="8"/>
  <c r="Y229" i="8"/>
  <c r="AA229" i="8"/>
  <c r="AL229" i="8" s="1"/>
  <c r="AB229" i="8"/>
  <c r="AM229" i="8" s="1"/>
  <c r="AC229" i="8"/>
  <c r="AD229" i="8"/>
  <c r="AE229" i="8"/>
  <c r="AF229" i="8"/>
  <c r="AG229" i="8"/>
  <c r="AR229" i="8" s="1"/>
  <c r="AH229" i="8"/>
  <c r="AS229" i="8" s="1"/>
  <c r="AI229" i="8"/>
  <c r="AJ229" i="8"/>
  <c r="P230" i="8"/>
  <c r="Q230" i="8"/>
  <c r="R230" i="8"/>
  <c r="S230" i="8"/>
  <c r="T230" i="8"/>
  <c r="U230" i="8"/>
  <c r="V230" i="8"/>
  <c r="W230" i="8"/>
  <c r="X230" i="8"/>
  <c r="Y230" i="8"/>
  <c r="AA230" i="8"/>
  <c r="AB230" i="8"/>
  <c r="AC230" i="8"/>
  <c r="AD230" i="8"/>
  <c r="AE230" i="8"/>
  <c r="AP230" i="8" s="1"/>
  <c r="AF230" i="8"/>
  <c r="AQ230" i="8" s="1"/>
  <c r="AG230" i="8"/>
  <c r="AH230" i="8"/>
  <c r="AI230" i="8"/>
  <c r="AJ230" i="8"/>
  <c r="P231" i="8"/>
  <c r="Q231" i="8"/>
  <c r="R231" i="8"/>
  <c r="S231" i="8"/>
  <c r="T231" i="8"/>
  <c r="U231" i="8"/>
  <c r="V231" i="8"/>
  <c r="W231" i="8"/>
  <c r="X231" i="8"/>
  <c r="Y231" i="8"/>
  <c r="AA231" i="8"/>
  <c r="AB231" i="8"/>
  <c r="AC231" i="8"/>
  <c r="AN231" i="8" s="1"/>
  <c r="AD231" i="8"/>
  <c r="AO231" i="8" s="1"/>
  <c r="AE231" i="8"/>
  <c r="AF231" i="8"/>
  <c r="AG231" i="8"/>
  <c r="AH231" i="8"/>
  <c r="AI231" i="8"/>
  <c r="AT231" i="8" s="1"/>
  <c r="AJ231" i="8"/>
  <c r="AU231" i="8" s="1"/>
  <c r="P232" i="8"/>
  <c r="Q232" i="8"/>
  <c r="R232" i="8"/>
  <c r="S232" i="8"/>
  <c r="T232" i="8"/>
  <c r="U232" i="8"/>
  <c r="V232" i="8"/>
  <c r="W232" i="8"/>
  <c r="X232" i="8"/>
  <c r="Y232" i="8"/>
  <c r="AA232" i="8"/>
  <c r="AL232" i="8" s="1"/>
  <c r="AB232" i="8"/>
  <c r="AM232" i="8" s="1"/>
  <c r="AC232" i="8"/>
  <c r="AD232" i="8"/>
  <c r="AE232" i="8"/>
  <c r="AF232" i="8"/>
  <c r="AG232" i="8"/>
  <c r="AR232" i="8" s="1"/>
  <c r="AH232" i="8"/>
  <c r="AS232" i="8" s="1"/>
  <c r="AI232" i="8"/>
  <c r="AJ232" i="8"/>
  <c r="P233" i="8"/>
  <c r="Q233" i="8"/>
  <c r="R233" i="8"/>
  <c r="S233" i="8"/>
  <c r="T233" i="8"/>
  <c r="U233" i="8"/>
  <c r="V233" i="8"/>
  <c r="W233" i="8"/>
  <c r="X233" i="8"/>
  <c r="Y233" i="8"/>
  <c r="AA233" i="8"/>
  <c r="AB233" i="8"/>
  <c r="AC233" i="8"/>
  <c r="AD233" i="8"/>
  <c r="AE233" i="8"/>
  <c r="AP233" i="8" s="1"/>
  <c r="AF233" i="8"/>
  <c r="AQ233" i="8" s="1"/>
  <c r="AG233" i="8"/>
  <c r="AH233" i="8"/>
  <c r="AI233" i="8"/>
  <c r="AJ233" i="8"/>
  <c r="P234" i="8"/>
  <c r="Q234" i="8"/>
  <c r="R234" i="8"/>
  <c r="S234" i="8"/>
  <c r="T234" i="8"/>
  <c r="U234" i="8"/>
  <c r="V234" i="8"/>
  <c r="W234" i="8"/>
  <c r="X234" i="8"/>
  <c r="Y234" i="8"/>
  <c r="AA234" i="8"/>
  <c r="AB234" i="8"/>
  <c r="AC234" i="8"/>
  <c r="AN234" i="8" s="1"/>
  <c r="AD234" i="8"/>
  <c r="AO234" i="8" s="1"/>
  <c r="AE234" i="8"/>
  <c r="AF234" i="8"/>
  <c r="AG234" i="8"/>
  <c r="AH234" i="8"/>
  <c r="AI234" i="8"/>
  <c r="AT234" i="8" s="1"/>
  <c r="AJ234" i="8"/>
  <c r="AU234" i="8" s="1"/>
  <c r="P235" i="8"/>
  <c r="Q235" i="8"/>
  <c r="R235" i="8"/>
  <c r="S235" i="8"/>
  <c r="T235" i="8"/>
  <c r="U235" i="8"/>
  <c r="V235" i="8"/>
  <c r="W235" i="8"/>
  <c r="X235" i="8"/>
  <c r="Y235" i="8"/>
  <c r="AA235" i="8"/>
  <c r="AL235" i="8" s="1"/>
  <c r="AB235" i="8"/>
  <c r="AM235" i="8" s="1"/>
  <c r="AC235" i="8"/>
  <c r="AD235" i="8"/>
  <c r="AE235" i="8"/>
  <c r="AF235" i="8"/>
  <c r="AG235" i="8"/>
  <c r="AR235" i="8" s="1"/>
  <c r="AH235" i="8"/>
  <c r="AS235" i="8" s="1"/>
  <c r="AI235" i="8"/>
  <c r="AJ235" i="8"/>
  <c r="P236" i="8"/>
  <c r="Q236" i="8"/>
  <c r="R236" i="8"/>
  <c r="S236" i="8"/>
  <c r="T236" i="8"/>
  <c r="U236" i="8"/>
  <c r="V236" i="8"/>
  <c r="W236" i="8"/>
  <c r="X236" i="8"/>
  <c r="Y236" i="8"/>
  <c r="AA236" i="8"/>
  <c r="AB236" i="8"/>
  <c r="AC236" i="8"/>
  <c r="AD236" i="8"/>
  <c r="AE236" i="8"/>
  <c r="AP236" i="8" s="1"/>
  <c r="AF236" i="8"/>
  <c r="AQ236" i="8" s="1"/>
  <c r="AG236" i="8"/>
  <c r="AH236" i="8"/>
  <c r="AI236" i="8"/>
  <c r="AJ236" i="8"/>
  <c r="P237" i="8"/>
  <c r="Q237" i="8"/>
  <c r="R237" i="8"/>
  <c r="S237" i="8"/>
  <c r="T237" i="8"/>
  <c r="U237" i="8"/>
  <c r="V237" i="8"/>
  <c r="W237" i="8"/>
  <c r="X237" i="8"/>
  <c r="Y237" i="8"/>
  <c r="AA237" i="8"/>
  <c r="AB237" i="8"/>
  <c r="AC237" i="8"/>
  <c r="AN237" i="8" s="1"/>
  <c r="AD237" i="8"/>
  <c r="AO237" i="8" s="1"/>
  <c r="AE237" i="8"/>
  <c r="AF237" i="8"/>
  <c r="AG237" i="8"/>
  <c r="AH237" i="8"/>
  <c r="AI237" i="8"/>
  <c r="AT237" i="8" s="1"/>
  <c r="AJ237" i="8"/>
  <c r="AU237" i="8" s="1"/>
  <c r="P238" i="8"/>
  <c r="Q238" i="8"/>
  <c r="R238" i="8"/>
  <c r="S238" i="8"/>
  <c r="T238" i="8"/>
  <c r="U238" i="8"/>
  <c r="V238" i="8"/>
  <c r="W238" i="8"/>
  <c r="X238" i="8"/>
  <c r="Y238" i="8"/>
  <c r="AA238" i="8"/>
  <c r="AL238" i="8" s="1"/>
  <c r="AB238" i="8"/>
  <c r="AM238" i="8" s="1"/>
  <c r="AC238" i="8"/>
  <c r="AD238" i="8"/>
  <c r="AE238" i="8"/>
  <c r="AF238" i="8"/>
  <c r="AG238" i="8"/>
  <c r="AR238" i="8" s="1"/>
  <c r="AH238" i="8"/>
  <c r="AS238" i="8" s="1"/>
  <c r="AI238" i="8"/>
  <c r="AJ238" i="8"/>
  <c r="P239" i="8"/>
  <c r="Q239" i="8"/>
  <c r="R239" i="8"/>
  <c r="S239" i="8"/>
  <c r="T239" i="8"/>
  <c r="U239" i="8"/>
  <c r="V239" i="8"/>
  <c r="W239" i="8"/>
  <c r="X239" i="8"/>
  <c r="Y239" i="8"/>
  <c r="AA239" i="8"/>
  <c r="AB239" i="8"/>
  <c r="AC239" i="8"/>
  <c r="AD239" i="8"/>
  <c r="AE239" i="8"/>
  <c r="AP239" i="8" s="1"/>
  <c r="AF239" i="8"/>
  <c r="AQ239" i="8" s="1"/>
  <c r="AG239" i="8"/>
  <c r="AH239" i="8"/>
  <c r="AI239" i="8"/>
  <c r="AJ239" i="8"/>
  <c r="P240" i="8"/>
  <c r="Q240" i="8"/>
  <c r="R240" i="8"/>
  <c r="S240" i="8"/>
  <c r="T240" i="8"/>
  <c r="U240" i="8"/>
  <c r="V240" i="8"/>
  <c r="W240" i="8"/>
  <c r="X240" i="8"/>
  <c r="Y240" i="8"/>
  <c r="AA240" i="8"/>
  <c r="AB240" i="8"/>
  <c r="AC240" i="8"/>
  <c r="AN240" i="8" s="1"/>
  <c r="AD240" i="8"/>
  <c r="AO240" i="8" s="1"/>
  <c r="AE240" i="8"/>
  <c r="AF240" i="8"/>
  <c r="AG240" i="8"/>
  <c r="AH240" i="8"/>
  <c r="AI240" i="8"/>
  <c r="AT240" i="8" s="1"/>
  <c r="AJ240" i="8"/>
  <c r="AU240" i="8" s="1"/>
  <c r="P241" i="8"/>
  <c r="Q241" i="8"/>
  <c r="R241" i="8"/>
  <c r="S241" i="8"/>
  <c r="T241" i="8"/>
  <c r="U241" i="8"/>
  <c r="V241" i="8"/>
  <c r="W241" i="8"/>
  <c r="X241" i="8"/>
  <c r="Y241" i="8"/>
  <c r="AA241" i="8"/>
  <c r="AL241" i="8" s="1"/>
  <c r="AB241" i="8"/>
  <c r="AM241" i="8" s="1"/>
  <c r="AC241" i="8"/>
  <c r="AD241" i="8"/>
  <c r="AE241" i="8"/>
  <c r="AF241" i="8"/>
  <c r="AG241" i="8"/>
  <c r="AR241" i="8" s="1"/>
  <c r="AH241" i="8"/>
  <c r="AS241" i="8" s="1"/>
  <c r="AI241" i="8"/>
  <c r="AJ241" i="8"/>
  <c r="P242" i="8"/>
  <c r="Q242" i="8"/>
  <c r="R242" i="8"/>
  <c r="S242" i="8"/>
  <c r="T242" i="8"/>
  <c r="U242" i="8"/>
  <c r="V242" i="8"/>
  <c r="W242" i="8"/>
  <c r="X242" i="8"/>
  <c r="Y242" i="8"/>
  <c r="AA242" i="8"/>
  <c r="AB242" i="8"/>
  <c r="AC242" i="8"/>
  <c r="AD242" i="8"/>
  <c r="AE242" i="8"/>
  <c r="AP242" i="8" s="1"/>
  <c r="AF242" i="8"/>
  <c r="AQ242" i="8" s="1"/>
  <c r="AG242" i="8"/>
  <c r="AH242" i="8"/>
  <c r="AI242" i="8"/>
  <c r="AJ242" i="8"/>
  <c r="P243" i="8"/>
  <c r="Q243" i="8"/>
  <c r="R243" i="8"/>
  <c r="S243" i="8"/>
  <c r="T243" i="8"/>
  <c r="U243" i="8"/>
  <c r="V243" i="8"/>
  <c r="W243" i="8"/>
  <c r="X243" i="8"/>
  <c r="Y243" i="8"/>
  <c r="AA243" i="8"/>
  <c r="AB243" i="8"/>
  <c r="AC243" i="8"/>
  <c r="AN243" i="8" s="1"/>
  <c r="AD243" i="8"/>
  <c r="AO243" i="8" s="1"/>
  <c r="AE243" i="8"/>
  <c r="AF243" i="8"/>
  <c r="AG243" i="8"/>
  <c r="AH243" i="8"/>
  <c r="AI243" i="8"/>
  <c r="AT243" i="8" s="1"/>
  <c r="AJ243" i="8"/>
  <c r="AU243" i="8" s="1"/>
  <c r="P244" i="8"/>
  <c r="Q244" i="8"/>
  <c r="R244" i="8"/>
  <c r="S244" i="8"/>
  <c r="T244" i="8"/>
  <c r="U244" i="8"/>
  <c r="V244" i="8"/>
  <c r="W244" i="8"/>
  <c r="X244" i="8"/>
  <c r="Y244" i="8"/>
  <c r="AA244" i="8"/>
  <c r="AL244" i="8" s="1"/>
  <c r="AB244" i="8"/>
  <c r="AM244" i="8" s="1"/>
  <c r="AC244" i="8"/>
  <c r="AD244" i="8"/>
  <c r="AE244" i="8"/>
  <c r="AF244" i="8"/>
  <c r="AG244" i="8"/>
  <c r="AR244" i="8" s="1"/>
  <c r="AH244" i="8"/>
  <c r="AS244" i="8" s="1"/>
  <c r="AI244" i="8"/>
  <c r="AJ244" i="8"/>
  <c r="P245" i="8"/>
  <c r="Q245" i="8"/>
  <c r="R245" i="8"/>
  <c r="S245" i="8"/>
  <c r="T245" i="8"/>
  <c r="U245" i="8"/>
  <c r="V245" i="8"/>
  <c r="W245" i="8"/>
  <c r="X245" i="8"/>
  <c r="Y245" i="8"/>
  <c r="AA245" i="8"/>
  <c r="AB245" i="8"/>
  <c r="AC245" i="8"/>
  <c r="AD245" i="8"/>
  <c r="AE245" i="8"/>
  <c r="AP245" i="8" s="1"/>
  <c r="AF245" i="8"/>
  <c r="AQ245" i="8" s="1"/>
  <c r="AG245" i="8"/>
  <c r="AH245" i="8"/>
  <c r="AI245" i="8"/>
  <c r="AJ245" i="8"/>
  <c r="P246" i="8"/>
  <c r="Q246" i="8"/>
  <c r="R246" i="8"/>
  <c r="S246" i="8"/>
  <c r="T246" i="8"/>
  <c r="U246" i="8"/>
  <c r="V246" i="8"/>
  <c r="W246" i="8"/>
  <c r="X246" i="8"/>
  <c r="Y246" i="8"/>
  <c r="AA246" i="8"/>
  <c r="AB246" i="8"/>
  <c r="AC246" i="8"/>
  <c r="AN246" i="8" s="1"/>
  <c r="AD246" i="8"/>
  <c r="AO246" i="8" s="1"/>
  <c r="AE246" i="8"/>
  <c r="AF246" i="8"/>
  <c r="AG246" i="8"/>
  <c r="AH246" i="8"/>
  <c r="AI246" i="8"/>
  <c r="AT246" i="8" s="1"/>
  <c r="AJ246" i="8"/>
  <c r="AU246" i="8" s="1"/>
  <c r="P247" i="8"/>
  <c r="Q247" i="8"/>
  <c r="R247" i="8"/>
  <c r="S247" i="8"/>
  <c r="T247" i="8"/>
  <c r="U247" i="8"/>
  <c r="V247" i="8"/>
  <c r="W247" i="8"/>
  <c r="X247" i="8"/>
  <c r="Y247" i="8"/>
  <c r="AA247" i="8"/>
  <c r="AL247" i="8" s="1"/>
  <c r="AB247" i="8"/>
  <c r="AM247" i="8" s="1"/>
  <c r="AC247" i="8"/>
  <c r="AD247" i="8"/>
  <c r="AE247" i="8"/>
  <c r="AF247" i="8"/>
  <c r="AG247" i="8"/>
  <c r="AR247" i="8" s="1"/>
  <c r="AH247" i="8"/>
  <c r="AS247" i="8" s="1"/>
  <c r="AI247" i="8"/>
  <c r="AJ247" i="8"/>
  <c r="P248" i="8"/>
  <c r="Q248" i="8"/>
  <c r="R248" i="8"/>
  <c r="S248" i="8"/>
  <c r="T248" i="8"/>
  <c r="U248" i="8"/>
  <c r="V248" i="8"/>
  <c r="W248" i="8"/>
  <c r="X248" i="8"/>
  <c r="Y248" i="8"/>
  <c r="AA248" i="8"/>
  <c r="AB248" i="8"/>
  <c r="AC248" i="8"/>
  <c r="AD248" i="8"/>
  <c r="AE248" i="8"/>
  <c r="AP248" i="8" s="1"/>
  <c r="AF248" i="8"/>
  <c r="AQ248" i="8" s="1"/>
  <c r="AG248" i="8"/>
  <c r="AH248" i="8"/>
  <c r="AI248" i="8"/>
  <c r="AJ248" i="8"/>
  <c r="P249" i="8"/>
  <c r="Q249" i="8"/>
  <c r="R249" i="8"/>
  <c r="S249" i="8"/>
  <c r="T249" i="8"/>
  <c r="U249" i="8"/>
  <c r="V249" i="8"/>
  <c r="W249" i="8"/>
  <c r="X249" i="8"/>
  <c r="Y249" i="8"/>
  <c r="AA249" i="8"/>
  <c r="AB249" i="8"/>
  <c r="AC249" i="8"/>
  <c r="AN249" i="8" s="1"/>
  <c r="AD249" i="8"/>
  <c r="AO249" i="8" s="1"/>
  <c r="AE249" i="8"/>
  <c r="AF249" i="8"/>
  <c r="AG249" i="8"/>
  <c r="AH249" i="8"/>
  <c r="AI249" i="8"/>
  <c r="AT249" i="8" s="1"/>
  <c r="AJ249" i="8"/>
  <c r="AU249" i="8" s="1"/>
  <c r="P250" i="8"/>
  <c r="Q250" i="8"/>
  <c r="R250" i="8"/>
  <c r="S250" i="8"/>
  <c r="T250" i="8"/>
  <c r="U250" i="8"/>
  <c r="V250" i="8"/>
  <c r="W250" i="8"/>
  <c r="X250" i="8"/>
  <c r="Y250" i="8"/>
  <c r="AA250" i="8"/>
  <c r="AB250" i="8"/>
  <c r="AM250" i="8" s="1"/>
  <c r="AC250" i="8"/>
  <c r="AD250" i="8"/>
  <c r="AE250" i="8"/>
  <c r="AF250" i="8"/>
  <c r="AG250" i="8"/>
  <c r="AH250" i="8"/>
  <c r="AS250" i="8" s="1"/>
  <c r="AI250" i="8"/>
  <c r="AJ250" i="8"/>
  <c r="P251" i="8"/>
  <c r="Q251" i="8"/>
  <c r="R251" i="8"/>
  <c r="S251" i="8"/>
  <c r="T251" i="8"/>
  <c r="U251" i="8"/>
  <c r="V251" i="8"/>
  <c r="W251" i="8"/>
  <c r="X251" i="8"/>
  <c r="Y251" i="8"/>
  <c r="AA251" i="8"/>
  <c r="AB251" i="8"/>
  <c r="AC251" i="8"/>
  <c r="AD251" i="8"/>
  <c r="AE251" i="8"/>
  <c r="AF251" i="8"/>
  <c r="AQ251" i="8" s="1"/>
  <c r="AG251" i="8"/>
  <c r="AH251" i="8"/>
  <c r="AI251" i="8"/>
  <c r="AJ251" i="8"/>
  <c r="P252" i="8"/>
  <c r="Q252" i="8"/>
  <c r="R252" i="8"/>
  <c r="S252" i="8"/>
  <c r="T252" i="8"/>
  <c r="U252" i="8"/>
  <c r="V252" i="8"/>
  <c r="W252" i="8"/>
  <c r="X252" i="8"/>
  <c r="Y252" i="8"/>
  <c r="AA252" i="8"/>
  <c r="AB252" i="8"/>
  <c r="AC252" i="8"/>
  <c r="AD252" i="8"/>
  <c r="AO252" i="8" s="1"/>
  <c r="AE252" i="8"/>
  <c r="AF252" i="8"/>
  <c r="AG252" i="8"/>
  <c r="AH252" i="8"/>
  <c r="AI252" i="8"/>
  <c r="AJ252" i="8"/>
  <c r="AU252" i="8" s="1"/>
  <c r="P253" i="8"/>
  <c r="Q253" i="8"/>
  <c r="R253" i="8"/>
  <c r="S253" i="8"/>
  <c r="T253" i="8"/>
  <c r="U253" i="8"/>
  <c r="V253" i="8"/>
  <c r="W253" i="8"/>
  <c r="X253" i="8"/>
  <c r="Y253" i="8"/>
  <c r="AA253" i="8"/>
  <c r="AB253" i="8"/>
  <c r="AM253" i="8" s="1"/>
  <c r="AC253" i="8"/>
  <c r="AD253" i="8"/>
  <c r="AE253" i="8"/>
  <c r="AF253" i="8"/>
  <c r="AG253" i="8"/>
  <c r="AH253" i="8"/>
  <c r="AS253" i="8" s="1"/>
  <c r="AI253" i="8"/>
  <c r="AJ253" i="8"/>
  <c r="P254" i="8"/>
  <c r="Q254" i="8"/>
  <c r="R254" i="8"/>
  <c r="S254" i="8"/>
  <c r="T254" i="8"/>
  <c r="U254" i="8"/>
  <c r="V254" i="8"/>
  <c r="W254" i="8"/>
  <c r="X254" i="8"/>
  <c r="Y254" i="8"/>
  <c r="AA254" i="8"/>
  <c r="AB254" i="8"/>
  <c r="AC254" i="8"/>
  <c r="AD254" i="8"/>
  <c r="AE254" i="8"/>
  <c r="AF254" i="8"/>
  <c r="AQ254" i="8" s="1"/>
  <c r="AG254" i="8"/>
  <c r="AH254" i="8"/>
  <c r="AI254" i="8"/>
  <c r="AJ254" i="8"/>
  <c r="P255" i="8"/>
  <c r="Q255" i="8"/>
  <c r="R255" i="8"/>
  <c r="S255" i="8"/>
  <c r="T255" i="8"/>
  <c r="U255" i="8"/>
  <c r="V255" i="8"/>
  <c r="W255" i="8"/>
  <c r="X255" i="8"/>
  <c r="Y255" i="8"/>
  <c r="AA255" i="8"/>
  <c r="AB255" i="8"/>
  <c r="AC255" i="8"/>
  <c r="AD255" i="8"/>
  <c r="AO255" i="8" s="1"/>
  <c r="AE255" i="8"/>
  <c r="AF255" i="8"/>
  <c r="AG255" i="8"/>
  <c r="AH255" i="8"/>
  <c r="AI255" i="8"/>
  <c r="AJ255" i="8"/>
  <c r="AU255" i="8" s="1"/>
  <c r="P256" i="8"/>
  <c r="Q256" i="8"/>
  <c r="R256" i="8"/>
  <c r="S256" i="8"/>
  <c r="T256" i="8"/>
  <c r="U256" i="8"/>
  <c r="V256" i="8"/>
  <c r="W256" i="8"/>
  <c r="X256" i="8"/>
  <c r="Y256" i="8"/>
  <c r="AA256" i="8"/>
  <c r="AB256" i="8"/>
  <c r="AM256" i="8" s="1"/>
  <c r="AC256" i="8"/>
  <c r="AD256" i="8"/>
  <c r="AE256" i="8"/>
  <c r="AF256" i="8"/>
  <c r="AG256" i="8"/>
  <c r="AH256" i="8"/>
  <c r="AS256" i="8" s="1"/>
  <c r="AI256" i="8"/>
  <c r="AJ256" i="8"/>
  <c r="P257" i="8"/>
  <c r="Q257" i="8"/>
  <c r="R257" i="8"/>
  <c r="S257" i="8"/>
  <c r="T257" i="8"/>
  <c r="U257" i="8"/>
  <c r="V257" i="8"/>
  <c r="W257" i="8"/>
  <c r="X257" i="8"/>
  <c r="Y257" i="8"/>
  <c r="AA257" i="8"/>
  <c r="AB257" i="8"/>
  <c r="AC257" i="8"/>
  <c r="AD257" i="8"/>
  <c r="AE257" i="8"/>
  <c r="AF257" i="8"/>
  <c r="AQ257" i="8" s="1"/>
  <c r="AG257" i="8"/>
  <c r="AH257" i="8"/>
  <c r="AI257" i="8"/>
  <c r="AJ257" i="8"/>
  <c r="P258" i="8"/>
  <c r="Q258" i="8"/>
  <c r="R258" i="8"/>
  <c r="S258" i="8"/>
  <c r="T258" i="8"/>
  <c r="U258" i="8"/>
  <c r="V258" i="8"/>
  <c r="W258" i="8"/>
  <c r="X258" i="8"/>
  <c r="Y258" i="8"/>
  <c r="AA258" i="8"/>
  <c r="AB258" i="8"/>
  <c r="AC258" i="8"/>
  <c r="AD258" i="8"/>
  <c r="AO258" i="8" s="1"/>
  <c r="AE258" i="8"/>
  <c r="AF258" i="8"/>
  <c r="AG258" i="8"/>
  <c r="AH258" i="8"/>
  <c r="AI258" i="8"/>
  <c r="AJ258" i="8"/>
  <c r="AU258" i="8" s="1"/>
  <c r="P259" i="8"/>
  <c r="Q259" i="8"/>
  <c r="R259" i="8"/>
  <c r="S259" i="8"/>
  <c r="T259" i="8"/>
  <c r="U259" i="8"/>
  <c r="V259" i="8"/>
  <c r="W259" i="8"/>
  <c r="X259" i="8"/>
  <c r="Y259" i="8"/>
  <c r="AA259" i="8"/>
  <c r="AB259" i="8"/>
  <c r="AM259" i="8" s="1"/>
  <c r="AC259" i="8"/>
  <c r="AD259" i="8"/>
  <c r="AE259" i="8"/>
  <c r="AF259" i="8"/>
  <c r="AG259" i="8"/>
  <c r="AH259" i="8"/>
  <c r="AS259" i="8" s="1"/>
  <c r="AI259" i="8"/>
  <c r="AJ259" i="8"/>
  <c r="P260" i="8"/>
  <c r="Q260" i="8"/>
  <c r="R260" i="8"/>
  <c r="S260" i="8"/>
  <c r="T260" i="8"/>
  <c r="U260" i="8"/>
  <c r="V260" i="8"/>
  <c r="W260" i="8"/>
  <c r="X260" i="8"/>
  <c r="Y260" i="8"/>
  <c r="AA260" i="8"/>
  <c r="AB260" i="8"/>
  <c r="AC260" i="8"/>
  <c r="AD260" i="8"/>
  <c r="AE260" i="8"/>
  <c r="AF260" i="8"/>
  <c r="AQ260" i="8" s="1"/>
  <c r="AG260" i="8"/>
  <c r="AH260" i="8"/>
  <c r="AI260" i="8"/>
  <c r="AJ260" i="8"/>
  <c r="P261" i="8"/>
  <c r="Q261" i="8"/>
  <c r="R261" i="8"/>
  <c r="S261" i="8"/>
  <c r="T261" i="8"/>
  <c r="U261" i="8"/>
  <c r="V261" i="8"/>
  <c r="W261" i="8"/>
  <c r="X261" i="8"/>
  <c r="Y261" i="8"/>
  <c r="AA261" i="8"/>
  <c r="AB261" i="8"/>
  <c r="AC261" i="8"/>
  <c r="AD261" i="8"/>
  <c r="AO261" i="8" s="1"/>
  <c r="AE261" i="8"/>
  <c r="AF261" i="8"/>
  <c r="AG261" i="8"/>
  <c r="AH261" i="8"/>
  <c r="AI261" i="8"/>
  <c r="AJ261" i="8"/>
  <c r="AU261" i="8" s="1"/>
  <c r="P262" i="8"/>
  <c r="Q262" i="8"/>
  <c r="R262" i="8"/>
  <c r="S262" i="8"/>
  <c r="T262" i="8"/>
  <c r="U262" i="8"/>
  <c r="V262" i="8"/>
  <c r="W262" i="8"/>
  <c r="X262" i="8"/>
  <c r="Y262" i="8"/>
  <c r="AA262" i="8"/>
  <c r="AB262" i="8"/>
  <c r="AM262" i="8" s="1"/>
  <c r="AC262" i="8"/>
  <c r="AD262" i="8"/>
  <c r="AE262" i="8"/>
  <c r="AF262" i="8"/>
  <c r="AG262" i="8"/>
  <c r="AH262" i="8"/>
  <c r="AS262" i="8" s="1"/>
  <c r="AI262" i="8"/>
  <c r="AJ262" i="8"/>
  <c r="P263" i="8"/>
  <c r="Q263" i="8"/>
  <c r="R263" i="8"/>
  <c r="S263" i="8"/>
  <c r="T263" i="8"/>
  <c r="U263" i="8"/>
  <c r="V263" i="8"/>
  <c r="W263" i="8"/>
  <c r="X263" i="8"/>
  <c r="Y263" i="8"/>
  <c r="AA263" i="8"/>
  <c r="AB263" i="8"/>
  <c r="AC263" i="8"/>
  <c r="AD263" i="8"/>
  <c r="AE263" i="8"/>
  <c r="AF263" i="8"/>
  <c r="AQ263" i="8" s="1"/>
  <c r="AG263" i="8"/>
  <c r="AH263" i="8"/>
  <c r="AI263" i="8"/>
  <c r="AJ263" i="8"/>
  <c r="P264" i="8"/>
  <c r="Q264" i="8"/>
  <c r="R264" i="8"/>
  <c r="S264" i="8"/>
  <c r="T264" i="8"/>
  <c r="U264" i="8"/>
  <c r="V264" i="8"/>
  <c r="W264" i="8"/>
  <c r="X264" i="8"/>
  <c r="Y264" i="8"/>
  <c r="AA264" i="8"/>
  <c r="AB264" i="8"/>
  <c r="AC264" i="8"/>
  <c r="AD264" i="8"/>
  <c r="AO264" i="8" s="1"/>
  <c r="AE264" i="8"/>
  <c r="AF264" i="8"/>
  <c r="AG264" i="8"/>
  <c r="AH264" i="8"/>
  <c r="AI264" i="8"/>
  <c r="AJ264" i="8"/>
  <c r="AU264" i="8" s="1"/>
  <c r="P265" i="8"/>
  <c r="Q265" i="8"/>
  <c r="R265" i="8"/>
  <c r="S265" i="8"/>
  <c r="T265" i="8"/>
  <c r="U265" i="8"/>
  <c r="V265" i="8"/>
  <c r="W265" i="8"/>
  <c r="X265" i="8"/>
  <c r="Y265" i="8"/>
  <c r="AA265" i="8"/>
  <c r="AB265" i="8"/>
  <c r="AM265" i="8" s="1"/>
  <c r="AC265" i="8"/>
  <c r="AD265" i="8"/>
  <c r="AE265" i="8"/>
  <c r="AF265" i="8"/>
  <c r="AG265" i="8"/>
  <c r="AH265" i="8"/>
  <c r="AS265" i="8" s="1"/>
  <c r="AI265" i="8"/>
  <c r="AJ265" i="8"/>
  <c r="P266" i="8"/>
  <c r="Q266" i="8"/>
  <c r="R266" i="8"/>
  <c r="S266" i="8"/>
  <c r="T266" i="8"/>
  <c r="U266" i="8"/>
  <c r="V266" i="8"/>
  <c r="W266" i="8"/>
  <c r="X266" i="8"/>
  <c r="Y266" i="8"/>
  <c r="AA266" i="8"/>
  <c r="AB266" i="8"/>
  <c r="AC266" i="8"/>
  <c r="AD266" i="8"/>
  <c r="AE266" i="8"/>
  <c r="AF266" i="8"/>
  <c r="AQ266" i="8" s="1"/>
  <c r="AG266" i="8"/>
  <c r="AH266" i="8"/>
  <c r="AI266" i="8"/>
  <c r="AJ266" i="8"/>
  <c r="P267" i="8"/>
  <c r="Q267" i="8"/>
  <c r="R267" i="8"/>
  <c r="S267" i="8"/>
  <c r="T267" i="8"/>
  <c r="U267" i="8"/>
  <c r="V267" i="8"/>
  <c r="W267" i="8"/>
  <c r="X267" i="8"/>
  <c r="Y267" i="8"/>
  <c r="AA267" i="8"/>
  <c r="AB267" i="8"/>
  <c r="AC267" i="8"/>
  <c r="AD267" i="8"/>
  <c r="AO267" i="8" s="1"/>
  <c r="AE267" i="8"/>
  <c r="AF267" i="8"/>
  <c r="AG267" i="8"/>
  <c r="AH267" i="8"/>
  <c r="AI267" i="8"/>
  <c r="AJ267" i="8"/>
  <c r="AU267" i="8" s="1"/>
  <c r="P268" i="8"/>
  <c r="Q268" i="8"/>
  <c r="R268" i="8"/>
  <c r="S268" i="8"/>
  <c r="T268" i="8"/>
  <c r="U268" i="8"/>
  <c r="V268" i="8"/>
  <c r="W268" i="8"/>
  <c r="X268" i="8"/>
  <c r="Y268" i="8"/>
  <c r="AA268" i="8"/>
  <c r="AB268" i="8"/>
  <c r="AM268" i="8" s="1"/>
  <c r="AC268" i="8"/>
  <c r="AD268" i="8"/>
  <c r="AE268" i="8"/>
  <c r="AF268" i="8"/>
  <c r="AG268" i="8"/>
  <c r="AH268" i="8"/>
  <c r="AS268" i="8" s="1"/>
  <c r="AI268" i="8"/>
  <c r="AJ268" i="8"/>
  <c r="P269" i="8"/>
  <c r="Q269" i="8"/>
  <c r="R269" i="8"/>
  <c r="S269" i="8"/>
  <c r="T269" i="8"/>
  <c r="U269" i="8"/>
  <c r="V269" i="8"/>
  <c r="W269" i="8"/>
  <c r="X269" i="8"/>
  <c r="Y269" i="8"/>
  <c r="AA269" i="8"/>
  <c r="AB269" i="8"/>
  <c r="AC269" i="8"/>
  <c r="AD269" i="8"/>
  <c r="AE269" i="8"/>
  <c r="AF269" i="8"/>
  <c r="AQ269" i="8" s="1"/>
  <c r="AG269" i="8"/>
  <c r="AH269" i="8"/>
  <c r="AI269" i="8"/>
  <c r="AJ269" i="8"/>
  <c r="P270" i="8"/>
  <c r="Q270" i="8"/>
  <c r="R270" i="8"/>
  <c r="S270" i="8"/>
  <c r="T270" i="8"/>
  <c r="U270" i="8"/>
  <c r="V270" i="8"/>
  <c r="W270" i="8"/>
  <c r="X270" i="8"/>
  <c r="Y270" i="8"/>
  <c r="AA270" i="8"/>
  <c r="AB270" i="8"/>
  <c r="AC270" i="8"/>
  <c r="AD270" i="8"/>
  <c r="AO270" i="8" s="1"/>
  <c r="AE270" i="8"/>
  <c r="AF270" i="8"/>
  <c r="AG270" i="8"/>
  <c r="AH270" i="8"/>
  <c r="AI270" i="8"/>
  <c r="AJ270" i="8"/>
  <c r="AU270" i="8" s="1"/>
  <c r="P271" i="8"/>
  <c r="Q271" i="8"/>
  <c r="R271" i="8"/>
  <c r="S271" i="8"/>
  <c r="T271" i="8"/>
  <c r="U271" i="8"/>
  <c r="V271" i="8"/>
  <c r="W271" i="8"/>
  <c r="X271" i="8"/>
  <c r="Y271" i="8"/>
  <c r="AA271" i="8"/>
  <c r="AB271" i="8"/>
  <c r="AM271" i="8" s="1"/>
  <c r="AC271" i="8"/>
  <c r="AD271" i="8"/>
  <c r="AE271" i="8"/>
  <c r="AF271" i="8"/>
  <c r="AG271" i="8"/>
  <c r="AH271" i="8"/>
  <c r="AS271" i="8" s="1"/>
  <c r="AI271" i="8"/>
  <c r="AJ271" i="8"/>
  <c r="P272" i="8"/>
  <c r="Q272" i="8"/>
  <c r="R272" i="8"/>
  <c r="S272" i="8"/>
  <c r="T272" i="8"/>
  <c r="U272" i="8"/>
  <c r="V272" i="8"/>
  <c r="W272" i="8"/>
  <c r="X272" i="8"/>
  <c r="Y272" i="8"/>
  <c r="AA272" i="8"/>
  <c r="AB272" i="8"/>
  <c r="AC272" i="8"/>
  <c r="AD272" i="8"/>
  <c r="AE272" i="8"/>
  <c r="AF272" i="8"/>
  <c r="AQ272" i="8" s="1"/>
  <c r="AG272" i="8"/>
  <c r="AH272" i="8"/>
  <c r="AI272" i="8"/>
  <c r="AJ272" i="8"/>
  <c r="P273" i="8"/>
  <c r="Q273" i="8"/>
  <c r="R273" i="8"/>
  <c r="S273" i="8"/>
  <c r="T273" i="8"/>
  <c r="U273" i="8"/>
  <c r="V273" i="8"/>
  <c r="W273" i="8"/>
  <c r="X273" i="8"/>
  <c r="Y273" i="8"/>
  <c r="AA273" i="8"/>
  <c r="AB273" i="8"/>
  <c r="AC273" i="8"/>
  <c r="AD273" i="8"/>
  <c r="AO273" i="8" s="1"/>
  <c r="AE273" i="8"/>
  <c r="AF273" i="8"/>
  <c r="AG273" i="8"/>
  <c r="AH273" i="8"/>
  <c r="AI273" i="8"/>
  <c r="AJ273" i="8"/>
  <c r="AU273" i="8" s="1"/>
  <c r="P274" i="8"/>
  <c r="Q274" i="8"/>
  <c r="R274" i="8"/>
  <c r="S274" i="8"/>
  <c r="T274" i="8"/>
  <c r="U274" i="8"/>
  <c r="V274" i="8"/>
  <c r="W274" i="8"/>
  <c r="X274" i="8"/>
  <c r="Y274" i="8"/>
  <c r="AA274" i="8"/>
  <c r="AB274" i="8"/>
  <c r="AM274" i="8" s="1"/>
  <c r="AC274" i="8"/>
  <c r="AD274" i="8"/>
  <c r="AE274" i="8"/>
  <c r="AF274" i="8"/>
  <c r="AG274" i="8"/>
  <c r="AH274" i="8"/>
  <c r="AS274" i="8" s="1"/>
  <c r="AI274" i="8"/>
  <c r="AJ274" i="8"/>
  <c r="P275" i="8"/>
  <c r="Q275" i="8"/>
  <c r="R275" i="8"/>
  <c r="S275" i="8"/>
  <c r="T275" i="8"/>
  <c r="U275" i="8"/>
  <c r="V275" i="8"/>
  <c r="W275" i="8"/>
  <c r="X275" i="8"/>
  <c r="Y275" i="8"/>
  <c r="AA275" i="8"/>
  <c r="AB275" i="8"/>
  <c r="AC275" i="8"/>
  <c r="AD275" i="8"/>
  <c r="AE275" i="8"/>
  <c r="AF275" i="8"/>
  <c r="AQ275" i="8" s="1"/>
  <c r="AG275" i="8"/>
  <c r="AH275" i="8"/>
  <c r="AI275" i="8"/>
  <c r="AJ275" i="8"/>
  <c r="P276" i="8"/>
  <c r="Q276" i="8"/>
  <c r="R276" i="8"/>
  <c r="S276" i="8"/>
  <c r="T276" i="8"/>
  <c r="U276" i="8"/>
  <c r="V276" i="8"/>
  <c r="W276" i="8"/>
  <c r="X276" i="8"/>
  <c r="Y276" i="8"/>
  <c r="AA276" i="8"/>
  <c r="AB276" i="8"/>
  <c r="AC276" i="8"/>
  <c r="AD276" i="8"/>
  <c r="AO276" i="8" s="1"/>
  <c r="AE276" i="8"/>
  <c r="AF276" i="8"/>
  <c r="AG276" i="8"/>
  <c r="AH276" i="8"/>
  <c r="AI276" i="8"/>
  <c r="AJ276" i="8"/>
  <c r="AU276" i="8" s="1"/>
  <c r="P277" i="8"/>
  <c r="Q277" i="8"/>
  <c r="R277" i="8"/>
  <c r="S277" i="8"/>
  <c r="T277" i="8"/>
  <c r="U277" i="8"/>
  <c r="V277" i="8"/>
  <c r="W277" i="8"/>
  <c r="X277" i="8"/>
  <c r="Y277" i="8"/>
  <c r="AA277" i="8"/>
  <c r="AB277" i="8"/>
  <c r="AM277" i="8" s="1"/>
  <c r="AC277" i="8"/>
  <c r="AD277" i="8"/>
  <c r="AE277" i="8"/>
  <c r="AF277" i="8"/>
  <c r="AG277" i="8"/>
  <c r="AH277" i="8"/>
  <c r="AS277" i="8" s="1"/>
  <c r="AI277" i="8"/>
  <c r="AJ277" i="8"/>
  <c r="P278" i="8"/>
  <c r="Q278" i="8"/>
  <c r="R278" i="8"/>
  <c r="S278" i="8"/>
  <c r="T278" i="8"/>
  <c r="U278" i="8"/>
  <c r="V278" i="8"/>
  <c r="W278" i="8"/>
  <c r="X278" i="8"/>
  <c r="Y278" i="8"/>
  <c r="AA278" i="8"/>
  <c r="AB278" i="8"/>
  <c r="AC278" i="8"/>
  <c r="AD278" i="8"/>
  <c r="AE278" i="8"/>
  <c r="AF278" i="8"/>
  <c r="AQ278" i="8" s="1"/>
  <c r="AG278" i="8"/>
  <c r="AH278" i="8"/>
  <c r="AI278" i="8"/>
  <c r="AJ278" i="8"/>
  <c r="P279" i="8"/>
  <c r="Q279" i="8"/>
  <c r="R279" i="8"/>
  <c r="S279" i="8"/>
  <c r="T279" i="8"/>
  <c r="U279" i="8"/>
  <c r="V279" i="8"/>
  <c r="W279" i="8"/>
  <c r="X279" i="8"/>
  <c r="Y279" i="8"/>
  <c r="AA279" i="8"/>
  <c r="AB279" i="8"/>
  <c r="AC279" i="8"/>
  <c r="AD279" i="8"/>
  <c r="AO279" i="8" s="1"/>
  <c r="AE279" i="8"/>
  <c r="AF279" i="8"/>
  <c r="AG279" i="8"/>
  <c r="AH279" i="8"/>
  <c r="AI279" i="8"/>
  <c r="AJ279" i="8"/>
  <c r="AU279" i="8" s="1"/>
  <c r="P280" i="8"/>
  <c r="Q280" i="8"/>
  <c r="R280" i="8"/>
  <c r="S280" i="8"/>
  <c r="T280" i="8"/>
  <c r="U280" i="8"/>
  <c r="V280" i="8"/>
  <c r="W280" i="8"/>
  <c r="X280" i="8"/>
  <c r="Y280" i="8"/>
  <c r="AA280" i="8"/>
  <c r="AB280" i="8"/>
  <c r="AM280" i="8" s="1"/>
  <c r="AC280" i="8"/>
  <c r="AD280" i="8"/>
  <c r="AE280" i="8"/>
  <c r="AF280" i="8"/>
  <c r="AG280" i="8"/>
  <c r="AH280" i="8"/>
  <c r="AS280" i="8" s="1"/>
  <c r="AI280" i="8"/>
  <c r="AJ280" i="8"/>
  <c r="P281" i="8"/>
  <c r="Q281" i="8"/>
  <c r="R281" i="8"/>
  <c r="S281" i="8"/>
  <c r="T281" i="8"/>
  <c r="U281" i="8"/>
  <c r="V281" i="8"/>
  <c r="W281" i="8"/>
  <c r="X281" i="8"/>
  <c r="Y281" i="8"/>
  <c r="AA281" i="8"/>
  <c r="AB281" i="8"/>
  <c r="AC281" i="8"/>
  <c r="AD281" i="8"/>
  <c r="AE281" i="8"/>
  <c r="AF281" i="8"/>
  <c r="AQ281" i="8" s="1"/>
  <c r="AG281" i="8"/>
  <c r="AH281" i="8"/>
  <c r="AI281" i="8"/>
  <c r="AJ281" i="8"/>
  <c r="P282" i="8"/>
  <c r="Q282" i="8"/>
  <c r="R282" i="8"/>
  <c r="S282" i="8"/>
  <c r="T282" i="8"/>
  <c r="U282" i="8"/>
  <c r="V282" i="8"/>
  <c r="W282" i="8"/>
  <c r="X282" i="8"/>
  <c r="Y282" i="8"/>
  <c r="AA282" i="8"/>
  <c r="AB282" i="8"/>
  <c r="AC282" i="8"/>
  <c r="AD282" i="8"/>
  <c r="AO282" i="8" s="1"/>
  <c r="AE282" i="8"/>
  <c r="AF282" i="8"/>
  <c r="AG282" i="8"/>
  <c r="AH282" i="8"/>
  <c r="AI282" i="8"/>
  <c r="AJ282" i="8"/>
  <c r="AU282" i="8" s="1"/>
  <c r="P283" i="8"/>
  <c r="Q283" i="8"/>
  <c r="R283" i="8"/>
  <c r="S283" i="8"/>
  <c r="T283" i="8"/>
  <c r="U283" i="8"/>
  <c r="V283" i="8"/>
  <c r="W283" i="8"/>
  <c r="X283" i="8"/>
  <c r="Y283" i="8"/>
  <c r="AA283" i="8"/>
  <c r="AB283" i="8"/>
  <c r="AM283" i="8" s="1"/>
  <c r="AC283" i="8"/>
  <c r="AD283" i="8"/>
  <c r="AE283" i="8"/>
  <c r="AF283" i="8"/>
  <c r="AG283" i="8"/>
  <c r="AH283" i="8"/>
  <c r="AS283" i="8" s="1"/>
  <c r="AI283" i="8"/>
  <c r="AJ283" i="8"/>
  <c r="P284" i="8"/>
  <c r="Q284" i="8"/>
  <c r="R284" i="8"/>
  <c r="S284" i="8"/>
  <c r="T284" i="8"/>
  <c r="U284" i="8"/>
  <c r="V284" i="8"/>
  <c r="W284" i="8"/>
  <c r="X284" i="8"/>
  <c r="Y284" i="8"/>
  <c r="AA284" i="8"/>
  <c r="AB284" i="8"/>
  <c r="AC284" i="8"/>
  <c r="AD284" i="8"/>
  <c r="AE284" i="8"/>
  <c r="AF284" i="8"/>
  <c r="AQ284" i="8" s="1"/>
  <c r="AG284" i="8"/>
  <c r="AH284" i="8"/>
  <c r="AI284" i="8"/>
  <c r="AJ284" i="8"/>
  <c r="P285" i="8"/>
  <c r="Q285" i="8"/>
  <c r="R285" i="8"/>
  <c r="S285" i="8"/>
  <c r="T285" i="8"/>
  <c r="U285" i="8"/>
  <c r="V285" i="8"/>
  <c r="W285" i="8"/>
  <c r="X285" i="8"/>
  <c r="Y285" i="8"/>
  <c r="AA285" i="8"/>
  <c r="AB285" i="8"/>
  <c r="AC285" i="8"/>
  <c r="AD285" i="8"/>
  <c r="AO285" i="8" s="1"/>
  <c r="AE285" i="8"/>
  <c r="AF285" i="8"/>
  <c r="AG285" i="8"/>
  <c r="AH285" i="8"/>
  <c r="AI285" i="8"/>
  <c r="AJ285" i="8"/>
  <c r="AU285" i="8" s="1"/>
  <c r="P286" i="8"/>
  <c r="Q286" i="8"/>
  <c r="R286" i="8"/>
  <c r="S286" i="8"/>
  <c r="T286" i="8"/>
  <c r="U286" i="8"/>
  <c r="V286" i="8"/>
  <c r="W286" i="8"/>
  <c r="X286" i="8"/>
  <c r="Y286" i="8"/>
  <c r="AA286" i="8"/>
  <c r="AB286" i="8"/>
  <c r="AM286" i="8" s="1"/>
  <c r="AC286" i="8"/>
  <c r="AD286" i="8"/>
  <c r="AE286" i="8"/>
  <c r="AF286" i="8"/>
  <c r="AG286" i="8"/>
  <c r="AH286" i="8"/>
  <c r="AS286" i="8" s="1"/>
  <c r="AI286" i="8"/>
  <c r="AJ286" i="8"/>
  <c r="P287" i="8"/>
  <c r="Q287" i="8"/>
  <c r="R287" i="8"/>
  <c r="S287" i="8"/>
  <c r="T287" i="8"/>
  <c r="U287" i="8"/>
  <c r="V287" i="8"/>
  <c r="W287" i="8"/>
  <c r="X287" i="8"/>
  <c r="Y287" i="8"/>
  <c r="AA287" i="8"/>
  <c r="AB287" i="8"/>
  <c r="AC287" i="8"/>
  <c r="AD287" i="8"/>
  <c r="AE287" i="8"/>
  <c r="AF287" i="8"/>
  <c r="AQ287" i="8" s="1"/>
  <c r="AG287" i="8"/>
  <c r="AH287" i="8"/>
  <c r="AI287" i="8"/>
  <c r="AJ287" i="8"/>
  <c r="P288" i="8"/>
  <c r="Q288" i="8"/>
  <c r="R288" i="8"/>
  <c r="S288" i="8"/>
  <c r="T288" i="8"/>
  <c r="U288" i="8"/>
  <c r="V288" i="8"/>
  <c r="W288" i="8"/>
  <c r="X288" i="8"/>
  <c r="Y288" i="8"/>
  <c r="AA288" i="8"/>
  <c r="AB288" i="8"/>
  <c r="AC288" i="8"/>
  <c r="AD288" i="8"/>
  <c r="AO288" i="8" s="1"/>
  <c r="AE288" i="8"/>
  <c r="AF288" i="8"/>
  <c r="AG288" i="8"/>
  <c r="AH288" i="8"/>
  <c r="AI288" i="8"/>
  <c r="AJ288" i="8"/>
  <c r="AU288" i="8" s="1"/>
  <c r="P289" i="8"/>
  <c r="Q289" i="8"/>
  <c r="R289" i="8"/>
  <c r="S289" i="8"/>
  <c r="T289" i="8"/>
  <c r="U289" i="8"/>
  <c r="V289" i="8"/>
  <c r="W289" i="8"/>
  <c r="X289" i="8"/>
  <c r="Y289" i="8"/>
  <c r="AA289" i="8"/>
  <c r="AB289" i="8"/>
  <c r="AM289" i="8" s="1"/>
  <c r="AC289" i="8"/>
  <c r="AD289" i="8"/>
  <c r="AE289" i="8"/>
  <c r="AF289" i="8"/>
  <c r="AG289" i="8"/>
  <c r="AH289" i="8"/>
  <c r="AS289" i="8" s="1"/>
  <c r="AI289" i="8"/>
  <c r="AJ289" i="8"/>
  <c r="P290" i="8"/>
  <c r="Q290" i="8"/>
  <c r="R290" i="8"/>
  <c r="S290" i="8"/>
  <c r="T290" i="8"/>
  <c r="U290" i="8"/>
  <c r="V290" i="8"/>
  <c r="W290" i="8"/>
  <c r="X290" i="8"/>
  <c r="Y290" i="8"/>
  <c r="AA290" i="8"/>
  <c r="AB290" i="8"/>
  <c r="AC290" i="8"/>
  <c r="AD290" i="8"/>
  <c r="AE290" i="8"/>
  <c r="AF290" i="8"/>
  <c r="AQ290" i="8" s="1"/>
  <c r="AG290" i="8"/>
  <c r="AH290" i="8"/>
  <c r="AI290" i="8"/>
  <c r="AJ290" i="8"/>
  <c r="P291" i="8"/>
  <c r="Q291" i="8"/>
  <c r="R291" i="8"/>
  <c r="S291" i="8"/>
  <c r="T291" i="8"/>
  <c r="U291" i="8"/>
  <c r="V291" i="8"/>
  <c r="W291" i="8"/>
  <c r="X291" i="8"/>
  <c r="Y291" i="8"/>
  <c r="AA291" i="8"/>
  <c r="AB291" i="8"/>
  <c r="AC291" i="8"/>
  <c r="AD291" i="8"/>
  <c r="AO291" i="8" s="1"/>
  <c r="AE291" i="8"/>
  <c r="AF291" i="8"/>
  <c r="AG291" i="8"/>
  <c r="AH291" i="8"/>
  <c r="AI291" i="8"/>
  <c r="AJ291" i="8"/>
  <c r="AU291" i="8" s="1"/>
  <c r="P292" i="8"/>
  <c r="Q292" i="8"/>
  <c r="R292" i="8"/>
  <c r="S292" i="8"/>
  <c r="T292" i="8"/>
  <c r="U292" i="8"/>
  <c r="V292" i="8"/>
  <c r="W292" i="8"/>
  <c r="X292" i="8"/>
  <c r="Y292" i="8"/>
  <c r="AA292" i="8"/>
  <c r="AB292" i="8"/>
  <c r="AM292" i="8" s="1"/>
  <c r="AC292" i="8"/>
  <c r="AD292" i="8"/>
  <c r="AE292" i="8"/>
  <c r="AF292" i="8"/>
  <c r="AG292" i="8"/>
  <c r="AH292" i="8"/>
  <c r="AS292" i="8" s="1"/>
  <c r="AI292" i="8"/>
  <c r="AJ292" i="8"/>
  <c r="P293" i="8"/>
  <c r="Q293" i="8"/>
  <c r="R293" i="8"/>
  <c r="S293" i="8"/>
  <c r="T293" i="8"/>
  <c r="U293" i="8"/>
  <c r="V293" i="8"/>
  <c r="W293" i="8"/>
  <c r="X293" i="8"/>
  <c r="Y293" i="8"/>
  <c r="AA293" i="8"/>
  <c r="AB293" i="8"/>
  <c r="AC293" i="8"/>
  <c r="AD293" i="8"/>
  <c r="AE293" i="8"/>
  <c r="AF293" i="8"/>
  <c r="AQ293" i="8" s="1"/>
  <c r="AG293" i="8"/>
  <c r="AH293" i="8"/>
  <c r="AI293" i="8"/>
  <c r="AJ293" i="8"/>
  <c r="P294" i="8"/>
  <c r="Q294" i="8"/>
  <c r="R294" i="8"/>
  <c r="S294" i="8"/>
  <c r="T294" i="8"/>
  <c r="U294" i="8"/>
  <c r="V294" i="8"/>
  <c r="W294" i="8"/>
  <c r="X294" i="8"/>
  <c r="Y294" i="8"/>
  <c r="AA294" i="8"/>
  <c r="AB294" i="8"/>
  <c r="AC294" i="8"/>
  <c r="AD294" i="8"/>
  <c r="AO294" i="8" s="1"/>
  <c r="AE294" i="8"/>
  <c r="AF294" i="8"/>
  <c r="AG294" i="8"/>
  <c r="AH294" i="8"/>
  <c r="AI294" i="8"/>
  <c r="AJ294" i="8"/>
  <c r="AU294" i="8" s="1"/>
  <c r="P295" i="8"/>
  <c r="Q295" i="8"/>
  <c r="R295" i="8"/>
  <c r="S295" i="8"/>
  <c r="T295" i="8"/>
  <c r="U295" i="8"/>
  <c r="V295" i="8"/>
  <c r="W295" i="8"/>
  <c r="X295" i="8"/>
  <c r="Y295" i="8"/>
  <c r="AA295" i="8"/>
  <c r="AB295" i="8"/>
  <c r="AM295" i="8" s="1"/>
  <c r="AC295" i="8"/>
  <c r="AD295" i="8"/>
  <c r="AE295" i="8"/>
  <c r="AF295" i="8"/>
  <c r="AG295" i="8"/>
  <c r="AH295" i="8"/>
  <c r="AS295" i="8" s="1"/>
  <c r="AI295" i="8"/>
  <c r="AJ295" i="8"/>
  <c r="P296" i="8"/>
  <c r="Q296" i="8"/>
  <c r="R296" i="8"/>
  <c r="S296" i="8"/>
  <c r="T296" i="8"/>
  <c r="U296" i="8"/>
  <c r="V296" i="8"/>
  <c r="W296" i="8"/>
  <c r="X296" i="8"/>
  <c r="Y296" i="8"/>
  <c r="AA296" i="8"/>
  <c r="AB296" i="8"/>
  <c r="AC296" i="8"/>
  <c r="AD296" i="8"/>
  <c r="AE296" i="8"/>
  <c r="AF296" i="8"/>
  <c r="AQ296" i="8" s="1"/>
  <c r="AG296" i="8"/>
  <c r="AH296" i="8"/>
  <c r="AI296" i="8"/>
  <c r="AJ296" i="8"/>
  <c r="P297" i="8"/>
  <c r="Q297" i="8"/>
  <c r="R297" i="8"/>
  <c r="S297" i="8"/>
  <c r="T297" i="8"/>
  <c r="U297" i="8"/>
  <c r="V297" i="8"/>
  <c r="W297" i="8"/>
  <c r="X297" i="8"/>
  <c r="Y297" i="8"/>
  <c r="AA297" i="8"/>
  <c r="AB297" i="8"/>
  <c r="AC297" i="8"/>
  <c r="AD297" i="8"/>
  <c r="AO297" i="8" s="1"/>
  <c r="AE297" i="8"/>
  <c r="AF297" i="8"/>
  <c r="AG297" i="8"/>
  <c r="AH297" i="8"/>
  <c r="AI297" i="8"/>
  <c r="AJ297" i="8"/>
  <c r="AU297" i="8" s="1"/>
  <c r="P298" i="8"/>
  <c r="Q298" i="8"/>
  <c r="R298" i="8"/>
  <c r="S298" i="8"/>
  <c r="T298" i="8"/>
  <c r="U298" i="8"/>
  <c r="V298" i="8"/>
  <c r="W298" i="8"/>
  <c r="X298" i="8"/>
  <c r="Y298" i="8"/>
  <c r="AA298" i="8"/>
  <c r="AB298" i="8"/>
  <c r="AM298" i="8" s="1"/>
  <c r="AC298" i="8"/>
  <c r="AD298" i="8"/>
  <c r="AE298" i="8"/>
  <c r="AF298" i="8"/>
  <c r="AG298" i="8"/>
  <c r="AH298" i="8"/>
  <c r="AS298" i="8" s="1"/>
  <c r="AI298" i="8"/>
  <c r="AJ298" i="8"/>
  <c r="P299" i="8"/>
  <c r="Q299" i="8"/>
  <c r="R299" i="8"/>
  <c r="S299" i="8"/>
  <c r="T299" i="8"/>
  <c r="U299" i="8"/>
  <c r="V299" i="8"/>
  <c r="W299" i="8"/>
  <c r="X299" i="8"/>
  <c r="Y299" i="8"/>
  <c r="AA299" i="8"/>
  <c r="AB299" i="8"/>
  <c r="AC299" i="8"/>
  <c r="AD299" i="8"/>
  <c r="AE299" i="8"/>
  <c r="AF299" i="8"/>
  <c r="AQ299" i="8" s="1"/>
  <c r="AG299" i="8"/>
  <c r="AH299" i="8"/>
  <c r="AI299" i="8"/>
  <c r="AJ299" i="8"/>
  <c r="P300" i="8"/>
  <c r="Q300" i="8"/>
  <c r="R300" i="8"/>
  <c r="S300" i="8"/>
  <c r="T300" i="8"/>
  <c r="U300" i="8"/>
  <c r="V300" i="8"/>
  <c r="W300" i="8"/>
  <c r="X300" i="8"/>
  <c r="Y300" i="8"/>
  <c r="AA300" i="8"/>
  <c r="AB300" i="8"/>
  <c r="AC300" i="8"/>
  <c r="AD300" i="8"/>
  <c r="AO300" i="8" s="1"/>
  <c r="AE300" i="8"/>
  <c r="AF300" i="8"/>
  <c r="AG300" i="8"/>
  <c r="AH300" i="8"/>
  <c r="AI300" i="8"/>
  <c r="AJ300" i="8"/>
  <c r="AU300" i="8" s="1"/>
  <c r="P301" i="8"/>
  <c r="Q301" i="8"/>
  <c r="R301" i="8"/>
  <c r="S301" i="8"/>
  <c r="T301" i="8"/>
  <c r="U301" i="8"/>
  <c r="V301" i="8"/>
  <c r="W301" i="8"/>
  <c r="X301" i="8"/>
  <c r="Y301" i="8"/>
  <c r="AA301" i="8"/>
  <c r="AB301" i="8"/>
  <c r="AM301" i="8" s="1"/>
  <c r="AC301" i="8"/>
  <c r="AD301" i="8"/>
  <c r="AE301" i="8"/>
  <c r="AF301" i="8"/>
  <c r="AG301" i="8"/>
  <c r="AH301" i="8"/>
  <c r="AS301" i="8" s="1"/>
  <c r="AI301" i="8"/>
  <c r="AJ301" i="8"/>
  <c r="P302" i="8"/>
  <c r="Q302" i="8"/>
  <c r="R302" i="8"/>
  <c r="S302" i="8"/>
  <c r="T302" i="8"/>
  <c r="U302" i="8"/>
  <c r="V302" i="8"/>
  <c r="W302" i="8"/>
  <c r="X302" i="8"/>
  <c r="Y302" i="8"/>
  <c r="AA302" i="8"/>
  <c r="AB302" i="8"/>
  <c r="AC302" i="8"/>
  <c r="AD302" i="8"/>
  <c r="AE302" i="8"/>
  <c r="AF302" i="8"/>
  <c r="AQ302" i="8" s="1"/>
  <c r="AG302" i="8"/>
  <c r="AH302" i="8"/>
  <c r="AI302" i="8"/>
  <c r="AJ302" i="8"/>
  <c r="E4" i="8"/>
  <c r="F4" i="8"/>
  <c r="G4" i="8"/>
  <c r="H4" i="8"/>
  <c r="I4" i="8"/>
  <c r="J4" i="8"/>
  <c r="K4" i="8"/>
  <c r="L4" i="8"/>
  <c r="M4" i="8"/>
  <c r="N4" i="8"/>
  <c r="E5" i="8"/>
  <c r="F5" i="8"/>
  <c r="G5" i="8"/>
  <c r="H5" i="8"/>
  <c r="I5" i="8"/>
  <c r="J5" i="8"/>
  <c r="K5" i="8"/>
  <c r="L5" i="8"/>
  <c r="M5" i="8"/>
  <c r="N5" i="8"/>
  <c r="E6" i="8"/>
  <c r="F6" i="8"/>
  <c r="G6" i="8"/>
  <c r="H6" i="8"/>
  <c r="I6" i="8"/>
  <c r="J6" i="8"/>
  <c r="K6" i="8"/>
  <c r="L6" i="8"/>
  <c r="M6" i="8"/>
  <c r="N6" i="8"/>
  <c r="E7" i="8"/>
  <c r="F7" i="8"/>
  <c r="G7" i="8"/>
  <c r="H7" i="8"/>
  <c r="I7" i="8"/>
  <c r="J7" i="8"/>
  <c r="K7" i="8"/>
  <c r="L7" i="8"/>
  <c r="M7" i="8"/>
  <c r="N7" i="8"/>
  <c r="E8" i="8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0" i="8"/>
  <c r="F10" i="8"/>
  <c r="G10" i="8"/>
  <c r="H10" i="8"/>
  <c r="I10" i="8"/>
  <c r="J10" i="8"/>
  <c r="K10" i="8"/>
  <c r="L10" i="8"/>
  <c r="M10" i="8"/>
  <c r="N10" i="8"/>
  <c r="E11" i="8"/>
  <c r="F11" i="8"/>
  <c r="G11" i="8"/>
  <c r="H11" i="8"/>
  <c r="I11" i="8"/>
  <c r="J11" i="8"/>
  <c r="K11" i="8"/>
  <c r="L11" i="8"/>
  <c r="M11" i="8"/>
  <c r="N11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5" i="8"/>
  <c r="F15" i="8"/>
  <c r="G15" i="8"/>
  <c r="H15" i="8"/>
  <c r="I15" i="8"/>
  <c r="J15" i="8"/>
  <c r="K15" i="8"/>
  <c r="L15" i="8"/>
  <c r="M15" i="8"/>
  <c r="N15" i="8"/>
  <c r="E16" i="8"/>
  <c r="F16" i="8"/>
  <c r="G16" i="8"/>
  <c r="H16" i="8"/>
  <c r="I16" i="8"/>
  <c r="J16" i="8"/>
  <c r="K16" i="8"/>
  <c r="L16" i="8"/>
  <c r="M16" i="8"/>
  <c r="N16" i="8"/>
  <c r="E17" i="8"/>
  <c r="F17" i="8"/>
  <c r="G17" i="8"/>
  <c r="H17" i="8"/>
  <c r="I17" i="8"/>
  <c r="J17" i="8"/>
  <c r="K17" i="8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19" i="8"/>
  <c r="F19" i="8"/>
  <c r="G19" i="8"/>
  <c r="H19" i="8"/>
  <c r="I19" i="8"/>
  <c r="J19" i="8"/>
  <c r="K19" i="8"/>
  <c r="L19" i="8"/>
  <c r="M19" i="8"/>
  <c r="N19" i="8"/>
  <c r="E20" i="8"/>
  <c r="F20" i="8"/>
  <c r="G20" i="8"/>
  <c r="H20" i="8"/>
  <c r="I20" i="8"/>
  <c r="J20" i="8"/>
  <c r="K20" i="8"/>
  <c r="L20" i="8"/>
  <c r="M20" i="8"/>
  <c r="N20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6" i="8"/>
  <c r="F26" i="8"/>
  <c r="G26" i="8"/>
  <c r="H26" i="8"/>
  <c r="I26" i="8"/>
  <c r="J26" i="8"/>
  <c r="K26" i="8"/>
  <c r="L26" i="8"/>
  <c r="M26" i="8"/>
  <c r="N26" i="8"/>
  <c r="E27" i="8"/>
  <c r="F27" i="8"/>
  <c r="G27" i="8"/>
  <c r="H27" i="8"/>
  <c r="I27" i="8"/>
  <c r="J27" i="8"/>
  <c r="K27" i="8"/>
  <c r="L27" i="8"/>
  <c r="M27" i="8"/>
  <c r="N27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K29" i="8"/>
  <c r="L29" i="8"/>
  <c r="M29" i="8"/>
  <c r="N29" i="8"/>
  <c r="E30" i="8"/>
  <c r="F30" i="8"/>
  <c r="G30" i="8"/>
  <c r="H30" i="8"/>
  <c r="I30" i="8"/>
  <c r="J30" i="8"/>
  <c r="K30" i="8"/>
  <c r="L30" i="8"/>
  <c r="M30" i="8"/>
  <c r="N30" i="8"/>
  <c r="E31" i="8"/>
  <c r="F31" i="8"/>
  <c r="G31" i="8"/>
  <c r="H31" i="8"/>
  <c r="I31" i="8"/>
  <c r="J31" i="8"/>
  <c r="K31" i="8"/>
  <c r="L31" i="8"/>
  <c r="M31" i="8"/>
  <c r="N31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6" i="8"/>
  <c r="F36" i="8"/>
  <c r="G36" i="8"/>
  <c r="H36" i="8"/>
  <c r="I36" i="8"/>
  <c r="J36" i="8"/>
  <c r="K36" i="8"/>
  <c r="L36" i="8"/>
  <c r="M36" i="8"/>
  <c r="N36" i="8"/>
  <c r="E37" i="8"/>
  <c r="F37" i="8"/>
  <c r="G37" i="8"/>
  <c r="H37" i="8"/>
  <c r="I37" i="8"/>
  <c r="J37" i="8"/>
  <c r="K37" i="8"/>
  <c r="L37" i="8"/>
  <c r="M37" i="8"/>
  <c r="N37" i="8"/>
  <c r="E38" i="8"/>
  <c r="F38" i="8"/>
  <c r="G38" i="8"/>
  <c r="H38" i="8"/>
  <c r="I38" i="8"/>
  <c r="J38" i="8"/>
  <c r="K38" i="8"/>
  <c r="L38" i="8"/>
  <c r="M38" i="8"/>
  <c r="N38" i="8"/>
  <c r="E39" i="8"/>
  <c r="F39" i="8"/>
  <c r="G39" i="8"/>
  <c r="H39" i="8"/>
  <c r="I39" i="8"/>
  <c r="J39" i="8"/>
  <c r="K39" i="8"/>
  <c r="L39" i="8"/>
  <c r="M39" i="8"/>
  <c r="N39" i="8"/>
  <c r="E40" i="8"/>
  <c r="F40" i="8"/>
  <c r="G40" i="8"/>
  <c r="H40" i="8"/>
  <c r="I40" i="8"/>
  <c r="J40" i="8"/>
  <c r="K40" i="8"/>
  <c r="L40" i="8"/>
  <c r="M40" i="8"/>
  <c r="N40" i="8"/>
  <c r="E41" i="8"/>
  <c r="F41" i="8"/>
  <c r="G41" i="8"/>
  <c r="H41" i="8"/>
  <c r="I41" i="8"/>
  <c r="J41" i="8"/>
  <c r="K41" i="8"/>
  <c r="L41" i="8"/>
  <c r="M41" i="8"/>
  <c r="N41" i="8"/>
  <c r="E42" i="8"/>
  <c r="F42" i="8"/>
  <c r="G42" i="8"/>
  <c r="H42" i="8"/>
  <c r="I42" i="8"/>
  <c r="J42" i="8"/>
  <c r="K42" i="8"/>
  <c r="L42" i="8"/>
  <c r="M42" i="8"/>
  <c r="N42" i="8"/>
  <c r="E43" i="8"/>
  <c r="F43" i="8"/>
  <c r="G43" i="8"/>
  <c r="H43" i="8"/>
  <c r="I43" i="8"/>
  <c r="J43" i="8"/>
  <c r="K43" i="8"/>
  <c r="L43" i="8"/>
  <c r="M43" i="8"/>
  <c r="N43" i="8"/>
  <c r="E44" i="8"/>
  <c r="F44" i="8"/>
  <c r="G44" i="8"/>
  <c r="H44" i="8"/>
  <c r="I44" i="8"/>
  <c r="J44" i="8"/>
  <c r="K44" i="8"/>
  <c r="L44" i="8"/>
  <c r="M44" i="8"/>
  <c r="N44" i="8"/>
  <c r="E45" i="8"/>
  <c r="F45" i="8"/>
  <c r="G45" i="8"/>
  <c r="H45" i="8"/>
  <c r="I45" i="8"/>
  <c r="J45" i="8"/>
  <c r="K45" i="8"/>
  <c r="L45" i="8"/>
  <c r="M45" i="8"/>
  <c r="N45" i="8"/>
  <c r="E46" i="8"/>
  <c r="F46" i="8"/>
  <c r="G46" i="8"/>
  <c r="H46" i="8"/>
  <c r="I46" i="8"/>
  <c r="J46" i="8"/>
  <c r="K46" i="8"/>
  <c r="L46" i="8"/>
  <c r="M46" i="8"/>
  <c r="N46" i="8"/>
  <c r="E47" i="8"/>
  <c r="F47" i="8"/>
  <c r="G47" i="8"/>
  <c r="H47" i="8"/>
  <c r="I47" i="8"/>
  <c r="J47" i="8"/>
  <c r="K47" i="8"/>
  <c r="L47" i="8"/>
  <c r="M47" i="8"/>
  <c r="N47" i="8"/>
  <c r="E48" i="8"/>
  <c r="F48" i="8"/>
  <c r="G48" i="8"/>
  <c r="H48" i="8"/>
  <c r="I48" i="8"/>
  <c r="J48" i="8"/>
  <c r="K48" i="8"/>
  <c r="L48" i="8"/>
  <c r="M48" i="8"/>
  <c r="N48" i="8"/>
  <c r="E49" i="8"/>
  <c r="F49" i="8"/>
  <c r="G49" i="8"/>
  <c r="H49" i="8"/>
  <c r="I49" i="8"/>
  <c r="J49" i="8"/>
  <c r="K49" i="8"/>
  <c r="L49" i="8"/>
  <c r="M49" i="8"/>
  <c r="N49" i="8"/>
  <c r="E50" i="8"/>
  <c r="F50" i="8"/>
  <c r="G50" i="8"/>
  <c r="H50" i="8"/>
  <c r="I50" i="8"/>
  <c r="J50" i="8"/>
  <c r="K50" i="8"/>
  <c r="L50" i="8"/>
  <c r="M50" i="8"/>
  <c r="N50" i="8"/>
  <c r="E51" i="8"/>
  <c r="F51" i="8"/>
  <c r="G51" i="8"/>
  <c r="H51" i="8"/>
  <c r="I51" i="8"/>
  <c r="J51" i="8"/>
  <c r="K51" i="8"/>
  <c r="L51" i="8"/>
  <c r="M51" i="8"/>
  <c r="N51" i="8"/>
  <c r="E52" i="8"/>
  <c r="F52" i="8"/>
  <c r="G52" i="8"/>
  <c r="H52" i="8"/>
  <c r="I52" i="8"/>
  <c r="J52" i="8"/>
  <c r="K52" i="8"/>
  <c r="L52" i="8"/>
  <c r="M52" i="8"/>
  <c r="N52" i="8"/>
  <c r="E53" i="8"/>
  <c r="F53" i="8"/>
  <c r="G53" i="8"/>
  <c r="H53" i="8"/>
  <c r="I53" i="8"/>
  <c r="J53" i="8"/>
  <c r="K53" i="8"/>
  <c r="L53" i="8"/>
  <c r="M53" i="8"/>
  <c r="N53" i="8"/>
  <c r="E54" i="8"/>
  <c r="F54" i="8"/>
  <c r="G54" i="8"/>
  <c r="H54" i="8"/>
  <c r="I54" i="8"/>
  <c r="J54" i="8"/>
  <c r="K54" i="8"/>
  <c r="L54" i="8"/>
  <c r="M54" i="8"/>
  <c r="N54" i="8"/>
  <c r="E55" i="8"/>
  <c r="F55" i="8"/>
  <c r="G55" i="8"/>
  <c r="H55" i="8"/>
  <c r="I55" i="8"/>
  <c r="J55" i="8"/>
  <c r="K55" i="8"/>
  <c r="L55" i="8"/>
  <c r="M55" i="8"/>
  <c r="N55" i="8"/>
  <c r="E56" i="8"/>
  <c r="F56" i="8"/>
  <c r="G56" i="8"/>
  <c r="H56" i="8"/>
  <c r="I56" i="8"/>
  <c r="J56" i="8"/>
  <c r="K56" i="8"/>
  <c r="L56" i="8"/>
  <c r="M56" i="8"/>
  <c r="N56" i="8"/>
  <c r="E57" i="8"/>
  <c r="F57" i="8"/>
  <c r="G57" i="8"/>
  <c r="H57" i="8"/>
  <c r="I57" i="8"/>
  <c r="J57" i="8"/>
  <c r="K57" i="8"/>
  <c r="L57" i="8"/>
  <c r="M57" i="8"/>
  <c r="N57" i="8"/>
  <c r="E58" i="8"/>
  <c r="F58" i="8"/>
  <c r="G58" i="8"/>
  <c r="H58" i="8"/>
  <c r="I58" i="8"/>
  <c r="J58" i="8"/>
  <c r="K58" i="8"/>
  <c r="L58" i="8"/>
  <c r="M58" i="8"/>
  <c r="N58" i="8"/>
  <c r="E59" i="8"/>
  <c r="F59" i="8"/>
  <c r="G59" i="8"/>
  <c r="H59" i="8"/>
  <c r="I59" i="8"/>
  <c r="J59" i="8"/>
  <c r="K59" i="8"/>
  <c r="L59" i="8"/>
  <c r="M59" i="8"/>
  <c r="N59" i="8"/>
  <c r="E60" i="8"/>
  <c r="F60" i="8"/>
  <c r="G60" i="8"/>
  <c r="H60" i="8"/>
  <c r="I60" i="8"/>
  <c r="J60" i="8"/>
  <c r="K60" i="8"/>
  <c r="L60" i="8"/>
  <c r="M60" i="8"/>
  <c r="N60" i="8"/>
  <c r="E61" i="8"/>
  <c r="F61" i="8"/>
  <c r="G61" i="8"/>
  <c r="H61" i="8"/>
  <c r="I61" i="8"/>
  <c r="J61" i="8"/>
  <c r="K61" i="8"/>
  <c r="L61" i="8"/>
  <c r="M61" i="8"/>
  <c r="N61" i="8"/>
  <c r="E62" i="8"/>
  <c r="F62" i="8"/>
  <c r="G62" i="8"/>
  <c r="H62" i="8"/>
  <c r="I62" i="8"/>
  <c r="J62" i="8"/>
  <c r="K62" i="8"/>
  <c r="L62" i="8"/>
  <c r="M62" i="8"/>
  <c r="N62" i="8"/>
  <c r="E63" i="8"/>
  <c r="F63" i="8"/>
  <c r="G63" i="8"/>
  <c r="H63" i="8"/>
  <c r="I63" i="8"/>
  <c r="J63" i="8"/>
  <c r="K63" i="8"/>
  <c r="L63" i="8"/>
  <c r="M63" i="8"/>
  <c r="N63" i="8"/>
  <c r="E64" i="8"/>
  <c r="F64" i="8"/>
  <c r="G64" i="8"/>
  <c r="H64" i="8"/>
  <c r="I64" i="8"/>
  <c r="J64" i="8"/>
  <c r="K64" i="8"/>
  <c r="L64" i="8"/>
  <c r="M64" i="8"/>
  <c r="N64" i="8"/>
  <c r="E65" i="8"/>
  <c r="F65" i="8"/>
  <c r="G65" i="8"/>
  <c r="H65" i="8"/>
  <c r="I65" i="8"/>
  <c r="J65" i="8"/>
  <c r="K65" i="8"/>
  <c r="L65" i="8"/>
  <c r="M65" i="8"/>
  <c r="N65" i="8"/>
  <c r="E66" i="8"/>
  <c r="F66" i="8"/>
  <c r="G66" i="8"/>
  <c r="H66" i="8"/>
  <c r="I66" i="8"/>
  <c r="J66" i="8"/>
  <c r="K66" i="8"/>
  <c r="L66" i="8"/>
  <c r="M66" i="8"/>
  <c r="N66" i="8"/>
  <c r="E67" i="8"/>
  <c r="F67" i="8"/>
  <c r="G67" i="8"/>
  <c r="H67" i="8"/>
  <c r="I67" i="8"/>
  <c r="J67" i="8"/>
  <c r="K67" i="8"/>
  <c r="L67" i="8"/>
  <c r="M67" i="8"/>
  <c r="N67" i="8"/>
  <c r="E68" i="8"/>
  <c r="F68" i="8"/>
  <c r="G68" i="8"/>
  <c r="H68" i="8"/>
  <c r="I68" i="8"/>
  <c r="J68" i="8"/>
  <c r="K68" i="8"/>
  <c r="L68" i="8"/>
  <c r="M68" i="8"/>
  <c r="N68" i="8"/>
  <c r="E69" i="8"/>
  <c r="F69" i="8"/>
  <c r="G69" i="8"/>
  <c r="H69" i="8"/>
  <c r="I69" i="8"/>
  <c r="J69" i="8"/>
  <c r="K69" i="8"/>
  <c r="L69" i="8"/>
  <c r="M69" i="8"/>
  <c r="N69" i="8"/>
  <c r="E70" i="8"/>
  <c r="F70" i="8"/>
  <c r="G70" i="8"/>
  <c r="H70" i="8"/>
  <c r="I70" i="8"/>
  <c r="J70" i="8"/>
  <c r="K70" i="8"/>
  <c r="L70" i="8"/>
  <c r="M70" i="8"/>
  <c r="N70" i="8"/>
  <c r="E71" i="8"/>
  <c r="F71" i="8"/>
  <c r="G71" i="8"/>
  <c r="H71" i="8"/>
  <c r="I71" i="8"/>
  <c r="J71" i="8"/>
  <c r="K71" i="8"/>
  <c r="L71" i="8"/>
  <c r="M71" i="8"/>
  <c r="N71" i="8"/>
  <c r="E72" i="8"/>
  <c r="F72" i="8"/>
  <c r="G72" i="8"/>
  <c r="H72" i="8"/>
  <c r="I72" i="8"/>
  <c r="J72" i="8"/>
  <c r="K72" i="8"/>
  <c r="L72" i="8"/>
  <c r="M72" i="8"/>
  <c r="N72" i="8"/>
  <c r="E73" i="8"/>
  <c r="F73" i="8"/>
  <c r="G73" i="8"/>
  <c r="H73" i="8"/>
  <c r="I73" i="8"/>
  <c r="J73" i="8"/>
  <c r="K73" i="8"/>
  <c r="L73" i="8"/>
  <c r="M73" i="8"/>
  <c r="N73" i="8"/>
  <c r="E74" i="8"/>
  <c r="F74" i="8"/>
  <c r="G74" i="8"/>
  <c r="H74" i="8"/>
  <c r="I74" i="8"/>
  <c r="J74" i="8"/>
  <c r="K74" i="8"/>
  <c r="L74" i="8"/>
  <c r="M74" i="8"/>
  <c r="N74" i="8"/>
  <c r="E75" i="8"/>
  <c r="F75" i="8"/>
  <c r="G75" i="8"/>
  <c r="H75" i="8"/>
  <c r="I75" i="8"/>
  <c r="J75" i="8"/>
  <c r="K75" i="8"/>
  <c r="L75" i="8"/>
  <c r="M75" i="8"/>
  <c r="N75" i="8"/>
  <c r="E76" i="8"/>
  <c r="F76" i="8"/>
  <c r="G76" i="8"/>
  <c r="H76" i="8"/>
  <c r="I76" i="8"/>
  <c r="J76" i="8"/>
  <c r="K76" i="8"/>
  <c r="L76" i="8"/>
  <c r="M76" i="8"/>
  <c r="N76" i="8"/>
  <c r="E77" i="8"/>
  <c r="F77" i="8"/>
  <c r="G77" i="8"/>
  <c r="H77" i="8"/>
  <c r="I77" i="8"/>
  <c r="J77" i="8"/>
  <c r="K77" i="8"/>
  <c r="L77" i="8"/>
  <c r="M77" i="8"/>
  <c r="N77" i="8"/>
  <c r="E78" i="8"/>
  <c r="F78" i="8"/>
  <c r="G78" i="8"/>
  <c r="H78" i="8"/>
  <c r="I78" i="8"/>
  <c r="J78" i="8"/>
  <c r="K78" i="8"/>
  <c r="L78" i="8"/>
  <c r="M78" i="8"/>
  <c r="N78" i="8"/>
  <c r="E79" i="8"/>
  <c r="F79" i="8"/>
  <c r="G79" i="8"/>
  <c r="H79" i="8"/>
  <c r="I79" i="8"/>
  <c r="J79" i="8"/>
  <c r="K79" i="8"/>
  <c r="L79" i="8"/>
  <c r="M79" i="8"/>
  <c r="N79" i="8"/>
  <c r="E80" i="8"/>
  <c r="F80" i="8"/>
  <c r="G80" i="8"/>
  <c r="H80" i="8"/>
  <c r="I80" i="8"/>
  <c r="J80" i="8"/>
  <c r="K80" i="8"/>
  <c r="L80" i="8"/>
  <c r="M80" i="8"/>
  <c r="N80" i="8"/>
  <c r="E81" i="8"/>
  <c r="F81" i="8"/>
  <c r="G81" i="8"/>
  <c r="H81" i="8"/>
  <c r="I81" i="8"/>
  <c r="J81" i="8"/>
  <c r="K81" i="8"/>
  <c r="L81" i="8"/>
  <c r="M81" i="8"/>
  <c r="N81" i="8"/>
  <c r="E82" i="8"/>
  <c r="F82" i="8"/>
  <c r="G82" i="8"/>
  <c r="H82" i="8"/>
  <c r="I82" i="8"/>
  <c r="J82" i="8"/>
  <c r="K82" i="8"/>
  <c r="L82" i="8"/>
  <c r="M82" i="8"/>
  <c r="N82" i="8"/>
  <c r="E83" i="8"/>
  <c r="F83" i="8"/>
  <c r="G83" i="8"/>
  <c r="H83" i="8"/>
  <c r="I83" i="8"/>
  <c r="J83" i="8"/>
  <c r="K83" i="8"/>
  <c r="L83" i="8"/>
  <c r="M83" i="8"/>
  <c r="N83" i="8"/>
  <c r="E84" i="8"/>
  <c r="F84" i="8"/>
  <c r="G84" i="8"/>
  <c r="H84" i="8"/>
  <c r="I84" i="8"/>
  <c r="J84" i="8"/>
  <c r="K84" i="8"/>
  <c r="L84" i="8"/>
  <c r="M84" i="8"/>
  <c r="N84" i="8"/>
  <c r="E85" i="8"/>
  <c r="F85" i="8"/>
  <c r="G85" i="8"/>
  <c r="H85" i="8"/>
  <c r="I85" i="8"/>
  <c r="J85" i="8"/>
  <c r="K85" i="8"/>
  <c r="L85" i="8"/>
  <c r="M85" i="8"/>
  <c r="N85" i="8"/>
  <c r="E86" i="8"/>
  <c r="F86" i="8"/>
  <c r="G86" i="8"/>
  <c r="H86" i="8"/>
  <c r="I86" i="8"/>
  <c r="J86" i="8"/>
  <c r="K86" i="8"/>
  <c r="L86" i="8"/>
  <c r="M86" i="8"/>
  <c r="N86" i="8"/>
  <c r="E87" i="8"/>
  <c r="F87" i="8"/>
  <c r="G87" i="8"/>
  <c r="H87" i="8"/>
  <c r="I87" i="8"/>
  <c r="J87" i="8"/>
  <c r="K87" i="8"/>
  <c r="L87" i="8"/>
  <c r="M87" i="8"/>
  <c r="N87" i="8"/>
  <c r="E88" i="8"/>
  <c r="F88" i="8"/>
  <c r="G88" i="8"/>
  <c r="H88" i="8"/>
  <c r="I88" i="8"/>
  <c r="J88" i="8"/>
  <c r="K88" i="8"/>
  <c r="L88" i="8"/>
  <c r="M88" i="8"/>
  <c r="N88" i="8"/>
  <c r="E89" i="8"/>
  <c r="F89" i="8"/>
  <c r="G89" i="8"/>
  <c r="H89" i="8"/>
  <c r="I89" i="8"/>
  <c r="J89" i="8"/>
  <c r="K89" i="8"/>
  <c r="L89" i="8"/>
  <c r="M89" i="8"/>
  <c r="N89" i="8"/>
  <c r="E90" i="8"/>
  <c r="F90" i="8"/>
  <c r="G90" i="8"/>
  <c r="H90" i="8"/>
  <c r="I90" i="8"/>
  <c r="J90" i="8"/>
  <c r="K90" i="8"/>
  <c r="L90" i="8"/>
  <c r="M90" i="8"/>
  <c r="N90" i="8"/>
  <c r="E91" i="8"/>
  <c r="F91" i="8"/>
  <c r="G91" i="8"/>
  <c r="H91" i="8"/>
  <c r="I91" i="8"/>
  <c r="J91" i="8"/>
  <c r="K91" i="8"/>
  <c r="L91" i="8"/>
  <c r="M91" i="8"/>
  <c r="N91" i="8"/>
  <c r="E92" i="8"/>
  <c r="F92" i="8"/>
  <c r="G92" i="8"/>
  <c r="H92" i="8"/>
  <c r="I92" i="8"/>
  <c r="J92" i="8"/>
  <c r="K92" i="8"/>
  <c r="L92" i="8"/>
  <c r="M92" i="8"/>
  <c r="N92" i="8"/>
  <c r="E93" i="8"/>
  <c r="F93" i="8"/>
  <c r="G93" i="8"/>
  <c r="H93" i="8"/>
  <c r="I93" i="8"/>
  <c r="J93" i="8"/>
  <c r="K93" i="8"/>
  <c r="L93" i="8"/>
  <c r="M93" i="8"/>
  <c r="N93" i="8"/>
  <c r="E94" i="8"/>
  <c r="F94" i="8"/>
  <c r="G94" i="8"/>
  <c r="H94" i="8"/>
  <c r="I94" i="8"/>
  <c r="J94" i="8"/>
  <c r="K94" i="8"/>
  <c r="L94" i="8"/>
  <c r="M94" i="8"/>
  <c r="N94" i="8"/>
  <c r="E95" i="8"/>
  <c r="F95" i="8"/>
  <c r="G95" i="8"/>
  <c r="H95" i="8"/>
  <c r="I95" i="8"/>
  <c r="J95" i="8"/>
  <c r="K95" i="8"/>
  <c r="L95" i="8"/>
  <c r="M95" i="8"/>
  <c r="N95" i="8"/>
  <c r="E96" i="8"/>
  <c r="F96" i="8"/>
  <c r="G96" i="8"/>
  <c r="H96" i="8"/>
  <c r="I96" i="8"/>
  <c r="J96" i="8"/>
  <c r="K96" i="8"/>
  <c r="L96" i="8"/>
  <c r="M96" i="8"/>
  <c r="N96" i="8"/>
  <c r="E97" i="8"/>
  <c r="F97" i="8"/>
  <c r="G97" i="8"/>
  <c r="H97" i="8"/>
  <c r="I97" i="8"/>
  <c r="J97" i="8"/>
  <c r="K97" i="8"/>
  <c r="L97" i="8"/>
  <c r="M97" i="8"/>
  <c r="N97" i="8"/>
  <c r="E98" i="8"/>
  <c r="F98" i="8"/>
  <c r="G98" i="8"/>
  <c r="H98" i="8"/>
  <c r="I98" i="8"/>
  <c r="J98" i="8"/>
  <c r="K98" i="8"/>
  <c r="L98" i="8"/>
  <c r="M98" i="8"/>
  <c r="N98" i="8"/>
  <c r="E99" i="8"/>
  <c r="F99" i="8"/>
  <c r="G99" i="8"/>
  <c r="H99" i="8"/>
  <c r="I99" i="8"/>
  <c r="J99" i="8"/>
  <c r="K99" i="8"/>
  <c r="L99" i="8"/>
  <c r="M99" i="8"/>
  <c r="N99" i="8"/>
  <c r="E100" i="8"/>
  <c r="F100" i="8"/>
  <c r="G100" i="8"/>
  <c r="H100" i="8"/>
  <c r="I100" i="8"/>
  <c r="J100" i="8"/>
  <c r="K100" i="8"/>
  <c r="L100" i="8"/>
  <c r="M100" i="8"/>
  <c r="N100" i="8"/>
  <c r="E101" i="8"/>
  <c r="F101" i="8"/>
  <c r="G101" i="8"/>
  <c r="H101" i="8"/>
  <c r="I101" i="8"/>
  <c r="J101" i="8"/>
  <c r="K101" i="8"/>
  <c r="L101" i="8"/>
  <c r="M101" i="8"/>
  <c r="N101" i="8"/>
  <c r="E102" i="8"/>
  <c r="F102" i="8"/>
  <c r="G102" i="8"/>
  <c r="H102" i="8"/>
  <c r="I102" i="8"/>
  <c r="J102" i="8"/>
  <c r="K102" i="8"/>
  <c r="L102" i="8"/>
  <c r="M102" i="8"/>
  <c r="N102" i="8"/>
  <c r="E103" i="8"/>
  <c r="F103" i="8"/>
  <c r="G103" i="8"/>
  <c r="H103" i="8"/>
  <c r="I103" i="8"/>
  <c r="J103" i="8"/>
  <c r="K103" i="8"/>
  <c r="L103" i="8"/>
  <c r="M103" i="8"/>
  <c r="N103" i="8"/>
  <c r="E104" i="8"/>
  <c r="F104" i="8"/>
  <c r="G104" i="8"/>
  <c r="H104" i="8"/>
  <c r="I104" i="8"/>
  <c r="J104" i="8"/>
  <c r="K104" i="8"/>
  <c r="L104" i="8"/>
  <c r="M104" i="8"/>
  <c r="N104" i="8"/>
  <c r="E105" i="8"/>
  <c r="F105" i="8"/>
  <c r="G105" i="8"/>
  <c r="H105" i="8"/>
  <c r="I105" i="8"/>
  <c r="J105" i="8"/>
  <c r="K105" i="8"/>
  <c r="L105" i="8"/>
  <c r="M105" i="8"/>
  <c r="N105" i="8"/>
  <c r="E106" i="8"/>
  <c r="F106" i="8"/>
  <c r="G106" i="8"/>
  <c r="H106" i="8"/>
  <c r="I106" i="8"/>
  <c r="J106" i="8"/>
  <c r="K106" i="8"/>
  <c r="L106" i="8"/>
  <c r="M106" i="8"/>
  <c r="N106" i="8"/>
  <c r="E107" i="8"/>
  <c r="F107" i="8"/>
  <c r="G107" i="8"/>
  <c r="H107" i="8"/>
  <c r="I107" i="8"/>
  <c r="J107" i="8"/>
  <c r="K107" i="8"/>
  <c r="L107" i="8"/>
  <c r="M107" i="8"/>
  <c r="N107" i="8"/>
  <c r="E108" i="8"/>
  <c r="F108" i="8"/>
  <c r="G108" i="8"/>
  <c r="H108" i="8"/>
  <c r="I108" i="8"/>
  <c r="J108" i="8"/>
  <c r="K108" i="8"/>
  <c r="L108" i="8"/>
  <c r="M108" i="8"/>
  <c r="N108" i="8"/>
  <c r="E109" i="8"/>
  <c r="F109" i="8"/>
  <c r="G109" i="8"/>
  <c r="H109" i="8"/>
  <c r="I109" i="8"/>
  <c r="J109" i="8"/>
  <c r="K109" i="8"/>
  <c r="L109" i="8"/>
  <c r="M109" i="8"/>
  <c r="N109" i="8"/>
  <c r="E110" i="8"/>
  <c r="F110" i="8"/>
  <c r="G110" i="8"/>
  <c r="H110" i="8"/>
  <c r="I110" i="8"/>
  <c r="J110" i="8"/>
  <c r="K110" i="8"/>
  <c r="L110" i="8"/>
  <c r="M110" i="8"/>
  <c r="N110" i="8"/>
  <c r="E111" i="8"/>
  <c r="F111" i="8"/>
  <c r="G111" i="8"/>
  <c r="H111" i="8"/>
  <c r="I111" i="8"/>
  <c r="J111" i="8"/>
  <c r="K111" i="8"/>
  <c r="L111" i="8"/>
  <c r="M111" i="8"/>
  <c r="N111" i="8"/>
  <c r="E112" i="8"/>
  <c r="F112" i="8"/>
  <c r="G112" i="8"/>
  <c r="H112" i="8"/>
  <c r="I112" i="8"/>
  <c r="J112" i="8"/>
  <c r="K112" i="8"/>
  <c r="L112" i="8"/>
  <c r="M112" i="8"/>
  <c r="N112" i="8"/>
  <c r="E113" i="8"/>
  <c r="F113" i="8"/>
  <c r="G113" i="8"/>
  <c r="H113" i="8"/>
  <c r="I113" i="8"/>
  <c r="J113" i="8"/>
  <c r="K113" i="8"/>
  <c r="L113" i="8"/>
  <c r="M113" i="8"/>
  <c r="N113" i="8"/>
  <c r="E114" i="8"/>
  <c r="F114" i="8"/>
  <c r="G114" i="8"/>
  <c r="H114" i="8"/>
  <c r="I114" i="8"/>
  <c r="J114" i="8"/>
  <c r="K114" i="8"/>
  <c r="L114" i="8"/>
  <c r="M114" i="8"/>
  <c r="N114" i="8"/>
  <c r="E115" i="8"/>
  <c r="F115" i="8"/>
  <c r="G115" i="8"/>
  <c r="H115" i="8"/>
  <c r="I115" i="8"/>
  <c r="J115" i="8"/>
  <c r="K115" i="8"/>
  <c r="L115" i="8"/>
  <c r="M115" i="8"/>
  <c r="N115" i="8"/>
  <c r="E116" i="8"/>
  <c r="F116" i="8"/>
  <c r="G116" i="8"/>
  <c r="H116" i="8"/>
  <c r="I116" i="8"/>
  <c r="J116" i="8"/>
  <c r="K116" i="8"/>
  <c r="L116" i="8"/>
  <c r="M116" i="8"/>
  <c r="N116" i="8"/>
  <c r="E117" i="8"/>
  <c r="F117" i="8"/>
  <c r="G117" i="8"/>
  <c r="H117" i="8"/>
  <c r="I117" i="8"/>
  <c r="J117" i="8"/>
  <c r="K117" i="8"/>
  <c r="L117" i="8"/>
  <c r="M117" i="8"/>
  <c r="N117" i="8"/>
  <c r="E118" i="8"/>
  <c r="F118" i="8"/>
  <c r="G118" i="8"/>
  <c r="H118" i="8"/>
  <c r="I118" i="8"/>
  <c r="J118" i="8"/>
  <c r="K118" i="8"/>
  <c r="L118" i="8"/>
  <c r="M118" i="8"/>
  <c r="N118" i="8"/>
  <c r="E119" i="8"/>
  <c r="F119" i="8"/>
  <c r="G119" i="8"/>
  <c r="H119" i="8"/>
  <c r="I119" i="8"/>
  <c r="J119" i="8"/>
  <c r="K119" i="8"/>
  <c r="L119" i="8"/>
  <c r="M119" i="8"/>
  <c r="N119" i="8"/>
  <c r="E120" i="8"/>
  <c r="F120" i="8"/>
  <c r="G120" i="8"/>
  <c r="H120" i="8"/>
  <c r="I120" i="8"/>
  <c r="J120" i="8"/>
  <c r="K120" i="8"/>
  <c r="L120" i="8"/>
  <c r="M120" i="8"/>
  <c r="N120" i="8"/>
  <c r="E121" i="8"/>
  <c r="F121" i="8"/>
  <c r="G121" i="8"/>
  <c r="H121" i="8"/>
  <c r="I121" i="8"/>
  <c r="J121" i="8"/>
  <c r="K121" i="8"/>
  <c r="L121" i="8"/>
  <c r="M121" i="8"/>
  <c r="N121" i="8"/>
  <c r="E122" i="8"/>
  <c r="F122" i="8"/>
  <c r="G122" i="8"/>
  <c r="H122" i="8"/>
  <c r="I122" i="8"/>
  <c r="J122" i="8"/>
  <c r="K122" i="8"/>
  <c r="L122" i="8"/>
  <c r="M122" i="8"/>
  <c r="N122" i="8"/>
  <c r="E123" i="8"/>
  <c r="F123" i="8"/>
  <c r="G123" i="8"/>
  <c r="H123" i="8"/>
  <c r="I123" i="8"/>
  <c r="J123" i="8"/>
  <c r="K123" i="8"/>
  <c r="L123" i="8"/>
  <c r="M123" i="8"/>
  <c r="N123" i="8"/>
  <c r="E124" i="8"/>
  <c r="F124" i="8"/>
  <c r="G124" i="8"/>
  <c r="H124" i="8"/>
  <c r="I124" i="8"/>
  <c r="J124" i="8"/>
  <c r="K124" i="8"/>
  <c r="L124" i="8"/>
  <c r="M124" i="8"/>
  <c r="N124" i="8"/>
  <c r="E125" i="8"/>
  <c r="F125" i="8"/>
  <c r="G125" i="8"/>
  <c r="H125" i="8"/>
  <c r="I125" i="8"/>
  <c r="J125" i="8"/>
  <c r="K125" i="8"/>
  <c r="L125" i="8"/>
  <c r="M125" i="8"/>
  <c r="N125" i="8"/>
  <c r="E126" i="8"/>
  <c r="F126" i="8"/>
  <c r="G126" i="8"/>
  <c r="H126" i="8"/>
  <c r="I126" i="8"/>
  <c r="J126" i="8"/>
  <c r="K126" i="8"/>
  <c r="L126" i="8"/>
  <c r="M126" i="8"/>
  <c r="N126" i="8"/>
  <c r="E127" i="8"/>
  <c r="F127" i="8"/>
  <c r="G127" i="8"/>
  <c r="H127" i="8"/>
  <c r="I127" i="8"/>
  <c r="J127" i="8"/>
  <c r="K127" i="8"/>
  <c r="L127" i="8"/>
  <c r="M127" i="8"/>
  <c r="N127" i="8"/>
  <c r="E128" i="8"/>
  <c r="F128" i="8"/>
  <c r="G128" i="8"/>
  <c r="H128" i="8"/>
  <c r="I128" i="8"/>
  <c r="J128" i="8"/>
  <c r="K128" i="8"/>
  <c r="L128" i="8"/>
  <c r="M128" i="8"/>
  <c r="N128" i="8"/>
  <c r="E129" i="8"/>
  <c r="F129" i="8"/>
  <c r="G129" i="8"/>
  <c r="H129" i="8"/>
  <c r="I129" i="8"/>
  <c r="J129" i="8"/>
  <c r="K129" i="8"/>
  <c r="L129" i="8"/>
  <c r="M129" i="8"/>
  <c r="N129" i="8"/>
  <c r="E130" i="8"/>
  <c r="F130" i="8"/>
  <c r="G130" i="8"/>
  <c r="H130" i="8"/>
  <c r="I130" i="8"/>
  <c r="J130" i="8"/>
  <c r="K130" i="8"/>
  <c r="L130" i="8"/>
  <c r="M130" i="8"/>
  <c r="N130" i="8"/>
  <c r="E131" i="8"/>
  <c r="F131" i="8"/>
  <c r="G131" i="8"/>
  <c r="H131" i="8"/>
  <c r="I131" i="8"/>
  <c r="J131" i="8"/>
  <c r="K131" i="8"/>
  <c r="L131" i="8"/>
  <c r="M131" i="8"/>
  <c r="N131" i="8"/>
  <c r="E132" i="8"/>
  <c r="F132" i="8"/>
  <c r="G132" i="8"/>
  <c r="H132" i="8"/>
  <c r="I132" i="8"/>
  <c r="J132" i="8"/>
  <c r="K132" i="8"/>
  <c r="L132" i="8"/>
  <c r="M132" i="8"/>
  <c r="N132" i="8"/>
  <c r="E133" i="8"/>
  <c r="F133" i="8"/>
  <c r="G133" i="8"/>
  <c r="H133" i="8"/>
  <c r="I133" i="8"/>
  <c r="J133" i="8"/>
  <c r="K133" i="8"/>
  <c r="L133" i="8"/>
  <c r="M133" i="8"/>
  <c r="N133" i="8"/>
  <c r="E134" i="8"/>
  <c r="F134" i="8"/>
  <c r="G134" i="8"/>
  <c r="H134" i="8"/>
  <c r="I134" i="8"/>
  <c r="J134" i="8"/>
  <c r="K134" i="8"/>
  <c r="L134" i="8"/>
  <c r="M134" i="8"/>
  <c r="N134" i="8"/>
  <c r="E135" i="8"/>
  <c r="F135" i="8"/>
  <c r="G135" i="8"/>
  <c r="H135" i="8"/>
  <c r="I135" i="8"/>
  <c r="J135" i="8"/>
  <c r="K135" i="8"/>
  <c r="L135" i="8"/>
  <c r="M135" i="8"/>
  <c r="N135" i="8"/>
  <c r="E136" i="8"/>
  <c r="F136" i="8"/>
  <c r="G136" i="8"/>
  <c r="H136" i="8"/>
  <c r="I136" i="8"/>
  <c r="J136" i="8"/>
  <c r="K136" i="8"/>
  <c r="L136" i="8"/>
  <c r="M136" i="8"/>
  <c r="N136" i="8"/>
  <c r="E137" i="8"/>
  <c r="F137" i="8"/>
  <c r="G137" i="8"/>
  <c r="H137" i="8"/>
  <c r="I137" i="8"/>
  <c r="J137" i="8"/>
  <c r="K137" i="8"/>
  <c r="L137" i="8"/>
  <c r="M137" i="8"/>
  <c r="N137" i="8"/>
  <c r="E138" i="8"/>
  <c r="F138" i="8"/>
  <c r="G138" i="8"/>
  <c r="H138" i="8"/>
  <c r="I138" i="8"/>
  <c r="J138" i="8"/>
  <c r="K138" i="8"/>
  <c r="L138" i="8"/>
  <c r="M138" i="8"/>
  <c r="N138" i="8"/>
  <c r="E139" i="8"/>
  <c r="F139" i="8"/>
  <c r="G139" i="8"/>
  <c r="H139" i="8"/>
  <c r="I139" i="8"/>
  <c r="J139" i="8"/>
  <c r="K139" i="8"/>
  <c r="L139" i="8"/>
  <c r="M139" i="8"/>
  <c r="N139" i="8"/>
  <c r="E140" i="8"/>
  <c r="F140" i="8"/>
  <c r="G140" i="8"/>
  <c r="H140" i="8"/>
  <c r="I140" i="8"/>
  <c r="J140" i="8"/>
  <c r="K140" i="8"/>
  <c r="L140" i="8"/>
  <c r="M140" i="8"/>
  <c r="N140" i="8"/>
  <c r="E141" i="8"/>
  <c r="F141" i="8"/>
  <c r="G141" i="8"/>
  <c r="H141" i="8"/>
  <c r="I141" i="8"/>
  <c r="J141" i="8"/>
  <c r="K141" i="8"/>
  <c r="L141" i="8"/>
  <c r="M141" i="8"/>
  <c r="N141" i="8"/>
  <c r="E142" i="8"/>
  <c r="F142" i="8"/>
  <c r="G142" i="8"/>
  <c r="H142" i="8"/>
  <c r="I142" i="8"/>
  <c r="J142" i="8"/>
  <c r="K142" i="8"/>
  <c r="L142" i="8"/>
  <c r="M142" i="8"/>
  <c r="N142" i="8"/>
  <c r="E143" i="8"/>
  <c r="F143" i="8"/>
  <c r="G143" i="8"/>
  <c r="H143" i="8"/>
  <c r="I143" i="8"/>
  <c r="J143" i="8"/>
  <c r="K143" i="8"/>
  <c r="L143" i="8"/>
  <c r="M143" i="8"/>
  <c r="N143" i="8"/>
  <c r="E144" i="8"/>
  <c r="F144" i="8"/>
  <c r="G144" i="8"/>
  <c r="H144" i="8"/>
  <c r="I144" i="8"/>
  <c r="J144" i="8"/>
  <c r="K144" i="8"/>
  <c r="L144" i="8"/>
  <c r="M144" i="8"/>
  <c r="N144" i="8"/>
  <c r="E145" i="8"/>
  <c r="F145" i="8"/>
  <c r="G145" i="8"/>
  <c r="H145" i="8"/>
  <c r="I145" i="8"/>
  <c r="J145" i="8"/>
  <c r="K145" i="8"/>
  <c r="L145" i="8"/>
  <c r="M145" i="8"/>
  <c r="N145" i="8"/>
  <c r="E146" i="8"/>
  <c r="F146" i="8"/>
  <c r="G146" i="8"/>
  <c r="H146" i="8"/>
  <c r="I146" i="8"/>
  <c r="J146" i="8"/>
  <c r="K146" i="8"/>
  <c r="L146" i="8"/>
  <c r="M146" i="8"/>
  <c r="N146" i="8"/>
  <c r="E147" i="8"/>
  <c r="F147" i="8"/>
  <c r="G147" i="8"/>
  <c r="H147" i="8"/>
  <c r="I147" i="8"/>
  <c r="J147" i="8"/>
  <c r="K147" i="8"/>
  <c r="L147" i="8"/>
  <c r="M147" i="8"/>
  <c r="N147" i="8"/>
  <c r="E148" i="8"/>
  <c r="F148" i="8"/>
  <c r="G148" i="8"/>
  <c r="H148" i="8"/>
  <c r="I148" i="8"/>
  <c r="J148" i="8"/>
  <c r="K148" i="8"/>
  <c r="L148" i="8"/>
  <c r="M148" i="8"/>
  <c r="N148" i="8"/>
  <c r="E149" i="8"/>
  <c r="F149" i="8"/>
  <c r="G149" i="8"/>
  <c r="H149" i="8"/>
  <c r="I149" i="8"/>
  <c r="J149" i="8"/>
  <c r="K149" i="8"/>
  <c r="L149" i="8"/>
  <c r="M149" i="8"/>
  <c r="N149" i="8"/>
  <c r="E150" i="8"/>
  <c r="F150" i="8"/>
  <c r="G150" i="8"/>
  <c r="H150" i="8"/>
  <c r="I150" i="8"/>
  <c r="J150" i="8"/>
  <c r="K150" i="8"/>
  <c r="L150" i="8"/>
  <c r="M150" i="8"/>
  <c r="N150" i="8"/>
  <c r="E151" i="8"/>
  <c r="F151" i="8"/>
  <c r="G151" i="8"/>
  <c r="H151" i="8"/>
  <c r="I151" i="8"/>
  <c r="J151" i="8"/>
  <c r="K151" i="8"/>
  <c r="L151" i="8"/>
  <c r="M151" i="8"/>
  <c r="N151" i="8"/>
  <c r="E152" i="8"/>
  <c r="F152" i="8"/>
  <c r="G152" i="8"/>
  <c r="H152" i="8"/>
  <c r="I152" i="8"/>
  <c r="J152" i="8"/>
  <c r="K152" i="8"/>
  <c r="L152" i="8"/>
  <c r="M152" i="8"/>
  <c r="N152" i="8"/>
  <c r="E153" i="8"/>
  <c r="F153" i="8"/>
  <c r="G153" i="8"/>
  <c r="H153" i="8"/>
  <c r="I153" i="8"/>
  <c r="J153" i="8"/>
  <c r="K153" i="8"/>
  <c r="L153" i="8"/>
  <c r="M153" i="8"/>
  <c r="N153" i="8"/>
  <c r="E154" i="8"/>
  <c r="F154" i="8"/>
  <c r="G154" i="8"/>
  <c r="H154" i="8"/>
  <c r="I154" i="8"/>
  <c r="J154" i="8"/>
  <c r="K154" i="8"/>
  <c r="L154" i="8"/>
  <c r="M154" i="8"/>
  <c r="N154" i="8"/>
  <c r="E155" i="8"/>
  <c r="F155" i="8"/>
  <c r="G155" i="8"/>
  <c r="H155" i="8"/>
  <c r="I155" i="8"/>
  <c r="J155" i="8"/>
  <c r="K155" i="8"/>
  <c r="L155" i="8"/>
  <c r="M155" i="8"/>
  <c r="N155" i="8"/>
  <c r="E156" i="8"/>
  <c r="F156" i="8"/>
  <c r="G156" i="8"/>
  <c r="H156" i="8"/>
  <c r="I156" i="8"/>
  <c r="J156" i="8"/>
  <c r="K156" i="8"/>
  <c r="L156" i="8"/>
  <c r="M156" i="8"/>
  <c r="N156" i="8"/>
  <c r="E157" i="8"/>
  <c r="F157" i="8"/>
  <c r="G157" i="8"/>
  <c r="H157" i="8"/>
  <c r="I157" i="8"/>
  <c r="J157" i="8"/>
  <c r="K157" i="8"/>
  <c r="L157" i="8"/>
  <c r="M157" i="8"/>
  <c r="N157" i="8"/>
  <c r="E158" i="8"/>
  <c r="F158" i="8"/>
  <c r="G158" i="8"/>
  <c r="H158" i="8"/>
  <c r="I158" i="8"/>
  <c r="J158" i="8"/>
  <c r="K158" i="8"/>
  <c r="L158" i="8"/>
  <c r="M158" i="8"/>
  <c r="N158" i="8"/>
  <c r="E159" i="8"/>
  <c r="F159" i="8"/>
  <c r="G159" i="8"/>
  <c r="H159" i="8"/>
  <c r="I159" i="8"/>
  <c r="J159" i="8"/>
  <c r="K159" i="8"/>
  <c r="L159" i="8"/>
  <c r="M159" i="8"/>
  <c r="N159" i="8"/>
  <c r="E160" i="8"/>
  <c r="F160" i="8"/>
  <c r="G160" i="8"/>
  <c r="H160" i="8"/>
  <c r="I160" i="8"/>
  <c r="J160" i="8"/>
  <c r="K160" i="8"/>
  <c r="L160" i="8"/>
  <c r="M160" i="8"/>
  <c r="N160" i="8"/>
  <c r="E161" i="8"/>
  <c r="F161" i="8"/>
  <c r="G161" i="8"/>
  <c r="H161" i="8"/>
  <c r="I161" i="8"/>
  <c r="J161" i="8"/>
  <c r="K161" i="8"/>
  <c r="L161" i="8"/>
  <c r="M161" i="8"/>
  <c r="N161" i="8"/>
  <c r="E162" i="8"/>
  <c r="F162" i="8"/>
  <c r="G162" i="8"/>
  <c r="H162" i="8"/>
  <c r="I162" i="8"/>
  <c r="J162" i="8"/>
  <c r="K162" i="8"/>
  <c r="L162" i="8"/>
  <c r="M162" i="8"/>
  <c r="N162" i="8"/>
  <c r="E163" i="8"/>
  <c r="F163" i="8"/>
  <c r="G163" i="8"/>
  <c r="H163" i="8"/>
  <c r="I163" i="8"/>
  <c r="J163" i="8"/>
  <c r="K163" i="8"/>
  <c r="L163" i="8"/>
  <c r="M163" i="8"/>
  <c r="N163" i="8"/>
  <c r="E164" i="8"/>
  <c r="F164" i="8"/>
  <c r="G164" i="8"/>
  <c r="H164" i="8"/>
  <c r="I164" i="8"/>
  <c r="J164" i="8"/>
  <c r="K164" i="8"/>
  <c r="L164" i="8"/>
  <c r="M164" i="8"/>
  <c r="N164" i="8"/>
  <c r="E165" i="8"/>
  <c r="F165" i="8"/>
  <c r="G165" i="8"/>
  <c r="H165" i="8"/>
  <c r="I165" i="8"/>
  <c r="J165" i="8"/>
  <c r="K165" i="8"/>
  <c r="L165" i="8"/>
  <c r="M165" i="8"/>
  <c r="N165" i="8"/>
  <c r="E166" i="8"/>
  <c r="F166" i="8"/>
  <c r="G166" i="8"/>
  <c r="H166" i="8"/>
  <c r="I166" i="8"/>
  <c r="J166" i="8"/>
  <c r="K166" i="8"/>
  <c r="L166" i="8"/>
  <c r="M166" i="8"/>
  <c r="N166" i="8"/>
  <c r="E167" i="8"/>
  <c r="F167" i="8"/>
  <c r="G167" i="8"/>
  <c r="H167" i="8"/>
  <c r="I167" i="8"/>
  <c r="J167" i="8"/>
  <c r="K167" i="8"/>
  <c r="L167" i="8"/>
  <c r="M167" i="8"/>
  <c r="N167" i="8"/>
  <c r="E168" i="8"/>
  <c r="F168" i="8"/>
  <c r="G168" i="8"/>
  <c r="H168" i="8"/>
  <c r="I168" i="8"/>
  <c r="J168" i="8"/>
  <c r="K168" i="8"/>
  <c r="L168" i="8"/>
  <c r="M168" i="8"/>
  <c r="N168" i="8"/>
  <c r="E169" i="8"/>
  <c r="F169" i="8"/>
  <c r="G169" i="8"/>
  <c r="H169" i="8"/>
  <c r="I169" i="8"/>
  <c r="J169" i="8"/>
  <c r="K169" i="8"/>
  <c r="L169" i="8"/>
  <c r="M169" i="8"/>
  <c r="N169" i="8"/>
  <c r="E170" i="8"/>
  <c r="F170" i="8"/>
  <c r="G170" i="8"/>
  <c r="H170" i="8"/>
  <c r="I170" i="8"/>
  <c r="J170" i="8"/>
  <c r="K170" i="8"/>
  <c r="L170" i="8"/>
  <c r="M170" i="8"/>
  <c r="N170" i="8"/>
  <c r="E171" i="8"/>
  <c r="F171" i="8"/>
  <c r="G171" i="8"/>
  <c r="H171" i="8"/>
  <c r="I171" i="8"/>
  <c r="J171" i="8"/>
  <c r="K171" i="8"/>
  <c r="L171" i="8"/>
  <c r="M171" i="8"/>
  <c r="N171" i="8"/>
  <c r="E172" i="8"/>
  <c r="F172" i="8"/>
  <c r="G172" i="8"/>
  <c r="H172" i="8"/>
  <c r="I172" i="8"/>
  <c r="J172" i="8"/>
  <c r="K172" i="8"/>
  <c r="L172" i="8"/>
  <c r="M172" i="8"/>
  <c r="N172" i="8"/>
  <c r="E173" i="8"/>
  <c r="F173" i="8"/>
  <c r="G173" i="8"/>
  <c r="H173" i="8"/>
  <c r="I173" i="8"/>
  <c r="J173" i="8"/>
  <c r="K173" i="8"/>
  <c r="L173" i="8"/>
  <c r="M173" i="8"/>
  <c r="N173" i="8"/>
  <c r="E174" i="8"/>
  <c r="F174" i="8"/>
  <c r="G174" i="8"/>
  <c r="H174" i="8"/>
  <c r="I174" i="8"/>
  <c r="J174" i="8"/>
  <c r="K174" i="8"/>
  <c r="L174" i="8"/>
  <c r="M174" i="8"/>
  <c r="N174" i="8"/>
  <c r="E175" i="8"/>
  <c r="F175" i="8"/>
  <c r="G175" i="8"/>
  <c r="H175" i="8"/>
  <c r="I175" i="8"/>
  <c r="J175" i="8"/>
  <c r="K175" i="8"/>
  <c r="L175" i="8"/>
  <c r="M175" i="8"/>
  <c r="N175" i="8"/>
  <c r="E176" i="8"/>
  <c r="F176" i="8"/>
  <c r="G176" i="8"/>
  <c r="H176" i="8"/>
  <c r="I176" i="8"/>
  <c r="J176" i="8"/>
  <c r="K176" i="8"/>
  <c r="L176" i="8"/>
  <c r="M176" i="8"/>
  <c r="N176" i="8"/>
  <c r="E177" i="8"/>
  <c r="F177" i="8"/>
  <c r="G177" i="8"/>
  <c r="H177" i="8"/>
  <c r="I177" i="8"/>
  <c r="J177" i="8"/>
  <c r="K177" i="8"/>
  <c r="L177" i="8"/>
  <c r="M177" i="8"/>
  <c r="N177" i="8"/>
  <c r="E178" i="8"/>
  <c r="F178" i="8"/>
  <c r="G178" i="8"/>
  <c r="H178" i="8"/>
  <c r="I178" i="8"/>
  <c r="J178" i="8"/>
  <c r="K178" i="8"/>
  <c r="L178" i="8"/>
  <c r="M178" i="8"/>
  <c r="N178" i="8"/>
  <c r="E179" i="8"/>
  <c r="F179" i="8"/>
  <c r="G179" i="8"/>
  <c r="H179" i="8"/>
  <c r="I179" i="8"/>
  <c r="J179" i="8"/>
  <c r="K179" i="8"/>
  <c r="L179" i="8"/>
  <c r="M179" i="8"/>
  <c r="N179" i="8"/>
  <c r="E180" i="8"/>
  <c r="F180" i="8"/>
  <c r="G180" i="8"/>
  <c r="H180" i="8"/>
  <c r="I180" i="8"/>
  <c r="J180" i="8"/>
  <c r="K180" i="8"/>
  <c r="L180" i="8"/>
  <c r="M180" i="8"/>
  <c r="N180" i="8"/>
  <c r="E181" i="8"/>
  <c r="F181" i="8"/>
  <c r="G181" i="8"/>
  <c r="H181" i="8"/>
  <c r="I181" i="8"/>
  <c r="J181" i="8"/>
  <c r="K181" i="8"/>
  <c r="L181" i="8"/>
  <c r="M181" i="8"/>
  <c r="N181" i="8"/>
  <c r="E182" i="8"/>
  <c r="F182" i="8"/>
  <c r="G182" i="8"/>
  <c r="H182" i="8"/>
  <c r="I182" i="8"/>
  <c r="J182" i="8"/>
  <c r="K182" i="8"/>
  <c r="L182" i="8"/>
  <c r="M182" i="8"/>
  <c r="N182" i="8"/>
  <c r="E183" i="8"/>
  <c r="F183" i="8"/>
  <c r="G183" i="8"/>
  <c r="H183" i="8"/>
  <c r="I183" i="8"/>
  <c r="J183" i="8"/>
  <c r="K183" i="8"/>
  <c r="L183" i="8"/>
  <c r="M183" i="8"/>
  <c r="N183" i="8"/>
  <c r="E184" i="8"/>
  <c r="F184" i="8"/>
  <c r="G184" i="8"/>
  <c r="H184" i="8"/>
  <c r="I184" i="8"/>
  <c r="J184" i="8"/>
  <c r="K184" i="8"/>
  <c r="L184" i="8"/>
  <c r="M184" i="8"/>
  <c r="N184" i="8"/>
  <c r="E185" i="8"/>
  <c r="F185" i="8"/>
  <c r="G185" i="8"/>
  <c r="H185" i="8"/>
  <c r="I185" i="8"/>
  <c r="J185" i="8"/>
  <c r="K185" i="8"/>
  <c r="L185" i="8"/>
  <c r="M185" i="8"/>
  <c r="N185" i="8"/>
  <c r="E186" i="8"/>
  <c r="F186" i="8"/>
  <c r="G186" i="8"/>
  <c r="H186" i="8"/>
  <c r="I186" i="8"/>
  <c r="J186" i="8"/>
  <c r="K186" i="8"/>
  <c r="L186" i="8"/>
  <c r="M186" i="8"/>
  <c r="N186" i="8"/>
  <c r="E187" i="8"/>
  <c r="F187" i="8"/>
  <c r="G187" i="8"/>
  <c r="H187" i="8"/>
  <c r="I187" i="8"/>
  <c r="J187" i="8"/>
  <c r="K187" i="8"/>
  <c r="L187" i="8"/>
  <c r="M187" i="8"/>
  <c r="N187" i="8"/>
  <c r="E188" i="8"/>
  <c r="F188" i="8"/>
  <c r="G188" i="8"/>
  <c r="H188" i="8"/>
  <c r="I188" i="8"/>
  <c r="J188" i="8"/>
  <c r="K188" i="8"/>
  <c r="L188" i="8"/>
  <c r="M188" i="8"/>
  <c r="N188" i="8"/>
  <c r="E189" i="8"/>
  <c r="F189" i="8"/>
  <c r="G189" i="8"/>
  <c r="H189" i="8"/>
  <c r="I189" i="8"/>
  <c r="J189" i="8"/>
  <c r="K189" i="8"/>
  <c r="L189" i="8"/>
  <c r="M189" i="8"/>
  <c r="N189" i="8"/>
  <c r="E190" i="8"/>
  <c r="F190" i="8"/>
  <c r="G190" i="8"/>
  <c r="H190" i="8"/>
  <c r="I190" i="8"/>
  <c r="J190" i="8"/>
  <c r="K190" i="8"/>
  <c r="L190" i="8"/>
  <c r="M190" i="8"/>
  <c r="N190" i="8"/>
  <c r="E191" i="8"/>
  <c r="F191" i="8"/>
  <c r="G191" i="8"/>
  <c r="H191" i="8"/>
  <c r="I191" i="8"/>
  <c r="J191" i="8"/>
  <c r="K191" i="8"/>
  <c r="L191" i="8"/>
  <c r="M191" i="8"/>
  <c r="N191" i="8"/>
  <c r="E192" i="8"/>
  <c r="F192" i="8"/>
  <c r="G192" i="8"/>
  <c r="H192" i="8"/>
  <c r="I192" i="8"/>
  <c r="J192" i="8"/>
  <c r="K192" i="8"/>
  <c r="L192" i="8"/>
  <c r="M192" i="8"/>
  <c r="N192" i="8"/>
  <c r="E193" i="8"/>
  <c r="F193" i="8"/>
  <c r="G193" i="8"/>
  <c r="H193" i="8"/>
  <c r="I193" i="8"/>
  <c r="J193" i="8"/>
  <c r="K193" i="8"/>
  <c r="L193" i="8"/>
  <c r="M193" i="8"/>
  <c r="N193" i="8"/>
  <c r="E194" i="8"/>
  <c r="F194" i="8"/>
  <c r="G194" i="8"/>
  <c r="H194" i="8"/>
  <c r="I194" i="8"/>
  <c r="J194" i="8"/>
  <c r="K194" i="8"/>
  <c r="L194" i="8"/>
  <c r="M194" i="8"/>
  <c r="N194" i="8"/>
  <c r="E195" i="8"/>
  <c r="F195" i="8"/>
  <c r="G195" i="8"/>
  <c r="H195" i="8"/>
  <c r="I195" i="8"/>
  <c r="J195" i="8"/>
  <c r="K195" i="8"/>
  <c r="L195" i="8"/>
  <c r="M195" i="8"/>
  <c r="N195" i="8"/>
  <c r="E196" i="8"/>
  <c r="F196" i="8"/>
  <c r="G196" i="8"/>
  <c r="H196" i="8"/>
  <c r="I196" i="8"/>
  <c r="J196" i="8"/>
  <c r="K196" i="8"/>
  <c r="L196" i="8"/>
  <c r="M196" i="8"/>
  <c r="N196" i="8"/>
  <c r="E197" i="8"/>
  <c r="F197" i="8"/>
  <c r="G197" i="8"/>
  <c r="H197" i="8"/>
  <c r="I197" i="8"/>
  <c r="J197" i="8"/>
  <c r="K197" i="8"/>
  <c r="L197" i="8"/>
  <c r="M197" i="8"/>
  <c r="N197" i="8"/>
  <c r="E198" i="8"/>
  <c r="F198" i="8"/>
  <c r="G198" i="8"/>
  <c r="H198" i="8"/>
  <c r="I198" i="8"/>
  <c r="J198" i="8"/>
  <c r="K198" i="8"/>
  <c r="L198" i="8"/>
  <c r="M198" i="8"/>
  <c r="N198" i="8"/>
  <c r="E199" i="8"/>
  <c r="F199" i="8"/>
  <c r="G199" i="8"/>
  <c r="H199" i="8"/>
  <c r="I199" i="8"/>
  <c r="J199" i="8"/>
  <c r="K199" i="8"/>
  <c r="L199" i="8"/>
  <c r="M199" i="8"/>
  <c r="N199" i="8"/>
  <c r="E200" i="8"/>
  <c r="F200" i="8"/>
  <c r="G200" i="8"/>
  <c r="H200" i="8"/>
  <c r="I200" i="8"/>
  <c r="J200" i="8"/>
  <c r="K200" i="8"/>
  <c r="L200" i="8"/>
  <c r="M200" i="8"/>
  <c r="N200" i="8"/>
  <c r="E201" i="8"/>
  <c r="F201" i="8"/>
  <c r="G201" i="8"/>
  <c r="H201" i="8"/>
  <c r="I201" i="8"/>
  <c r="J201" i="8"/>
  <c r="K201" i="8"/>
  <c r="L201" i="8"/>
  <c r="M201" i="8"/>
  <c r="N201" i="8"/>
  <c r="E202" i="8"/>
  <c r="F202" i="8"/>
  <c r="G202" i="8"/>
  <c r="H202" i="8"/>
  <c r="I202" i="8"/>
  <c r="J202" i="8"/>
  <c r="K202" i="8"/>
  <c r="L202" i="8"/>
  <c r="M202" i="8"/>
  <c r="N202" i="8"/>
  <c r="E203" i="8"/>
  <c r="F203" i="8"/>
  <c r="G203" i="8"/>
  <c r="H203" i="8"/>
  <c r="I203" i="8"/>
  <c r="J203" i="8"/>
  <c r="K203" i="8"/>
  <c r="L203" i="8"/>
  <c r="M203" i="8"/>
  <c r="N203" i="8"/>
  <c r="E204" i="8"/>
  <c r="F204" i="8"/>
  <c r="G204" i="8"/>
  <c r="H204" i="8"/>
  <c r="I204" i="8"/>
  <c r="J204" i="8"/>
  <c r="K204" i="8"/>
  <c r="L204" i="8"/>
  <c r="M204" i="8"/>
  <c r="N204" i="8"/>
  <c r="E205" i="8"/>
  <c r="F205" i="8"/>
  <c r="G205" i="8"/>
  <c r="H205" i="8"/>
  <c r="I205" i="8"/>
  <c r="J205" i="8"/>
  <c r="K205" i="8"/>
  <c r="L205" i="8"/>
  <c r="M205" i="8"/>
  <c r="N205" i="8"/>
  <c r="E206" i="8"/>
  <c r="F206" i="8"/>
  <c r="G206" i="8"/>
  <c r="H206" i="8"/>
  <c r="I206" i="8"/>
  <c r="J206" i="8"/>
  <c r="K206" i="8"/>
  <c r="L206" i="8"/>
  <c r="M206" i="8"/>
  <c r="N206" i="8"/>
  <c r="E207" i="8"/>
  <c r="F207" i="8"/>
  <c r="G207" i="8"/>
  <c r="H207" i="8"/>
  <c r="I207" i="8"/>
  <c r="J207" i="8"/>
  <c r="K207" i="8"/>
  <c r="L207" i="8"/>
  <c r="M207" i="8"/>
  <c r="N207" i="8"/>
  <c r="E208" i="8"/>
  <c r="F208" i="8"/>
  <c r="G208" i="8"/>
  <c r="H208" i="8"/>
  <c r="I208" i="8"/>
  <c r="J208" i="8"/>
  <c r="K208" i="8"/>
  <c r="L208" i="8"/>
  <c r="M208" i="8"/>
  <c r="N208" i="8"/>
  <c r="E209" i="8"/>
  <c r="F209" i="8"/>
  <c r="G209" i="8"/>
  <c r="H209" i="8"/>
  <c r="I209" i="8"/>
  <c r="J209" i="8"/>
  <c r="K209" i="8"/>
  <c r="L209" i="8"/>
  <c r="M209" i="8"/>
  <c r="N209" i="8"/>
  <c r="E210" i="8"/>
  <c r="F210" i="8"/>
  <c r="G210" i="8"/>
  <c r="H210" i="8"/>
  <c r="I210" i="8"/>
  <c r="J210" i="8"/>
  <c r="K210" i="8"/>
  <c r="L210" i="8"/>
  <c r="M210" i="8"/>
  <c r="N210" i="8"/>
  <c r="E211" i="8"/>
  <c r="F211" i="8"/>
  <c r="G211" i="8"/>
  <c r="H211" i="8"/>
  <c r="I211" i="8"/>
  <c r="J211" i="8"/>
  <c r="K211" i="8"/>
  <c r="L211" i="8"/>
  <c r="M211" i="8"/>
  <c r="N211" i="8"/>
  <c r="E212" i="8"/>
  <c r="F212" i="8"/>
  <c r="G212" i="8"/>
  <c r="H212" i="8"/>
  <c r="I212" i="8"/>
  <c r="J212" i="8"/>
  <c r="K212" i="8"/>
  <c r="L212" i="8"/>
  <c r="M212" i="8"/>
  <c r="N212" i="8"/>
  <c r="E213" i="8"/>
  <c r="F213" i="8"/>
  <c r="G213" i="8"/>
  <c r="H213" i="8"/>
  <c r="I213" i="8"/>
  <c r="J213" i="8"/>
  <c r="K213" i="8"/>
  <c r="L213" i="8"/>
  <c r="M213" i="8"/>
  <c r="N213" i="8"/>
  <c r="E214" i="8"/>
  <c r="F214" i="8"/>
  <c r="G214" i="8"/>
  <c r="H214" i="8"/>
  <c r="I214" i="8"/>
  <c r="J214" i="8"/>
  <c r="K214" i="8"/>
  <c r="L214" i="8"/>
  <c r="M214" i="8"/>
  <c r="N214" i="8"/>
  <c r="E215" i="8"/>
  <c r="F215" i="8"/>
  <c r="G215" i="8"/>
  <c r="H215" i="8"/>
  <c r="I215" i="8"/>
  <c r="J215" i="8"/>
  <c r="K215" i="8"/>
  <c r="L215" i="8"/>
  <c r="M215" i="8"/>
  <c r="N215" i="8"/>
  <c r="E216" i="8"/>
  <c r="F216" i="8"/>
  <c r="G216" i="8"/>
  <c r="H216" i="8"/>
  <c r="I216" i="8"/>
  <c r="J216" i="8"/>
  <c r="K216" i="8"/>
  <c r="L216" i="8"/>
  <c r="M216" i="8"/>
  <c r="N216" i="8"/>
  <c r="E217" i="8"/>
  <c r="F217" i="8"/>
  <c r="G217" i="8"/>
  <c r="H217" i="8"/>
  <c r="I217" i="8"/>
  <c r="J217" i="8"/>
  <c r="K217" i="8"/>
  <c r="L217" i="8"/>
  <c r="M217" i="8"/>
  <c r="N217" i="8"/>
  <c r="E218" i="8"/>
  <c r="F218" i="8"/>
  <c r="G218" i="8"/>
  <c r="H218" i="8"/>
  <c r="I218" i="8"/>
  <c r="J218" i="8"/>
  <c r="K218" i="8"/>
  <c r="L218" i="8"/>
  <c r="M218" i="8"/>
  <c r="N218" i="8"/>
  <c r="E219" i="8"/>
  <c r="F219" i="8"/>
  <c r="G219" i="8"/>
  <c r="H219" i="8"/>
  <c r="I219" i="8"/>
  <c r="J219" i="8"/>
  <c r="K219" i="8"/>
  <c r="L219" i="8"/>
  <c r="M219" i="8"/>
  <c r="N219" i="8"/>
  <c r="E220" i="8"/>
  <c r="F220" i="8"/>
  <c r="G220" i="8"/>
  <c r="H220" i="8"/>
  <c r="I220" i="8"/>
  <c r="J220" i="8"/>
  <c r="K220" i="8"/>
  <c r="L220" i="8"/>
  <c r="M220" i="8"/>
  <c r="N220" i="8"/>
  <c r="E221" i="8"/>
  <c r="F221" i="8"/>
  <c r="G221" i="8"/>
  <c r="H221" i="8"/>
  <c r="I221" i="8"/>
  <c r="J221" i="8"/>
  <c r="K221" i="8"/>
  <c r="L221" i="8"/>
  <c r="M221" i="8"/>
  <c r="N221" i="8"/>
  <c r="E222" i="8"/>
  <c r="F222" i="8"/>
  <c r="G222" i="8"/>
  <c r="H222" i="8"/>
  <c r="I222" i="8"/>
  <c r="J222" i="8"/>
  <c r="K222" i="8"/>
  <c r="L222" i="8"/>
  <c r="M222" i="8"/>
  <c r="N222" i="8"/>
  <c r="E223" i="8"/>
  <c r="F223" i="8"/>
  <c r="G223" i="8"/>
  <c r="H223" i="8"/>
  <c r="I223" i="8"/>
  <c r="J223" i="8"/>
  <c r="K223" i="8"/>
  <c r="L223" i="8"/>
  <c r="M223" i="8"/>
  <c r="N223" i="8"/>
  <c r="E224" i="8"/>
  <c r="F224" i="8"/>
  <c r="G224" i="8"/>
  <c r="H224" i="8"/>
  <c r="I224" i="8"/>
  <c r="J224" i="8"/>
  <c r="K224" i="8"/>
  <c r="L224" i="8"/>
  <c r="M224" i="8"/>
  <c r="N224" i="8"/>
  <c r="E225" i="8"/>
  <c r="F225" i="8"/>
  <c r="G225" i="8"/>
  <c r="H225" i="8"/>
  <c r="I225" i="8"/>
  <c r="J225" i="8"/>
  <c r="K225" i="8"/>
  <c r="L225" i="8"/>
  <c r="M225" i="8"/>
  <c r="N225" i="8"/>
  <c r="E226" i="8"/>
  <c r="F226" i="8"/>
  <c r="G226" i="8"/>
  <c r="H226" i="8"/>
  <c r="I226" i="8"/>
  <c r="J226" i="8"/>
  <c r="K226" i="8"/>
  <c r="L226" i="8"/>
  <c r="M226" i="8"/>
  <c r="N226" i="8"/>
  <c r="E227" i="8"/>
  <c r="F227" i="8"/>
  <c r="G227" i="8"/>
  <c r="H227" i="8"/>
  <c r="I227" i="8"/>
  <c r="J227" i="8"/>
  <c r="K227" i="8"/>
  <c r="L227" i="8"/>
  <c r="M227" i="8"/>
  <c r="N227" i="8"/>
  <c r="E228" i="8"/>
  <c r="F228" i="8"/>
  <c r="G228" i="8"/>
  <c r="H228" i="8"/>
  <c r="I228" i="8"/>
  <c r="J228" i="8"/>
  <c r="K228" i="8"/>
  <c r="L228" i="8"/>
  <c r="M228" i="8"/>
  <c r="N228" i="8"/>
  <c r="E229" i="8"/>
  <c r="F229" i="8"/>
  <c r="G229" i="8"/>
  <c r="H229" i="8"/>
  <c r="I229" i="8"/>
  <c r="J229" i="8"/>
  <c r="K229" i="8"/>
  <c r="L229" i="8"/>
  <c r="M229" i="8"/>
  <c r="N229" i="8"/>
  <c r="E230" i="8"/>
  <c r="F230" i="8"/>
  <c r="G230" i="8"/>
  <c r="H230" i="8"/>
  <c r="I230" i="8"/>
  <c r="J230" i="8"/>
  <c r="K230" i="8"/>
  <c r="L230" i="8"/>
  <c r="M230" i="8"/>
  <c r="N230" i="8"/>
  <c r="E231" i="8"/>
  <c r="F231" i="8"/>
  <c r="G231" i="8"/>
  <c r="H231" i="8"/>
  <c r="I231" i="8"/>
  <c r="J231" i="8"/>
  <c r="K231" i="8"/>
  <c r="L231" i="8"/>
  <c r="M231" i="8"/>
  <c r="N231" i="8"/>
  <c r="E232" i="8"/>
  <c r="F232" i="8"/>
  <c r="G232" i="8"/>
  <c r="H232" i="8"/>
  <c r="I232" i="8"/>
  <c r="J232" i="8"/>
  <c r="K232" i="8"/>
  <c r="L232" i="8"/>
  <c r="M232" i="8"/>
  <c r="N232" i="8"/>
  <c r="E233" i="8"/>
  <c r="F233" i="8"/>
  <c r="G233" i="8"/>
  <c r="H233" i="8"/>
  <c r="I233" i="8"/>
  <c r="J233" i="8"/>
  <c r="K233" i="8"/>
  <c r="L233" i="8"/>
  <c r="M233" i="8"/>
  <c r="N233" i="8"/>
  <c r="E234" i="8"/>
  <c r="F234" i="8"/>
  <c r="G234" i="8"/>
  <c r="H234" i="8"/>
  <c r="I234" i="8"/>
  <c r="J234" i="8"/>
  <c r="K234" i="8"/>
  <c r="L234" i="8"/>
  <c r="M234" i="8"/>
  <c r="N234" i="8"/>
  <c r="E235" i="8"/>
  <c r="F235" i="8"/>
  <c r="G235" i="8"/>
  <c r="H235" i="8"/>
  <c r="I235" i="8"/>
  <c r="J235" i="8"/>
  <c r="K235" i="8"/>
  <c r="L235" i="8"/>
  <c r="M235" i="8"/>
  <c r="N235" i="8"/>
  <c r="E236" i="8"/>
  <c r="F236" i="8"/>
  <c r="G236" i="8"/>
  <c r="H236" i="8"/>
  <c r="I236" i="8"/>
  <c r="J236" i="8"/>
  <c r="K236" i="8"/>
  <c r="L236" i="8"/>
  <c r="M236" i="8"/>
  <c r="N236" i="8"/>
  <c r="E237" i="8"/>
  <c r="F237" i="8"/>
  <c r="G237" i="8"/>
  <c r="H237" i="8"/>
  <c r="I237" i="8"/>
  <c r="J237" i="8"/>
  <c r="K237" i="8"/>
  <c r="L237" i="8"/>
  <c r="M237" i="8"/>
  <c r="N237" i="8"/>
  <c r="E238" i="8"/>
  <c r="F238" i="8"/>
  <c r="G238" i="8"/>
  <c r="H238" i="8"/>
  <c r="I238" i="8"/>
  <c r="J238" i="8"/>
  <c r="K238" i="8"/>
  <c r="L238" i="8"/>
  <c r="M238" i="8"/>
  <c r="N238" i="8"/>
  <c r="E239" i="8"/>
  <c r="F239" i="8"/>
  <c r="G239" i="8"/>
  <c r="H239" i="8"/>
  <c r="I239" i="8"/>
  <c r="J239" i="8"/>
  <c r="K239" i="8"/>
  <c r="L239" i="8"/>
  <c r="M239" i="8"/>
  <c r="N239" i="8"/>
  <c r="E240" i="8"/>
  <c r="F240" i="8"/>
  <c r="G240" i="8"/>
  <c r="H240" i="8"/>
  <c r="I240" i="8"/>
  <c r="J240" i="8"/>
  <c r="K240" i="8"/>
  <c r="L240" i="8"/>
  <c r="M240" i="8"/>
  <c r="N240" i="8"/>
  <c r="E241" i="8"/>
  <c r="F241" i="8"/>
  <c r="G241" i="8"/>
  <c r="H241" i="8"/>
  <c r="I241" i="8"/>
  <c r="J241" i="8"/>
  <c r="K241" i="8"/>
  <c r="L241" i="8"/>
  <c r="M241" i="8"/>
  <c r="N241" i="8"/>
  <c r="E242" i="8"/>
  <c r="F242" i="8"/>
  <c r="G242" i="8"/>
  <c r="H242" i="8"/>
  <c r="I242" i="8"/>
  <c r="J242" i="8"/>
  <c r="K242" i="8"/>
  <c r="L242" i="8"/>
  <c r="M242" i="8"/>
  <c r="N242" i="8"/>
  <c r="E243" i="8"/>
  <c r="F243" i="8"/>
  <c r="G243" i="8"/>
  <c r="H243" i="8"/>
  <c r="I243" i="8"/>
  <c r="J243" i="8"/>
  <c r="K243" i="8"/>
  <c r="L243" i="8"/>
  <c r="M243" i="8"/>
  <c r="N243" i="8"/>
  <c r="E244" i="8"/>
  <c r="F244" i="8"/>
  <c r="G244" i="8"/>
  <c r="H244" i="8"/>
  <c r="I244" i="8"/>
  <c r="J244" i="8"/>
  <c r="K244" i="8"/>
  <c r="L244" i="8"/>
  <c r="M244" i="8"/>
  <c r="N244" i="8"/>
  <c r="E245" i="8"/>
  <c r="F245" i="8"/>
  <c r="G245" i="8"/>
  <c r="H245" i="8"/>
  <c r="I245" i="8"/>
  <c r="J245" i="8"/>
  <c r="K245" i="8"/>
  <c r="L245" i="8"/>
  <c r="M245" i="8"/>
  <c r="N245" i="8"/>
  <c r="E246" i="8"/>
  <c r="F246" i="8"/>
  <c r="G246" i="8"/>
  <c r="H246" i="8"/>
  <c r="I246" i="8"/>
  <c r="J246" i="8"/>
  <c r="K246" i="8"/>
  <c r="L246" i="8"/>
  <c r="M246" i="8"/>
  <c r="N246" i="8"/>
  <c r="E247" i="8"/>
  <c r="F247" i="8"/>
  <c r="G247" i="8"/>
  <c r="H247" i="8"/>
  <c r="I247" i="8"/>
  <c r="J247" i="8"/>
  <c r="K247" i="8"/>
  <c r="L247" i="8"/>
  <c r="M247" i="8"/>
  <c r="N247" i="8"/>
  <c r="E248" i="8"/>
  <c r="F248" i="8"/>
  <c r="G248" i="8"/>
  <c r="H248" i="8"/>
  <c r="I248" i="8"/>
  <c r="J248" i="8"/>
  <c r="K248" i="8"/>
  <c r="L248" i="8"/>
  <c r="M248" i="8"/>
  <c r="N248" i="8"/>
  <c r="E249" i="8"/>
  <c r="F249" i="8"/>
  <c r="G249" i="8"/>
  <c r="H249" i="8"/>
  <c r="I249" i="8"/>
  <c r="J249" i="8"/>
  <c r="K249" i="8"/>
  <c r="L249" i="8"/>
  <c r="M249" i="8"/>
  <c r="N249" i="8"/>
  <c r="E250" i="8"/>
  <c r="F250" i="8"/>
  <c r="G250" i="8"/>
  <c r="H250" i="8"/>
  <c r="I250" i="8"/>
  <c r="J250" i="8"/>
  <c r="K250" i="8"/>
  <c r="L250" i="8"/>
  <c r="M250" i="8"/>
  <c r="N250" i="8"/>
  <c r="E251" i="8"/>
  <c r="F251" i="8"/>
  <c r="G251" i="8"/>
  <c r="H251" i="8"/>
  <c r="I251" i="8"/>
  <c r="J251" i="8"/>
  <c r="K251" i="8"/>
  <c r="L251" i="8"/>
  <c r="M251" i="8"/>
  <c r="N251" i="8"/>
  <c r="E252" i="8"/>
  <c r="F252" i="8"/>
  <c r="G252" i="8"/>
  <c r="H252" i="8"/>
  <c r="I252" i="8"/>
  <c r="J252" i="8"/>
  <c r="K252" i="8"/>
  <c r="L252" i="8"/>
  <c r="M252" i="8"/>
  <c r="N252" i="8"/>
  <c r="E253" i="8"/>
  <c r="F253" i="8"/>
  <c r="G253" i="8"/>
  <c r="H253" i="8"/>
  <c r="I253" i="8"/>
  <c r="J253" i="8"/>
  <c r="K253" i="8"/>
  <c r="L253" i="8"/>
  <c r="M253" i="8"/>
  <c r="N253" i="8"/>
  <c r="E254" i="8"/>
  <c r="F254" i="8"/>
  <c r="G254" i="8"/>
  <c r="H254" i="8"/>
  <c r="I254" i="8"/>
  <c r="J254" i="8"/>
  <c r="K254" i="8"/>
  <c r="L254" i="8"/>
  <c r="M254" i="8"/>
  <c r="N254" i="8"/>
  <c r="E255" i="8"/>
  <c r="F255" i="8"/>
  <c r="G255" i="8"/>
  <c r="H255" i="8"/>
  <c r="I255" i="8"/>
  <c r="J255" i="8"/>
  <c r="K255" i="8"/>
  <c r="L255" i="8"/>
  <c r="M255" i="8"/>
  <c r="N255" i="8"/>
  <c r="E256" i="8"/>
  <c r="F256" i="8"/>
  <c r="G256" i="8"/>
  <c r="H256" i="8"/>
  <c r="I256" i="8"/>
  <c r="J256" i="8"/>
  <c r="K256" i="8"/>
  <c r="L256" i="8"/>
  <c r="M256" i="8"/>
  <c r="N256" i="8"/>
  <c r="E257" i="8"/>
  <c r="F257" i="8"/>
  <c r="G257" i="8"/>
  <c r="H257" i="8"/>
  <c r="I257" i="8"/>
  <c r="J257" i="8"/>
  <c r="K257" i="8"/>
  <c r="L257" i="8"/>
  <c r="M257" i="8"/>
  <c r="N257" i="8"/>
  <c r="E258" i="8"/>
  <c r="F258" i="8"/>
  <c r="G258" i="8"/>
  <c r="H258" i="8"/>
  <c r="I258" i="8"/>
  <c r="J258" i="8"/>
  <c r="K258" i="8"/>
  <c r="L258" i="8"/>
  <c r="M258" i="8"/>
  <c r="N258" i="8"/>
  <c r="E259" i="8"/>
  <c r="F259" i="8"/>
  <c r="G259" i="8"/>
  <c r="H259" i="8"/>
  <c r="I259" i="8"/>
  <c r="J259" i="8"/>
  <c r="K259" i="8"/>
  <c r="L259" i="8"/>
  <c r="M259" i="8"/>
  <c r="N259" i="8"/>
  <c r="E260" i="8"/>
  <c r="F260" i="8"/>
  <c r="G260" i="8"/>
  <c r="H260" i="8"/>
  <c r="I260" i="8"/>
  <c r="J260" i="8"/>
  <c r="K260" i="8"/>
  <c r="L260" i="8"/>
  <c r="M260" i="8"/>
  <c r="N260" i="8"/>
  <c r="E261" i="8"/>
  <c r="F261" i="8"/>
  <c r="G261" i="8"/>
  <c r="H261" i="8"/>
  <c r="I261" i="8"/>
  <c r="J261" i="8"/>
  <c r="K261" i="8"/>
  <c r="L261" i="8"/>
  <c r="M261" i="8"/>
  <c r="N261" i="8"/>
  <c r="E262" i="8"/>
  <c r="F262" i="8"/>
  <c r="G262" i="8"/>
  <c r="H262" i="8"/>
  <c r="I262" i="8"/>
  <c r="J262" i="8"/>
  <c r="K262" i="8"/>
  <c r="L262" i="8"/>
  <c r="M262" i="8"/>
  <c r="N262" i="8"/>
  <c r="E263" i="8"/>
  <c r="F263" i="8"/>
  <c r="G263" i="8"/>
  <c r="H263" i="8"/>
  <c r="I263" i="8"/>
  <c r="J263" i="8"/>
  <c r="K263" i="8"/>
  <c r="L263" i="8"/>
  <c r="M263" i="8"/>
  <c r="N263" i="8"/>
  <c r="E264" i="8"/>
  <c r="F264" i="8"/>
  <c r="G264" i="8"/>
  <c r="H264" i="8"/>
  <c r="I264" i="8"/>
  <c r="J264" i="8"/>
  <c r="K264" i="8"/>
  <c r="L264" i="8"/>
  <c r="M264" i="8"/>
  <c r="N264" i="8"/>
  <c r="E265" i="8"/>
  <c r="F265" i="8"/>
  <c r="G265" i="8"/>
  <c r="H265" i="8"/>
  <c r="I265" i="8"/>
  <c r="J265" i="8"/>
  <c r="K265" i="8"/>
  <c r="L265" i="8"/>
  <c r="M265" i="8"/>
  <c r="N265" i="8"/>
  <c r="E266" i="8"/>
  <c r="F266" i="8"/>
  <c r="G266" i="8"/>
  <c r="H266" i="8"/>
  <c r="I266" i="8"/>
  <c r="J266" i="8"/>
  <c r="K266" i="8"/>
  <c r="L266" i="8"/>
  <c r="M266" i="8"/>
  <c r="N266" i="8"/>
  <c r="E267" i="8"/>
  <c r="F267" i="8"/>
  <c r="G267" i="8"/>
  <c r="H267" i="8"/>
  <c r="I267" i="8"/>
  <c r="J267" i="8"/>
  <c r="K267" i="8"/>
  <c r="L267" i="8"/>
  <c r="M267" i="8"/>
  <c r="N267" i="8"/>
  <c r="E268" i="8"/>
  <c r="F268" i="8"/>
  <c r="G268" i="8"/>
  <c r="H268" i="8"/>
  <c r="I268" i="8"/>
  <c r="J268" i="8"/>
  <c r="K268" i="8"/>
  <c r="L268" i="8"/>
  <c r="M268" i="8"/>
  <c r="N268" i="8"/>
  <c r="E269" i="8"/>
  <c r="F269" i="8"/>
  <c r="G269" i="8"/>
  <c r="H269" i="8"/>
  <c r="I269" i="8"/>
  <c r="J269" i="8"/>
  <c r="K269" i="8"/>
  <c r="L269" i="8"/>
  <c r="M269" i="8"/>
  <c r="N269" i="8"/>
  <c r="E270" i="8"/>
  <c r="F270" i="8"/>
  <c r="G270" i="8"/>
  <c r="H270" i="8"/>
  <c r="I270" i="8"/>
  <c r="J270" i="8"/>
  <c r="K270" i="8"/>
  <c r="L270" i="8"/>
  <c r="M270" i="8"/>
  <c r="N270" i="8"/>
  <c r="E271" i="8"/>
  <c r="F271" i="8"/>
  <c r="G271" i="8"/>
  <c r="H271" i="8"/>
  <c r="I271" i="8"/>
  <c r="J271" i="8"/>
  <c r="K271" i="8"/>
  <c r="L271" i="8"/>
  <c r="M271" i="8"/>
  <c r="N271" i="8"/>
  <c r="E272" i="8"/>
  <c r="F272" i="8"/>
  <c r="G272" i="8"/>
  <c r="H272" i="8"/>
  <c r="I272" i="8"/>
  <c r="J272" i="8"/>
  <c r="K272" i="8"/>
  <c r="L272" i="8"/>
  <c r="M272" i="8"/>
  <c r="N272" i="8"/>
  <c r="E273" i="8"/>
  <c r="F273" i="8"/>
  <c r="G273" i="8"/>
  <c r="H273" i="8"/>
  <c r="I273" i="8"/>
  <c r="J273" i="8"/>
  <c r="K273" i="8"/>
  <c r="L273" i="8"/>
  <c r="M273" i="8"/>
  <c r="N273" i="8"/>
  <c r="E274" i="8"/>
  <c r="F274" i="8"/>
  <c r="G274" i="8"/>
  <c r="H274" i="8"/>
  <c r="I274" i="8"/>
  <c r="J274" i="8"/>
  <c r="K274" i="8"/>
  <c r="L274" i="8"/>
  <c r="M274" i="8"/>
  <c r="N274" i="8"/>
  <c r="E275" i="8"/>
  <c r="F275" i="8"/>
  <c r="G275" i="8"/>
  <c r="H275" i="8"/>
  <c r="I275" i="8"/>
  <c r="J275" i="8"/>
  <c r="K275" i="8"/>
  <c r="L275" i="8"/>
  <c r="M275" i="8"/>
  <c r="N275" i="8"/>
  <c r="E276" i="8"/>
  <c r="F276" i="8"/>
  <c r="G276" i="8"/>
  <c r="H276" i="8"/>
  <c r="I276" i="8"/>
  <c r="J276" i="8"/>
  <c r="K276" i="8"/>
  <c r="L276" i="8"/>
  <c r="M276" i="8"/>
  <c r="N276" i="8"/>
  <c r="E277" i="8"/>
  <c r="F277" i="8"/>
  <c r="G277" i="8"/>
  <c r="H277" i="8"/>
  <c r="I277" i="8"/>
  <c r="J277" i="8"/>
  <c r="K277" i="8"/>
  <c r="L277" i="8"/>
  <c r="M277" i="8"/>
  <c r="N277" i="8"/>
  <c r="E278" i="8"/>
  <c r="F278" i="8"/>
  <c r="G278" i="8"/>
  <c r="H278" i="8"/>
  <c r="I278" i="8"/>
  <c r="J278" i="8"/>
  <c r="K278" i="8"/>
  <c r="L278" i="8"/>
  <c r="M278" i="8"/>
  <c r="N278" i="8"/>
  <c r="E279" i="8"/>
  <c r="F279" i="8"/>
  <c r="G279" i="8"/>
  <c r="H279" i="8"/>
  <c r="I279" i="8"/>
  <c r="J279" i="8"/>
  <c r="K279" i="8"/>
  <c r="L279" i="8"/>
  <c r="M279" i="8"/>
  <c r="N279" i="8"/>
  <c r="E280" i="8"/>
  <c r="F280" i="8"/>
  <c r="G280" i="8"/>
  <c r="H280" i="8"/>
  <c r="I280" i="8"/>
  <c r="J280" i="8"/>
  <c r="K280" i="8"/>
  <c r="L280" i="8"/>
  <c r="M280" i="8"/>
  <c r="N280" i="8"/>
  <c r="E281" i="8"/>
  <c r="F281" i="8"/>
  <c r="G281" i="8"/>
  <c r="H281" i="8"/>
  <c r="I281" i="8"/>
  <c r="J281" i="8"/>
  <c r="K281" i="8"/>
  <c r="L281" i="8"/>
  <c r="M281" i="8"/>
  <c r="N281" i="8"/>
  <c r="E282" i="8"/>
  <c r="F282" i="8"/>
  <c r="G282" i="8"/>
  <c r="H282" i="8"/>
  <c r="I282" i="8"/>
  <c r="J282" i="8"/>
  <c r="K282" i="8"/>
  <c r="L282" i="8"/>
  <c r="M282" i="8"/>
  <c r="N282" i="8"/>
  <c r="E283" i="8"/>
  <c r="F283" i="8"/>
  <c r="G283" i="8"/>
  <c r="H283" i="8"/>
  <c r="I283" i="8"/>
  <c r="J283" i="8"/>
  <c r="K283" i="8"/>
  <c r="L283" i="8"/>
  <c r="M283" i="8"/>
  <c r="N283" i="8"/>
  <c r="E284" i="8"/>
  <c r="F284" i="8"/>
  <c r="G284" i="8"/>
  <c r="H284" i="8"/>
  <c r="I284" i="8"/>
  <c r="J284" i="8"/>
  <c r="K284" i="8"/>
  <c r="L284" i="8"/>
  <c r="M284" i="8"/>
  <c r="N284" i="8"/>
  <c r="E285" i="8"/>
  <c r="F285" i="8"/>
  <c r="G285" i="8"/>
  <c r="H285" i="8"/>
  <c r="I285" i="8"/>
  <c r="J285" i="8"/>
  <c r="K285" i="8"/>
  <c r="L285" i="8"/>
  <c r="M285" i="8"/>
  <c r="N285" i="8"/>
  <c r="E286" i="8"/>
  <c r="F286" i="8"/>
  <c r="G286" i="8"/>
  <c r="H286" i="8"/>
  <c r="I286" i="8"/>
  <c r="J286" i="8"/>
  <c r="K286" i="8"/>
  <c r="L286" i="8"/>
  <c r="M286" i="8"/>
  <c r="N286" i="8"/>
  <c r="E287" i="8"/>
  <c r="F287" i="8"/>
  <c r="G287" i="8"/>
  <c r="H287" i="8"/>
  <c r="I287" i="8"/>
  <c r="J287" i="8"/>
  <c r="K287" i="8"/>
  <c r="L287" i="8"/>
  <c r="M287" i="8"/>
  <c r="N287" i="8"/>
  <c r="E288" i="8"/>
  <c r="F288" i="8"/>
  <c r="G288" i="8"/>
  <c r="H288" i="8"/>
  <c r="I288" i="8"/>
  <c r="J288" i="8"/>
  <c r="K288" i="8"/>
  <c r="L288" i="8"/>
  <c r="M288" i="8"/>
  <c r="N288" i="8"/>
  <c r="E289" i="8"/>
  <c r="F289" i="8"/>
  <c r="G289" i="8"/>
  <c r="H289" i="8"/>
  <c r="I289" i="8"/>
  <c r="J289" i="8"/>
  <c r="K289" i="8"/>
  <c r="L289" i="8"/>
  <c r="M289" i="8"/>
  <c r="N289" i="8"/>
  <c r="E290" i="8"/>
  <c r="F290" i="8"/>
  <c r="G290" i="8"/>
  <c r="H290" i="8"/>
  <c r="I290" i="8"/>
  <c r="J290" i="8"/>
  <c r="K290" i="8"/>
  <c r="L290" i="8"/>
  <c r="M290" i="8"/>
  <c r="N290" i="8"/>
  <c r="E291" i="8"/>
  <c r="F291" i="8"/>
  <c r="G291" i="8"/>
  <c r="H291" i="8"/>
  <c r="I291" i="8"/>
  <c r="J291" i="8"/>
  <c r="K291" i="8"/>
  <c r="L291" i="8"/>
  <c r="M291" i="8"/>
  <c r="N291" i="8"/>
  <c r="E292" i="8"/>
  <c r="F292" i="8"/>
  <c r="G292" i="8"/>
  <c r="H292" i="8"/>
  <c r="I292" i="8"/>
  <c r="J292" i="8"/>
  <c r="K292" i="8"/>
  <c r="L292" i="8"/>
  <c r="M292" i="8"/>
  <c r="N292" i="8"/>
  <c r="E293" i="8"/>
  <c r="F293" i="8"/>
  <c r="G293" i="8"/>
  <c r="H293" i="8"/>
  <c r="I293" i="8"/>
  <c r="J293" i="8"/>
  <c r="K293" i="8"/>
  <c r="L293" i="8"/>
  <c r="M293" i="8"/>
  <c r="N293" i="8"/>
  <c r="E294" i="8"/>
  <c r="F294" i="8"/>
  <c r="G294" i="8"/>
  <c r="H294" i="8"/>
  <c r="I294" i="8"/>
  <c r="J294" i="8"/>
  <c r="K294" i="8"/>
  <c r="L294" i="8"/>
  <c r="M294" i="8"/>
  <c r="N294" i="8"/>
  <c r="E295" i="8"/>
  <c r="F295" i="8"/>
  <c r="G295" i="8"/>
  <c r="H295" i="8"/>
  <c r="I295" i="8"/>
  <c r="J295" i="8"/>
  <c r="K295" i="8"/>
  <c r="L295" i="8"/>
  <c r="M295" i="8"/>
  <c r="N295" i="8"/>
  <c r="E296" i="8"/>
  <c r="F296" i="8"/>
  <c r="G296" i="8"/>
  <c r="H296" i="8"/>
  <c r="I296" i="8"/>
  <c r="J296" i="8"/>
  <c r="K296" i="8"/>
  <c r="L296" i="8"/>
  <c r="M296" i="8"/>
  <c r="N296" i="8"/>
  <c r="E297" i="8"/>
  <c r="F297" i="8"/>
  <c r="G297" i="8"/>
  <c r="H297" i="8"/>
  <c r="I297" i="8"/>
  <c r="J297" i="8"/>
  <c r="K297" i="8"/>
  <c r="L297" i="8"/>
  <c r="M297" i="8"/>
  <c r="N297" i="8"/>
  <c r="E298" i="8"/>
  <c r="F298" i="8"/>
  <c r="G298" i="8"/>
  <c r="H298" i="8"/>
  <c r="I298" i="8"/>
  <c r="J298" i="8"/>
  <c r="K298" i="8"/>
  <c r="L298" i="8"/>
  <c r="M298" i="8"/>
  <c r="N298" i="8"/>
  <c r="E299" i="8"/>
  <c r="F299" i="8"/>
  <c r="G299" i="8"/>
  <c r="H299" i="8"/>
  <c r="I299" i="8"/>
  <c r="J299" i="8"/>
  <c r="K299" i="8"/>
  <c r="L299" i="8"/>
  <c r="M299" i="8"/>
  <c r="N299" i="8"/>
  <c r="E300" i="8"/>
  <c r="F300" i="8"/>
  <c r="G300" i="8"/>
  <c r="H300" i="8"/>
  <c r="I300" i="8"/>
  <c r="J300" i="8"/>
  <c r="K300" i="8"/>
  <c r="L300" i="8"/>
  <c r="M300" i="8"/>
  <c r="N300" i="8"/>
  <c r="E301" i="8"/>
  <c r="F301" i="8"/>
  <c r="G301" i="8"/>
  <c r="H301" i="8"/>
  <c r="I301" i="8"/>
  <c r="J301" i="8"/>
  <c r="K301" i="8"/>
  <c r="L301" i="8"/>
  <c r="M301" i="8"/>
  <c r="N301" i="8"/>
  <c r="E302" i="8"/>
  <c r="F302" i="8"/>
  <c r="G302" i="8"/>
  <c r="H302" i="8"/>
  <c r="I302" i="8"/>
  <c r="J302" i="8"/>
  <c r="K302" i="8"/>
  <c r="L302" i="8"/>
  <c r="M302" i="8"/>
  <c r="N302" i="8"/>
  <c r="N11" i="1"/>
  <c r="N12" i="1" s="1"/>
  <c r="L11" i="1"/>
  <c r="L12" i="1" s="1"/>
  <c r="K11" i="1"/>
  <c r="K12" i="1" s="1"/>
  <c r="J11" i="1"/>
  <c r="J12" i="1" s="1"/>
  <c r="H11" i="1"/>
  <c r="H12" i="1" s="1"/>
  <c r="G11" i="1"/>
  <c r="G12" i="1" s="1"/>
  <c r="F11" i="1"/>
  <c r="F12" i="1" s="1"/>
  <c r="E11" i="1"/>
  <c r="E12" i="1" s="1"/>
  <c r="D11" i="1"/>
  <c r="D12" i="1" s="1"/>
  <c r="C11" i="1"/>
  <c r="C12" i="1" s="1"/>
  <c r="AJ3" i="8"/>
  <c r="AI3" i="8"/>
  <c r="AT3" i="8" s="1"/>
  <c r="AH3" i="8"/>
  <c r="AG3" i="8"/>
  <c r="AF3" i="8"/>
  <c r="AE3" i="8"/>
  <c r="AD3" i="8"/>
  <c r="AC3" i="8"/>
  <c r="AB3" i="8"/>
  <c r="AA3" i="8"/>
  <c r="Y3" i="8"/>
  <c r="X3" i="8"/>
  <c r="W3" i="8"/>
  <c r="V3" i="8"/>
  <c r="U3" i="8"/>
  <c r="T3" i="8"/>
  <c r="S3" i="8"/>
  <c r="Q3" i="8"/>
  <c r="P3" i="8"/>
  <c r="R3" i="8"/>
  <c r="N3" i="8"/>
  <c r="M3" i="8"/>
  <c r="L3" i="8"/>
  <c r="K3" i="8"/>
  <c r="J3" i="8"/>
  <c r="I3" i="8"/>
  <c r="H3" i="8"/>
  <c r="G3" i="8"/>
  <c r="F3" i="8"/>
  <c r="E3" i="8"/>
  <c r="V21" i="5" l="1"/>
  <c r="AB21" i="5"/>
  <c r="Z21" i="5"/>
  <c r="AA21" i="5"/>
  <c r="W21" i="5"/>
  <c r="Y21" i="5"/>
  <c r="U21" i="5"/>
  <c r="X21" i="5"/>
  <c r="AU93" i="8"/>
  <c r="AO93" i="8"/>
  <c r="AQ92" i="8"/>
  <c r="AS91" i="8"/>
  <c r="AM91" i="8"/>
  <c r="AU87" i="8"/>
  <c r="AO87" i="8"/>
  <c r="AQ86" i="8"/>
  <c r="AS85" i="8"/>
  <c r="AM85" i="8"/>
  <c r="X10" i="5"/>
  <c r="Y10" i="5"/>
  <c r="Z10" i="5"/>
  <c r="W10" i="5"/>
  <c r="U10" i="5"/>
  <c r="AA10" i="5"/>
  <c r="V10" i="5"/>
  <c r="AB10" i="5"/>
  <c r="AP302" i="8"/>
  <c r="AR301" i="8"/>
  <c r="AL301" i="8"/>
  <c r="AT300" i="8"/>
  <c r="AN300" i="8"/>
  <c r="AP299" i="8"/>
  <c r="AR298" i="8"/>
  <c r="AL298" i="8"/>
  <c r="AT297" i="8"/>
  <c r="AN297" i="8"/>
  <c r="AP296" i="8"/>
  <c r="AR295" i="8"/>
  <c r="AL295" i="8"/>
  <c r="AT294" i="8"/>
  <c r="AN294" i="8"/>
  <c r="AP293" i="8"/>
  <c r="AR292" i="8"/>
  <c r="AL292" i="8"/>
  <c r="AT291" i="8"/>
  <c r="AN291" i="8"/>
  <c r="AP290" i="8"/>
  <c r="AR289" i="8"/>
  <c r="AL289" i="8"/>
  <c r="AT288" i="8"/>
  <c r="AN288" i="8"/>
  <c r="AP287" i="8"/>
  <c r="AR286" i="8"/>
  <c r="AL286" i="8"/>
  <c r="AT285" i="8"/>
  <c r="AN285" i="8"/>
  <c r="AP284" i="8"/>
  <c r="AR283" i="8"/>
  <c r="AL283" i="8"/>
  <c r="AT282" i="8"/>
  <c r="AN282" i="8"/>
  <c r="AP281" i="8"/>
  <c r="AR280" i="8"/>
  <c r="AL280" i="8"/>
  <c r="AT279" i="8"/>
  <c r="AN279" i="8"/>
  <c r="AP278" i="8"/>
  <c r="AR277" i="8"/>
  <c r="AL277" i="8"/>
  <c r="AT276" i="8"/>
  <c r="AN276" i="8"/>
  <c r="AP275" i="8"/>
  <c r="AR274" i="8"/>
  <c r="AL274" i="8"/>
  <c r="AT273" i="8"/>
  <c r="AN273" i="8"/>
  <c r="AP272" i="8"/>
  <c r="AR271" i="8"/>
  <c r="AL271" i="8"/>
  <c r="AT270" i="8"/>
  <c r="AN270" i="8"/>
  <c r="AP269" i="8"/>
  <c r="AR268" i="8"/>
  <c r="AL268" i="8"/>
  <c r="AT267" i="8"/>
  <c r="AN267" i="8"/>
  <c r="AP266" i="8"/>
  <c r="AR265" i="8"/>
  <c r="AL265" i="8"/>
  <c r="AT264" i="8"/>
  <c r="AN264" i="8"/>
  <c r="AP263" i="8"/>
  <c r="AR262" i="8"/>
  <c r="AL262" i="8"/>
  <c r="AT261" i="8"/>
  <c r="AN261" i="8"/>
  <c r="AP260" i="8"/>
  <c r="AR259" i="8"/>
  <c r="AL259" i="8"/>
  <c r="AT258" i="8"/>
  <c r="AN258" i="8"/>
  <c r="AP257" i="8"/>
  <c r="AR256" i="8"/>
  <c r="AL256" i="8"/>
  <c r="AT255" i="8"/>
  <c r="AN255" i="8"/>
  <c r="AP254" i="8"/>
  <c r="AR253" i="8"/>
  <c r="AL253" i="8"/>
  <c r="AT252" i="8"/>
  <c r="AN252" i="8"/>
  <c r="AP251" i="8"/>
  <c r="AR250" i="8"/>
  <c r="AL250" i="8"/>
  <c r="AN24" i="8"/>
  <c r="AS281" i="8"/>
  <c r="AS278" i="8"/>
  <c r="AM278" i="8"/>
  <c r="AS275" i="8"/>
  <c r="AU274" i="8"/>
  <c r="AQ273" i="8"/>
  <c r="AS272" i="8"/>
  <c r="AM272" i="8"/>
  <c r="AU271" i="8"/>
  <c r="AQ270" i="8"/>
  <c r="AS269" i="8"/>
  <c r="AM269" i="8"/>
  <c r="AQ267" i="8"/>
  <c r="AS266" i="8"/>
  <c r="AM266" i="8"/>
  <c r="AU265" i="8"/>
  <c r="AS263" i="8"/>
  <c r="AU262" i="8"/>
  <c r="AS260" i="8"/>
  <c r="AM260" i="8"/>
  <c r="AU259" i="8"/>
  <c r="AQ258" i="8"/>
  <c r="AS257" i="8"/>
  <c r="AM257" i="8"/>
  <c r="AU256" i="8"/>
  <c r="AQ255" i="8"/>
  <c r="AS254" i="8"/>
  <c r="AM254" i="8"/>
  <c r="AU253" i="8"/>
  <c r="AQ252" i="8"/>
  <c r="AS251" i="8"/>
  <c r="AM251" i="8"/>
  <c r="AU250" i="8"/>
  <c r="AO250" i="8"/>
  <c r="AQ249" i="8"/>
  <c r="AS248" i="8"/>
  <c r="AM248" i="8"/>
  <c r="AU247" i="8"/>
  <c r="AQ246" i="8"/>
  <c r="AS245" i="8"/>
  <c r="AM245" i="8"/>
  <c r="AU244" i="8"/>
  <c r="AQ243" i="8"/>
  <c r="AS242" i="8"/>
  <c r="AM242" i="8"/>
  <c r="AU241" i="8"/>
  <c r="AO241" i="8"/>
  <c r="AQ240" i="8"/>
  <c r="AS239" i="8"/>
  <c r="AM239" i="8"/>
  <c r="AU238" i="8"/>
  <c r="AQ237" i="8"/>
  <c r="AS236" i="8"/>
  <c r="AM236" i="8"/>
  <c r="AQ234" i="8"/>
  <c r="AS233" i="8"/>
  <c r="AM233" i="8"/>
  <c r="AU232" i="8"/>
  <c r="AO232" i="8"/>
  <c r="AQ231" i="8"/>
  <c r="AS230" i="8"/>
  <c r="AM230" i="8"/>
  <c r="AU229" i="8"/>
  <c r="AQ228" i="8"/>
  <c r="AS227" i="8"/>
  <c r="AM227" i="8"/>
  <c r="AU226" i="8"/>
  <c r="AO226" i="8"/>
  <c r="AQ225" i="8"/>
  <c r="AS224" i="8"/>
  <c r="AM224" i="8"/>
  <c r="AU223" i="8"/>
  <c r="AO223" i="8"/>
  <c r="AQ222" i="8"/>
  <c r="AS221" i="8"/>
  <c r="AM221" i="8"/>
  <c r="AU220" i="8"/>
  <c r="AO220" i="8"/>
  <c r="AQ219" i="8"/>
  <c r="AS218" i="8"/>
  <c r="AM218" i="8"/>
  <c r="AU217" i="8"/>
  <c r="AU208" i="8"/>
  <c r="AO208" i="8"/>
  <c r="AQ207" i="8"/>
  <c r="AS206" i="8"/>
  <c r="AM206" i="8"/>
  <c r="AU205" i="8"/>
  <c r="AO205" i="8"/>
  <c r="AQ204" i="8"/>
  <c r="AS203" i="8"/>
  <c r="AM203" i="8"/>
  <c r="AU202" i="8"/>
  <c r="AO202" i="8"/>
  <c r="AQ201" i="8"/>
  <c r="AS200" i="8"/>
  <c r="AM200" i="8"/>
  <c r="AU199" i="8"/>
  <c r="AQ198" i="8"/>
  <c r="AS197" i="8"/>
  <c r="AM197" i="8"/>
  <c r="AU196" i="8"/>
  <c r="AO196" i="8"/>
  <c r="AQ195" i="8"/>
  <c r="AS194" i="8"/>
  <c r="AM194" i="8"/>
  <c r="AU193" i="8"/>
  <c r="AO193" i="8"/>
  <c r="AQ192" i="8"/>
  <c r="AS191" i="8"/>
  <c r="AM191" i="8"/>
  <c r="AU190" i="8"/>
  <c r="AO190" i="8"/>
  <c r="AQ189" i="8"/>
  <c r="AS188" i="8"/>
  <c r="AM188" i="8"/>
  <c r="AU187" i="8"/>
  <c r="AO187" i="8"/>
  <c r="AQ186" i="8"/>
  <c r="AS185" i="8"/>
  <c r="AM185" i="8"/>
  <c r="AU184" i="8"/>
  <c r="AQ183" i="8"/>
  <c r="AS182" i="8"/>
  <c r="AM182" i="8"/>
  <c r="AU181" i="8"/>
  <c r="AQ180" i="8"/>
  <c r="AS179" i="8"/>
  <c r="AM179" i="8"/>
  <c r="AU178" i="8"/>
  <c r="AO178" i="8"/>
  <c r="AQ177" i="8"/>
  <c r="AS176" i="8"/>
  <c r="AM176" i="8"/>
  <c r="AU175" i="8"/>
  <c r="AO175" i="8"/>
  <c r="AQ174" i="8"/>
  <c r="AS173" i="8"/>
  <c r="AM173" i="8"/>
  <c r="AU172" i="8"/>
  <c r="AO172" i="8"/>
  <c r="AQ171" i="8"/>
  <c r="AS170" i="8"/>
  <c r="AM170" i="8"/>
  <c r="AU169" i="8"/>
  <c r="AO169" i="8"/>
  <c r="AQ168" i="8"/>
  <c r="AS167" i="8"/>
  <c r="AM167" i="8"/>
  <c r="AU166" i="8"/>
  <c r="AO166" i="8"/>
  <c r="AQ165" i="8"/>
  <c r="AS164" i="8"/>
  <c r="AM164" i="8"/>
  <c r="AU163" i="8"/>
  <c r="AO163" i="8"/>
  <c r="AQ162" i="8"/>
  <c r="AS161" i="8"/>
  <c r="AM161" i="8"/>
  <c r="AU160" i="8"/>
  <c r="AO160" i="8"/>
  <c r="AQ159" i="8"/>
  <c r="AS158" i="8"/>
  <c r="AM158" i="8"/>
  <c r="AU157" i="8"/>
  <c r="AO157" i="8"/>
  <c r="AQ156" i="8"/>
  <c r="AS155" i="8"/>
  <c r="AM155" i="8"/>
  <c r="AU154" i="8"/>
  <c r="AO154" i="8"/>
  <c r="AQ153" i="8"/>
  <c r="AS152" i="8"/>
  <c r="AM152" i="8"/>
  <c r="AU151" i="8"/>
  <c r="AO151" i="8"/>
  <c r="AQ150" i="8"/>
  <c r="AS149" i="8"/>
  <c r="AM149" i="8"/>
  <c r="AU148" i="8"/>
  <c r="AO148" i="8"/>
  <c r="AQ147" i="8"/>
  <c r="AS146" i="8"/>
  <c r="AM146" i="8"/>
  <c r="AU145" i="8"/>
  <c r="AO145" i="8"/>
  <c r="AQ144" i="8"/>
  <c r="AS143" i="8"/>
  <c r="AM143" i="8"/>
  <c r="AU142" i="8"/>
  <c r="AO142" i="8"/>
  <c r="AQ141" i="8"/>
  <c r="AS140" i="8"/>
  <c r="AM140" i="8"/>
  <c r="AU139" i="8"/>
  <c r="AO139" i="8"/>
  <c r="AQ138" i="8"/>
  <c r="AS137" i="8"/>
  <c r="AM137" i="8"/>
  <c r="AU136" i="8"/>
  <c r="AO136" i="8"/>
  <c r="AQ135" i="8"/>
  <c r="AS134" i="8"/>
  <c r="AM134" i="8"/>
  <c r="AU133" i="8"/>
  <c r="AO133" i="8"/>
  <c r="AQ132" i="8"/>
  <c r="AS131" i="8"/>
  <c r="AM131" i="8"/>
  <c r="AU130" i="8"/>
  <c r="AO130" i="8"/>
  <c r="AQ129" i="8"/>
  <c r="AS128" i="8"/>
  <c r="AM128" i="8"/>
  <c r="AU127" i="8"/>
  <c r="AO127" i="8"/>
  <c r="AQ126" i="8"/>
  <c r="AS125" i="8"/>
  <c r="AM125" i="8"/>
  <c r="AU124" i="8"/>
  <c r="AO124" i="8"/>
  <c r="AQ123" i="8"/>
  <c r="AS122" i="8"/>
  <c r="AM122" i="8"/>
  <c r="AU121" i="8"/>
  <c r="AO121" i="8"/>
  <c r="AQ120" i="8"/>
  <c r="AS119" i="8"/>
  <c r="AM119" i="8"/>
  <c r="AU118" i="8"/>
  <c r="AO118" i="8"/>
  <c r="AQ117" i="8"/>
  <c r="AS116" i="8"/>
  <c r="AM116" i="8"/>
  <c r="AU115" i="8"/>
  <c r="AO115" i="8"/>
  <c r="AQ114" i="8"/>
  <c r="AS113" i="8"/>
  <c r="AM113" i="8"/>
  <c r="AU112" i="8"/>
  <c r="AO112" i="8"/>
  <c r="AQ111" i="8"/>
  <c r="AS110" i="8"/>
  <c r="AM110" i="8"/>
  <c r="AU109" i="8"/>
  <c r="AO109" i="8"/>
  <c r="AQ108" i="8"/>
  <c r="AS107" i="8"/>
  <c r="AM107" i="8"/>
  <c r="AU106" i="8"/>
  <c r="AO106" i="8"/>
  <c r="AQ105" i="8"/>
  <c r="AS104" i="8"/>
  <c r="AM104" i="8"/>
  <c r="AU103" i="8"/>
  <c r="AO103" i="8"/>
  <c r="AQ102" i="8"/>
  <c r="AS101" i="8"/>
  <c r="AM101" i="8"/>
  <c r="AU100" i="8"/>
  <c r="AO100" i="8"/>
  <c r="AQ99" i="8"/>
  <c r="AS98" i="8"/>
  <c r="AM98" i="8"/>
  <c r="AU97" i="8"/>
  <c r="AO97" i="8"/>
  <c r="AQ96" i="8"/>
  <c r="AS95" i="8"/>
  <c r="AM95" i="8"/>
  <c r="AU94" i="8"/>
  <c r="AO94" i="8"/>
  <c r="I305" i="5" a="1"/>
  <c r="I305" i="5" s="1"/>
  <c r="J305" i="5" a="1"/>
  <c r="J305" i="5" s="1"/>
  <c r="E305" i="5" a="1"/>
  <c r="E305" i="5" s="1"/>
  <c r="L305" i="5" a="1"/>
  <c r="L305" i="5" s="1"/>
  <c r="F305" i="5" a="1"/>
  <c r="F305" i="5" s="1"/>
  <c r="M305" i="5" a="1"/>
  <c r="M305" i="5" s="1"/>
  <c r="G305" i="5" a="1"/>
  <c r="G305" i="5" s="1"/>
  <c r="N305" i="5" a="1"/>
  <c r="N305" i="5" s="1"/>
  <c r="H305" i="5" a="1"/>
  <c r="H305" i="5" s="1"/>
  <c r="P305" i="5" a="1"/>
  <c r="P305" i="5" s="1"/>
  <c r="AR302" i="8"/>
  <c r="AL302" i="8"/>
  <c r="AT301" i="8"/>
  <c r="AN301" i="8"/>
  <c r="M301" i="5" s="1" a="1"/>
  <c r="M301" i="5" s="1"/>
  <c r="AP300" i="8"/>
  <c r="AR299" i="8"/>
  <c r="AL299" i="8"/>
  <c r="AT298" i="8"/>
  <c r="AN298" i="8"/>
  <c r="AP297" i="8"/>
  <c r="AR296" i="8"/>
  <c r="AL296" i="8"/>
  <c r="AT295" i="8"/>
  <c r="AN295" i="8"/>
  <c r="AP294" i="8"/>
  <c r="AR293" i="8"/>
  <c r="AL293" i="8"/>
  <c r="AT292" i="8"/>
  <c r="AN292" i="8"/>
  <c r="P292" i="5" s="1" a="1"/>
  <c r="P292" i="5" s="1"/>
  <c r="AP291" i="8"/>
  <c r="AR290" i="8"/>
  <c r="AL290" i="8"/>
  <c r="AT289" i="8"/>
  <c r="AN289" i="8"/>
  <c r="AP288" i="8"/>
  <c r="AR287" i="8"/>
  <c r="AL287" i="8"/>
  <c r="AT286" i="8"/>
  <c r="AN286" i="8"/>
  <c r="AP285" i="8"/>
  <c r="AR284" i="8"/>
  <c r="AL284" i="8"/>
  <c r="AT283" i="8"/>
  <c r="AN283" i="8"/>
  <c r="AP282" i="8"/>
  <c r="AR281" i="8"/>
  <c r="AL281" i="8"/>
  <c r="AT280" i="8"/>
  <c r="AN280" i="8"/>
  <c r="AP279" i="8"/>
  <c r="AR278" i="8"/>
  <c r="AL278" i="8"/>
  <c r="AO3" i="8"/>
  <c r="AU3" i="8"/>
  <c r="AP23" i="8"/>
  <c r="AR22" i="8"/>
  <c r="AL22" i="8"/>
  <c r="AT21" i="8"/>
  <c r="AN21" i="8"/>
  <c r="AP20" i="8"/>
  <c r="AR19" i="8"/>
  <c r="AL19" i="8"/>
  <c r="AT18" i="8"/>
  <c r="AN18" i="8"/>
  <c r="AP17" i="8"/>
  <c r="AR16" i="8"/>
  <c r="AL16" i="8"/>
  <c r="AT15" i="8"/>
  <c r="AN15" i="8"/>
  <c r="AP14" i="8"/>
  <c r="AR13" i="8"/>
  <c r="AL13" i="8"/>
  <c r="AT12" i="8"/>
  <c r="AN12" i="8"/>
  <c r="AP11" i="8"/>
  <c r="AR10" i="8"/>
  <c r="AL10" i="8"/>
  <c r="AT9" i="8"/>
  <c r="AN9" i="8"/>
  <c r="AP8" i="8"/>
  <c r="AR7" i="8"/>
  <c r="AL7" i="8"/>
  <c r="AT6" i="8"/>
  <c r="AN6" i="8"/>
  <c r="AP5" i="8"/>
  <c r="AR4" i="8"/>
  <c r="AL4" i="8"/>
  <c r="AQ93" i="8"/>
  <c r="AS92" i="8"/>
  <c r="AM92" i="8"/>
  <c r="AU91" i="8"/>
  <c r="AO91" i="8"/>
  <c r="AO19" i="8"/>
  <c r="AQ18" i="8"/>
  <c r="AS17" i="8"/>
  <c r="AM17" i="8"/>
  <c r="AU16" i="8"/>
  <c r="AO16" i="8"/>
  <c r="AQ15" i="8"/>
  <c r="AS14" i="8"/>
  <c r="AM14" i="8"/>
  <c r="AU13" i="8"/>
  <c r="AO13" i="8"/>
  <c r="AQ12" i="8"/>
  <c r="AS11" i="8"/>
  <c r="AM11" i="8"/>
  <c r="AU10" i="8"/>
  <c r="AO10" i="8"/>
  <c r="AQ9" i="8"/>
  <c r="AS8" i="8"/>
  <c r="AM8" i="8"/>
  <c r="AU7" i="8"/>
  <c r="AS5" i="8"/>
  <c r="AU4" i="8"/>
  <c r="AO4" i="8"/>
  <c r="AQ90" i="8"/>
  <c r="AS89" i="8"/>
  <c r="AM89" i="8"/>
  <c r="AU88" i="8"/>
  <c r="AO88" i="8"/>
  <c r="AQ87" i="8"/>
  <c r="AS86" i="8"/>
  <c r="AM86" i="8"/>
  <c r="AU85" i="8"/>
  <c r="AO85" i="8"/>
  <c r="AQ84" i="8"/>
  <c r="AS83" i="8"/>
  <c r="AM83" i="8"/>
  <c r="AU82" i="8"/>
  <c r="AO82" i="8"/>
  <c r="AQ81" i="8"/>
  <c r="AS80" i="8"/>
  <c r="AM80" i="8"/>
  <c r="AU79" i="8"/>
  <c r="AO79" i="8"/>
  <c r="AQ78" i="8"/>
  <c r="AS77" i="8"/>
  <c r="AM77" i="8"/>
  <c r="AU76" i="8"/>
  <c r="AO76" i="8"/>
  <c r="AQ75" i="8"/>
  <c r="AS74" i="8"/>
  <c r="AM74" i="8"/>
  <c r="AU73" i="8"/>
  <c r="AO73" i="8"/>
  <c r="AQ72" i="8"/>
  <c r="AS71" i="8"/>
  <c r="AM71" i="8"/>
  <c r="AU70" i="8"/>
  <c r="AO70" i="8"/>
  <c r="AQ69" i="8"/>
  <c r="AS68" i="8"/>
  <c r="AM68" i="8"/>
  <c r="AU67" i="8"/>
  <c r="AO67" i="8"/>
  <c r="AQ66" i="8"/>
  <c r="AS65" i="8"/>
  <c r="AM65" i="8"/>
  <c r="AU64" i="8"/>
  <c r="AO64" i="8"/>
  <c r="AQ63" i="8"/>
  <c r="AS62" i="8"/>
  <c r="AM62" i="8"/>
  <c r="AU61" i="8"/>
  <c r="AO61" i="8"/>
  <c r="AQ60" i="8"/>
  <c r="AS59" i="8"/>
  <c r="AM59" i="8"/>
  <c r="AU58" i="8"/>
  <c r="AO58" i="8"/>
  <c r="AQ57" i="8"/>
  <c r="AS56" i="8"/>
  <c r="AM56" i="8"/>
  <c r="AU55" i="8"/>
  <c r="AO55" i="8"/>
  <c r="AQ54" i="8"/>
  <c r="AS53" i="8"/>
  <c r="AM53" i="8"/>
  <c r="AU52" i="8"/>
  <c r="AO52" i="8"/>
  <c r="AQ51" i="8"/>
  <c r="AS50" i="8"/>
  <c r="AM50" i="8"/>
  <c r="AU49" i="8"/>
  <c r="AO49" i="8"/>
  <c r="AQ48" i="8"/>
  <c r="AS47" i="8"/>
  <c r="AM47" i="8"/>
  <c r="AU46" i="8"/>
  <c r="AS44" i="8"/>
  <c r="AS41" i="8"/>
  <c r="AM41" i="8"/>
  <c r="AU40" i="8"/>
  <c r="AO40" i="8"/>
  <c r="AQ39" i="8"/>
  <c r="AS38" i="8"/>
  <c r="AM38" i="8"/>
  <c r="AU37" i="8"/>
  <c r="AO37" i="8"/>
  <c r="AQ36" i="8"/>
  <c r="AS35" i="8"/>
  <c r="AM35" i="8"/>
  <c r="AU34" i="8"/>
  <c r="AO34" i="8"/>
  <c r="AQ33" i="8"/>
  <c r="AS32" i="8"/>
  <c r="AM32" i="8"/>
  <c r="AU31" i="8"/>
  <c r="AO31" i="8"/>
  <c r="AQ30" i="8"/>
  <c r="AS29" i="8"/>
  <c r="AM29" i="8"/>
  <c r="AU28" i="8"/>
  <c r="AO28" i="8"/>
  <c r="AQ27" i="8"/>
  <c r="AS26" i="8"/>
  <c r="AM26" i="8"/>
  <c r="AU25" i="8"/>
  <c r="AO25" i="8"/>
  <c r="AQ24" i="8"/>
  <c r="AS23" i="8"/>
  <c r="AM23" i="8"/>
  <c r="AU22" i="8"/>
  <c r="AO22" i="8"/>
  <c r="AQ21" i="8"/>
  <c r="AS20" i="8"/>
  <c r="AM20" i="8"/>
  <c r="AU19" i="8"/>
  <c r="AS3" i="8"/>
  <c r="AT277" i="8"/>
  <c r="AN277" i="8"/>
  <c r="AP276" i="8"/>
  <c r="AR275" i="8"/>
  <c r="AL275" i="8"/>
  <c r="AT274" i="8"/>
  <c r="AN274" i="8"/>
  <c r="AP273" i="8"/>
  <c r="AR272" i="8"/>
  <c r="AL272" i="8"/>
  <c r="AT271" i="8"/>
  <c r="AN271" i="8"/>
  <c r="AP270" i="8"/>
  <c r="AR269" i="8"/>
  <c r="AL269" i="8"/>
  <c r="AT268" i="8"/>
  <c r="AN268" i="8"/>
  <c r="AP267" i="8"/>
  <c r="AR266" i="8"/>
  <c r="AL266" i="8"/>
  <c r="AT265" i="8"/>
  <c r="AN265" i="8"/>
  <c r="AP264" i="8"/>
  <c r="AR263" i="8"/>
  <c r="AL263" i="8"/>
  <c r="AT262" i="8"/>
  <c r="AN262" i="8"/>
  <c r="AP261" i="8"/>
  <c r="AR260" i="8"/>
  <c r="AL260" i="8"/>
  <c r="AT259" i="8"/>
  <c r="AN259" i="8"/>
  <c r="AP258" i="8"/>
  <c r="AR257" i="8"/>
  <c r="AL257" i="8"/>
  <c r="AT256" i="8"/>
  <c r="AN256" i="8"/>
  <c r="AP255" i="8"/>
  <c r="AR254" i="8"/>
  <c r="AL254" i="8"/>
  <c r="AT253" i="8"/>
  <c r="AN253" i="8"/>
  <c r="AP252" i="8"/>
  <c r="AR251" i="8"/>
  <c r="AL251" i="8"/>
  <c r="AT250" i="8"/>
  <c r="AN250" i="8"/>
  <c r="AP249" i="8"/>
  <c r="AR248" i="8"/>
  <c r="AL248" i="8"/>
  <c r="AT247" i="8"/>
  <c r="AN247" i="8"/>
  <c r="H247" i="5" s="1" a="1"/>
  <c r="H247" i="5" s="1"/>
  <c r="AP246" i="8"/>
  <c r="AR245" i="8"/>
  <c r="AL245" i="8"/>
  <c r="AT244" i="8"/>
  <c r="AN244" i="8"/>
  <c r="G244" i="5" s="1" a="1"/>
  <c r="G244" i="5" s="1"/>
  <c r="AP243" i="8"/>
  <c r="AR242" i="8"/>
  <c r="AL242" i="8"/>
  <c r="AP73" i="8"/>
  <c r="AR72" i="8"/>
  <c r="AL72" i="8"/>
  <c r="AT71" i="8"/>
  <c r="AN71" i="8"/>
  <c r="AP70" i="8"/>
  <c r="AR69" i="8"/>
  <c r="AL69" i="8"/>
  <c r="AT68" i="8"/>
  <c r="AN68" i="8"/>
  <c r="AT241" i="8"/>
  <c r="AN241" i="8"/>
  <c r="AP240" i="8"/>
  <c r="AR239" i="8"/>
  <c r="AL239" i="8"/>
  <c r="AT238" i="8"/>
  <c r="AN238" i="8"/>
  <c r="AP237" i="8"/>
  <c r="AR236" i="8"/>
  <c r="AL236" i="8"/>
  <c r="AT235" i="8"/>
  <c r="AN235" i="8"/>
  <c r="AP234" i="8"/>
  <c r="AR233" i="8"/>
  <c r="AL233" i="8"/>
  <c r="H233" i="5" s="1" a="1"/>
  <c r="H233" i="5" s="1"/>
  <c r="AT232" i="8"/>
  <c r="AN232" i="8"/>
  <c r="AP231" i="8"/>
  <c r="AR230" i="8"/>
  <c r="AL230" i="8"/>
  <c r="AT229" i="8"/>
  <c r="AN229" i="8"/>
  <c r="AP228" i="8"/>
  <c r="AR227" i="8"/>
  <c r="AL227" i="8"/>
  <c r="AT226" i="8"/>
  <c r="AN226" i="8"/>
  <c r="N226" i="5" s="1" a="1"/>
  <c r="N226" i="5" s="1"/>
  <c r="AP225" i="8"/>
  <c r="AR224" i="8"/>
  <c r="AL224" i="8"/>
  <c r="AT223" i="8"/>
  <c r="AN223" i="8"/>
  <c r="AP222" i="8"/>
  <c r="AR221" i="8"/>
  <c r="AL221" i="8"/>
  <c r="AT220" i="8"/>
  <c r="AN220" i="8"/>
  <c r="AP219" i="8"/>
  <c r="AR218" i="8"/>
  <c r="AL218" i="8"/>
  <c r="AT217" i="8"/>
  <c r="AN217" i="8"/>
  <c r="AP216" i="8"/>
  <c r="AR215" i="8"/>
  <c r="AL215" i="8"/>
  <c r="AT214" i="8"/>
  <c r="AN214" i="8"/>
  <c r="AP213" i="8"/>
  <c r="AR212" i="8"/>
  <c r="AL212" i="8"/>
  <c r="AT211" i="8"/>
  <c r="AN211" i="8"/>
  <c r="AP210" i="8"/>
  <c r="AR209" i="8"/>
  <c r="AL209" i="8"/>
  <c r="AT208" i="8"/>
  <c r="AN208" i="8"/>
  <c r="H208" i="5" s="1" a="1"/>
  <c r="H208" i="5" s="1"/>
  <c r="AP207" i="8"/>
  <c r="AR206" i="8"/>
  <c r="AL206" i="8"/>
  <c r="AT205" i="8"/>
  <c r="AN205" i="8"/>
  <c r="AP204" i="8"/>
  <c r="AR203" i="8"/>
  <c r="AL203" i="8"/>
  <c r="AT202" i="8"/>
  <c r="AN202" i="8"/>
  <c r="AP201" i="8"/>
  <c r="AR200" i="8"/>
  <c r="AL200" i="8"/>
  <c r="AT199" i="8"/>
  <c r="AN199" i="8"/>
  <c r="P199" i="5" s="1" a="1"/>
  <c r="P199" i="5" s="1"/>
  <c r="AP198" i="8"/>
  <c r="AR197" i="8"/>
  <c r="AL197" i="8"/>
  <c r="AT196" i="8"/>
  <c r="AN196" i="8"/>
  <c r="AP195" i="8"/>
  <c r="AR194" i="8"/>
  <c r="AL194" i="8"/>
  <c r="AT193" i="8"/>
  <c r="AN193" i="8"/>
  <c r="AP192" i="8"/>
  <c r="AR191" i="8"/>
  <c r="AL191" i="8"/>
  <c r="AT190" i="8"/>
  <c r="AN190" i="8"/>
  <c r="N190" i="5" s="1" a="1"/>
  <c r="N190" i="5" s="1"/>
  <c r="AP189" i="8"/>
  <c r="AR188" i="8"/>
  <c r="AL188" i="8"/>
  <c r="AT187" i="8"/>
  <c r="AN187" i="8"/>
  <c r="AP186" i="8"/>
  <c r="AR185" i="8"/>
  <c r="AL185" i="8"/>
  <c r="P185" i="5" s="1" a="1"/>
  <c r="P185" i="5" s="1"/>
  <c r="AT184" i="8"/>
  <c r="AN184" i="8"/>
  <c r="AP183" i="8"/>
  <c r="AR182" i="8"/>
  <c r="AL182" i="8"/>
  <c r="AT181" i="8"/>
  <c r="AN181" i="8"/>
  <c r="AP180" i="8"/>
  <c r="AR179" i="8"/>
  <c r="AL179" i="8"/>
  <c r="AT178" i="8"/>
  <c r="AN178" i="8"/>
  <c r="AP177" i="8"/>
  <c r="AR176" i="8"/>
  <c r="AL176" i="8"/>
  <c r="AT175" i="8"/>
  <c r="AN175" i="8"/>
  <c r="AP174" i="8"/>
  <c r="AR173" i="8"/>
  <c r="AL173" i="8"/>
  <c r="AT172" i="8"/>
  <c r="AN172" i="8"/>
  <c r="AP171" i="8"/>
  <c r="AR170" i="8"/>
  <c r="AL170" i="8"/>
  <c r="H170" i="5" s="1" a="1"/>
  <c r="H170" i="5" s="1"/>
  <c r="AT169" i="8"/>
  <c r="P169" i="5" s="1" a="1"/>
  <c r="P169" i="5" s="1"/>
  <c r="AN169" i="8"/>
  <c r="AP168" i="8"/>
  <c r="AR167" i="8"/>
  <c r="AL167" i="8"/>
  <c r="P167" i="5" s="1" a="1"/>
  <c r="P167" i="5" s="1"/>
  <c r="AT166" i="8"/>
  <c r="AN166" i="8"/>
  <c r="AP165" i="8"/>
  <c r="AR164" i="8"/>
  <c r="AL164" i="8"/>
  <c r="AT163" i="8"/>
  <c r="AN163" i="8"/>
  <c r="H163" i="5" s="1" a="1"/>
  <c r="H163" i="5" s="1"/>
  <c r="AP162" i="8"/>
  <c r="AR161" i="8"/>
  <c r="AL161" i="8"/>
  <c r="AT160" i="8"/>
  <c r="AN160" i="8"/>
  <c r="AP159" i="8"/>
  <c r="AR158" i="8"/>
  <c r="AL158" i="8"/>
  <c r="AT157" i="8"/>
  <c r="AN157" i="8"/>
  <c r="AP156" i="8"/>
  <c r="AR155" i="8"/>
  <c r="AL155" i="8"/>
  <c r="AT154" i="8"/>
  <c r="AN154" i="8"/>
  <c r="N154" i="5" s="1" a="1"/>
  <c r="N154" i="5" s="1"/>
  <c r="AP153" i="8"/>
  <c r="AR152" i="8"/>
  <c r="AL152" i="8"/>
  <c r="AT151" i="8"/>
  <c r="M151" i="5" s="1" a="1"/>
  <c r="M151" i="5" s="1"/>
  <c r="AN151" i="8"/>
  <c r="AP150" i="8"/>
  <c r="AR149" i="8"/>
  <c r="AL149" i="8"/>
  <c r="M149" i="5" s="1" a="1"/>
  <c r="M149" i="5" s="1"/>
  <c r="AT148" i="8"/>
  <c r="AN148" i="8"/>
  <c r="AP147" i="8"/>
  <c r="AR146" i="8"/>
  <c r="AL146" i="8"/>
  <c r="AT145" i="8"/>
  <c r="AN145" i="8"/>
  <c r="J145" i="5" s="1" a="1"/>
  <c r="J145" i="5" s="1"/>
  <c r="AP144" i="8"/>
  <c r="AR143" i="8"/>
  <c r="AL143" i="8"/>
  <c r="AT142" i="8"/>
  <c r="AN142" i="8"/>
  <c r="AP141" i="8"/>
  <c r="AR140" i="8"/>
  <c r="AL140" i="8"/>
  <c r="AP67" i="8"/>
  <c r="AR66" i="8"/>
  <c r="AL66" i="8"/>
  <c r="AT65" i="8"/>
  <c r="AN65" i="8"/>
  <c r="AP64" i="8"/>
  <c r="AR63" i="8"/>
  <c r="AL63" i="8"/>
  <c r="AT62" i="8"/>
  <c r="AN62" i="8"/>
  <c r="AP61" i="8"/>
  <c r="AR60" i="8"/>
  <c r="AL60" i="8"/>
  <c r="AT59" i="8"/>
  <c r="AN59" i="8"/>
  <c r="AP58" i="8"/>
  <c r="AR57" i="8"/>
  <c r="L57" i="5" s="1" a="1"/>
  <c r="L57" i="5" s="1"/>
  <c r="AL57" i="8"/>
  <c r="AT56" i="8"/>
  <c r="AN56" i="8"/>
  <c r="AP55" i="8"/>
  <c r="AR54" i="8"/>
  <c r="AL54" i="8"/>
  <c r="AT53" i="8"/>
  <c r="AN53" i="8"/>
  <c r="AP52" i="8"/>
  <c r="AR51" i="8"/>
  <c r="AL51" i="8"/>
  <c r="AT50" i="8"/>
  <c r="AN50" i="8"/>
  <c r="AP49" i="8"/>
  <c r="AR48" i="8"/>
  <c r="AL48" i="8"/>
  <c r="AT47" i="8"/>
  <c r="AN47" i="8"/>
  <c r="AP46" i="8"/>
  <c r="AR45" i="8"/>
  <c r="AL45" i="8"/>
  <c r="AT44" i="8"/>
  <c r="AN44" i="8"/>
  <c r="AP43" i="8"/>
  <c r="AR42" i="8"/>
  <c r="AL42" i="8"/>
  <c r="AT41" i="8"/>
  <c r="AN41" i="8"/>
  <c r="AP40" i="8"/>
  <c r="AR39" i="8"/>
  <c r="H39" i="5" s="1" a="1"/>
  <c r="H39" i="5" s="1"/>
  <c r="AL39" i="8"/>
  <c r="AT38" i="8"/>
  <c r="AN38" i="8"/>
  <c r="AP37" i="8"/>
  <c r="AR36" i="8"/>
  <c r="AL36" i="8"/>
  <c r="AT35" i="8"/>
  <c r="AN35" i="8"/>
  <c r="AP34" i="8"/>
  <c r="AR33" i="8"/>
  <c r="AL33" i="8"/>
  <c r="AT32" i="8"/>
  <c r="AN32" i="8"/>
  <c r="AP31" i="8"/>
  <c r="AR30" i="8"/>
  <c r="AL30" i="8"/>
  <c r="AT29" i="8"/>
  <c r="AN29" i="8"/>
  <c r="AP28" i="8"/>
  <c r="AR27" i="8"/>
  <c r="AL27" i="8"/>
  <c r="AT26" i="8"/>
  <c r="AN26" i="8"/>
  <c r="AP25" i="8"/>
  <c r="AR24" i="8"/>
  <c r="AL24" i="8"/>
  <c r="AT23" i="8"/>
  <c r="AN23" i="8"/>
  <c r="AP22" i="8"/>
  <c r="AR21" i="8"/>
  <c r="AL21" i="8"/>
  <c r="AT20" i="8"/>
  <c r="AN20" i="8"/>
  <c r="AP19" i="8"/>
  <c r="AR18" i="8"/>
  <c r="AL18" i="8"/>
  <c r="AT17" i="8"/>
  <c r="AP16" i="8"/>
  <c r="AT139" i="8"/>
  <c r="AN139" i="8"/>
  <c r="AP138" i="8"/>
  <c r="AR137" i="8"/>
  <c r="AL137" i="8"/>
  <c r="AT136" i="8"/>
  <c r="AN136" i="8"/>
  <c r="AP135" i="8"/>
  <c r="AR134" i="8"/>
  <c r="AL134" i="8"/>
  <c r="AT133" i="8"/>
  <c r="AN133" i="8"/>
  <c r="G133" i="5" s="1" a="1"/>
  <c r="G133" i="5" s="1"/>
  <c r="AP132" i="8"/>
  <c r="AR131" i="8"/>
  <c r="AL131" i="8"/>
  <c r="AT130" i="8"/>
  <c r="AN130" i="8"/>
  <c r="AP129" i="8"/>
  <c r="AR128" i="8"/>
  <c r="AL128" i="8"/>
  <c r="AT127" i="8"/>
  <c r="AN127" i="8"/>
  <c r="N127" i="5" s="1" a="1"/>
  <c r="N127" i="5" s="1"/>
  <c r="AP126" i="8"/>
  <c r="AR125" i="8"/>
  <c r="AL125" i="8"/>
  <c r="AT124" i="8"/>
  <c r="AN124" i="8"/>
  <c r="G124" i="5" s="1" a="1"/>
  <c r="G124" i="5" s="1"/>
  <c r="AP123" i="8"/>
  <c r="AR122" i="8"/>
  <c r="AL122" i="8"/>
  <c r="AT121" i="8"/>
  <c r="AN121" i="8"/>
  <c r="AP120" i="8"/>
  <c r="AR119" i="8"/>
  <c r="AL119" i="8"/>
  <c r="AT118" i="8"/>
  <c r="AN118" i="8"/>
  <c r="M118" i="5" s="1" a="1"/>
  <c r="M118" i="5" s="1"/>
  <c r="AP117" i="8"/>
  <c r="AR116" i="8"/>
  <c r="AL116" i="8"/>
  <c r="AT115" i="8"/>
  <c r="M115" i="5" s="1" a="1"/>
  <c r="M115" i="5" s="1"/>
  <c r="AN115" i="8"/>
  <c r="AP114" i="8"/>
  <c r="AR113" i="8"/>
  <c r="AL113" i="8"/>
  <c r="N113" i="5" s="1" a="1"/>
  <c r="N113" i="5" s="1"/>
  <c r="AT112" i="8"/>
  <c r="AN112" i="8"/>
  <c r="AP111" i="8"/>
  <c r="AR110" i="8"/>
  <c r="AL110" i="8"/>
  <c r="AT109" i="8"/>
  <c r="AN109" i="8"/>
  <c r="AP108" i="8"/>
  <c r="AR107" i="8"/>
  <c r="AL107" i="8"/>
  <c r="AT106" i="8"/>
  <c r="AN106" i="8"/>
  <c r="AP105" i="8"/>
  <c r="AR104" i="8"/>
  <c r="AL104" i="8"/>
  <c r="AT103" i="8"/>
  <c r="AN103" i="8"/>
  <c r="V103" i="5" s="1"/>
  <c r="AP102" i="8"/>
  <c r="AR101" i="8"/>
  <c r="AL101" i="8"/>
  <c r="AT100" i="8"/>
  <c r="AN100" i="8"/>
  <c r="AP99" i="8"/>
  <c r="AR98" i="8"/>
  <c r="AL98" i="8"/>
  <c r="AT97" i="8"/>
  <c r="AN97" i="8"/>
  <c r="AP96" i="8"/>
  <c r="AR95" i="8"/>
  <c r="AL95" i="8"/>
  <c r="AT94" i="8"/>
  <c r="AN94" i="8"/>
  <c r="AP93" i="8"/>
  <c r="AR92" i="8"/>
  <c r="AL92" i="8"/>
  <c r="AT91" i="8"/>
  <c r="AN91" i="8"/>
  <c r="AP90" i="8"/>
  <c r="AR89" i="8"/>
  <c r="AL89" i="8"/>
  <c r="AT88" i="8"/>
  <c r="AN88" i="8"/>
  <c r="AP87" i="8"/>
  <c r="AR86" i="8"/>
  <c r="AL86" i="8"/>
  <c r="AT85" i="8"/>
  <c r="AN85" i="8"/>
  <c r="AP84" i="8"/>
  <c r="AR83" i="8"/>
  <c r="AL83" i="8"/>
  <c r="AT82" i="8"/>
  <c r="AN82" i="8"/>
  <c r="AP81" i="8"/>
  <c r="AR80" i="8"/>
  <c r="AL80" i="8"/>
  <c r="AT79" i="8"/>
  <c r="AN79" i="8"/>
  <c r="AP78" i="8"/>
  <c r="AR77" i="8"/>
  <c r="AL77" i="8"/>
  <c r="AT76" i="8"/>
  <c r="AN76" i="8"/>
  <c r="AP75" i="8"/>
  <c r="AR74" i="8"/>
  <c r="AL74" i="8"/>
  <c r="AT73" i="8"/>
  <c r="AN73" i="8"/>
  <c r="G73" i="5" s="1" a="1"/>
  <c r="G73" i="5" s="1"/>
  <c r="AP72" i="8"/>
  <c r="AR71" i="8"/>
  <c r="AL71" i="8"/>
  <c r="AT70" i="8"/>
  <c r="AN70" i="8"/>
  <c r="AP69" i="8"/>
  <c r="AR68" i="8"/>
  <c r="AL68" i="8"/>
  <c r="N68" i="5" s="1" a="1"/>
  <c r="N68" i="5" s="1"/>
  <c r="AT67" i="8"/>
  <c r="AN67" i="8"/>
  <c r="AP66" i="8"/>
  <c r="AR65" i="8"/>
  <c r="AL65" i="8"/>
  <c r="AT64" i="8"/>
  <c r="AN64" i="8"/>
  <c r="N64" i="5" s="1" a="1"/>
  <c r="N64" i="5" s="1"/>
  <c r="AP63" i="8"/>
  <c r="AR62" i="8"/>
  <c r="AL62" i="8"/>
  <c r="AT61" i="8"/>
  <c r="AN61" i="8"/>
  <c r="AP60" i="8"/>
  <c r="AR59" i="8"/>
  <c r="AL59" i="8"/>
  <c r="AT58" i="8"/>
  <c r="AN58" i="8"/>
  <c r="AP57" i="8"/>
  <c r="AR56" i="8"/>
  <c r="AL56" i="8"/>
  <c r="AT55" i="8"/>
  <c r="AN55" i="8"/>
  <c r="AP54" i="8"/>
  <c r="AR53" i="8"/>
  <c r="AL53" i="8"/>
  <c r="AT52" i="8"/>
  <c r="AN52" i="8"/>
  <c r="AP51" i="8"/>
  <c r="AR50" i="8"/>
  <c r="AL50" i="8"/>
  <c r="AT49" i="8"/>
  <c r="AN49" i="8"/>
  <c r="AP48" i="8"/>
  <c r="AR47" i="8"/>
  <c r="AL47" i="8"/>
  <c r="AT46" i="8"/>
  <c r="AN46" i="8"/>
  <c r="AP45" i="8"/>
  <c r="AR44" i="8"/>
  <c r="AL44" i="8"/>
  <c r="AT43" i="8"/>
  <c r="AN43" i="8"/>
  <c r="AP42" i="8"/>
  <c r="AR41" i="8"/>
  <c r="AL41" i="8"/>
  <c r="AT40" i="8"/>
  <c r="AN40" i="8"/>
  <c r="AP39" i="8"/>
  <c r="AR38" i="8"/>
  <c r="AL38" i="8"/>
  <c r="AT37" i="8"/>
  <c r="AN37" i="8"/>
  <c r="G37" i="5" s="1" a="1"/>
  <c r="G37" i="5" s="1"/>
  <c r="AP36" i="8"/>
  <c r="AR35" i="8"/>
  <c r="AL35" i="8"/>
  <c r="AT34" i="8"/>
  <c r="AN34" i="8"/>
  <c r="AP33" i="8"/>
  <c r="AR32" i="8"/>
  <c r="AL32" i="8"/>
  <c r="AT31" i="8"/>
  <c r="AN31" i="8"/>
  <c r="AP30" i="8"/>
  <c r="AR29" i="8"/>
  <c r="AL29" i="8"/>
  <c r="AT28" i="8"/>
  <c r="AN28" i="8"/>
  <c r="AP27" i="8"/>
  <c r="AR26" i="8"/>
  <c r="AL26" i="8"/>
  <c r="AT25" i="8"/>
  <c r="AN25" i="8"/>
  <c r="AP24" i="8"/>
  <c r="AR23" i="8"/>
  <c r="AL23" i="8"/>
  <c r="AT22" i="8"/>
  <c r="AN22" i="8"/>
  <c r="AP21" i="8"/>
  <c r="AR20" i="8"/>
  <c r="AL20" i="8"/>
  <c r="AT19" i="8"/>
  <c r="AN19" i="8"/>
  <c r="P19" i="5" s="1" a="1"/>
  <c r="P19" i="5" s="1"/>
  <c r="AP18" i="8"/>
  <c r="AR17" i="8"/>
  <c r="AL17" i="8"/>
  <c r="AT16" i="8"/>
  <c r="AN16" i="8"/>
  <c r="AP15" i="8"/>
  <c r="AR14" i="8"/>
  <c r="AL14" i="8"/>
  <c r="AT13" i="8"/>
  <c r="AN13" i="8"/>
  <c r="AP12" i="8"/>
  <c r="AR11" i="8"/>
  <c r="AL11" i="8"/>
  <c r="AT10" i="8"/>
  <c r="AN10" i="8"/>
  <c r="AP9" i="8"/>
  <c r="AR8" i="8"/>
  <c r="AL8" i="8"/>
  <c r="AT7" i="8"/>
  <c r="AN7" i="8"/>
  <c r="AP6" i="8"/>
  <c r="AR5" i="8"/>
  <c r="AL5" i="8"/>
  <c r="H5" i="5" s="1" a="1"/>
  <c r="H5" i="5" s="1"/>
  <c r="AT4" i="8"/>
  <c r="AN4" i="8"/>
  <c r="AN3" i="8"/>
  <c r="AU302" i="8"/>
  <c r="AO302" i="8"/>
  <c r="AQ301" i="8"/>
  <c r="AS300" i="8"/>
  <c r="AM300" i="8"/>
  <c r="AU299" i="8"/>
  <c r="AO299" i="8"/>
  <c r="AQ298" i="8"/>
  <c r="AS297" i="8"/>
  <c r="AM297" i="8"/>
  <c r="AU296" i="8"/>
  <c r="AO296" i="8"/>
  <c r="AQ295" i="8"/>
  <c r="AS294" i="8"/>
  <c r="AM294" i="8"/>
  <c r="AU293" i="8"/>
  <c r="AO293" i="8"/>
  <c r="AQ292" i="8"/>
  <c r="AS291" i="8"/>
  <c r="AM291" i="8"/>
  <c r="AU290" i="8"/>
  <c r="AO290" i="8"/>
  <c r="AQ289" i="8"/>
  <c r="AS288" i="8"/>
  <c r="AM288" i="8"/>
  <c r="AU287" i="8"/>
  <c r="AO287" i="8"/>
  <c r="AQ286" i="8"/>
  <c r="AS285" i="8"/>
  <c r="AM285" i="8"/>
  <c r="AU284" i="8"/>
  <c r="AO284" i="8"/>
  <c r="AQ283" i="8"/>
  <c r="AS282" i="8"/>
  <c r="AM282" i="8"/>
  <c r="AU281" i="8"/>
  <c r="AO281" i="8"/>
  <c r="AQ280" i="8"/>
  <c r="AS279" i="8"/>
  <c r="AM279" i="8"/>
  <c r="G279" i="5" s="1" a="1"/>
  <c r="G279" i="5" s="1"/>
  <c r="AU278" i="8"/>
  <c r="AO278" i="8"/>
  <c r="AQ277" i="8"/>
  <c r="AS276" i="8"/>
  <c r="AM276" i="8"/>
  <c r="AU275" i="8"/>
  <c r="AO275" i="8"/>
  <c r="AQ274" i="8"/>
  <c r="AS273" i="8"/>
  <c r="AM273" i="8"/>
  <c r="AU272" i="8"/>
  <c r="AO272" i="8"/>
  <c r="G272" i="5" s="1" a="1"/>
  <c r="G272" i="5" s="1"/>
  <c r="AQ271" i="8"/>
  <c r="AS270" i="8"/>
  <c r="AM270" i="8"/>
  <c r="AU269" i="8"/>
  <c r="AO269" i="8"/>
  <c r="AQ268" i="8"/>
  <c r="AS267" i="8"/>
  <c r="AM267" i="8"/>
  <c r="AU266" i="8"/>
  <c r="AO266" i="8"/>
  <c r="AQ265" i="8"/>
  <c r="AS264" i="8"/>
  <c r="AM264" i="8"/>
  <c r="AU263" i="8"/>
  <c r="AO263" i="8"/>
  <c r="AQ262" i="8"/>
  <c r="AS261" i="8"/>
  <c r="AM261" i="8"/>
  <c r="AU260" i="8"/>
  <c r="AO260" i="8"/>
  <c r="AQ259" i="8"/>
  <c r="AS258" i="8"/>
  <c r="AM258" i="8"/>
  <c r="AU257" i="8"/>
  <c r="AO257" i="8"/>
  <c r="AQ256" i="8"/>
  <c r="AS255" i="8"/>
  <c r="AM255" i="8"/>
  <c r="AU254" i="8"/>
  <c r="AO254" i="8"/>
  <c r="AQ253" i="8"/>
  <c r="AS252" i="8"/>
  <c r="AM252" i="8"/>
  <c r="AU251" i="8"/>
  <c r="AO251" i="8"/>
  <c r="AQ250" i="8"/>
  <c r="AS249" i="8"/>
  <c r="AM249" i="8"/>
  <c r="AU248" i="8"/>
  <c r="AO248" i="8"/>
  <c r="AQ247" i="8"/>
  <c r="AS246" i="8"/>
  <c r="AM246" i="8"/>
  <c r="AU245" i="8"/>
  <c r="AO245" i="8"/>
  <c r="AQ244" i="8"/>
  <c r="AS243" i="8"/>
  <c r="AM243" i="8"/>
  <c r="N243" i="5" s="1" a="1"/>
  <c r="N243" i="5" s="1"/>
  <c r="AU242" i="8"/>
  <c r="AO242" i="8"/>
  <c r="AQ241" i="8"/>
  <c r="AS240" i="8"/>
  <c r="AM240" i="8"/>
  <c r="AU239" i="8"/>
  <c r="AO239" i="8"/>
  <c r="AQ238" i="8"/>
  <c r="AS237" i="8"/>
  <c r="AM237" i="8"/>
  <c r="AU236" i="8"/>
  <c r="AO236" i="8"/>
  <c r="H236" i="5" s="1" a="1"/>
  <c r="H236" i="5" s="1"/>
  <c r="AQ235" i="8"/>
  <c r="AS234" i="8"/>
  <c r="AM234" i="8"/>
  <c r="AU233" i="8"/>
  <c r="AO233" i="8"/>
  <c r="AQ232" i="8"/>
  <c r="AS231" i="8"/>
  <c r="P231" i="5" s="1" a="1"/>
  <c r="P231" i="5" s="1"/>
  <c r="AM231" i="8"/>
  <c r="AU230" i="8"/>
  <c r="AO230" i="8"/>
  <c r="AQ229" i="8"/>
  <c r="AS228" i="8"/>
  <c r="M228" i="5" s="1" a="1"/>
  <c r="M228" i="5" s="1"/>
  <c r="AM228" i="8"/>
  <c r="AU227" i="8"/>
  <c r="AO227" i="8"/>
  <c r="AQ226" i="8"/>
  <c r="AS225" i="8"/>
  <c r="AM225" i="8"/>
  <c r="P225" i="5" s="1" a="1"/>
  <c r="P225" i="5" s="1"/>
  <c r="AU224" i="8"/>
  <c r="H224" i="5" s="1" a="1"/>
  <c r="H224" i="5" s="1"/>
  <c r="AO224" i="8"/>
  <c r="AQ223" i="8"/>
  <c r="AS222" i="8"/>
  <c r="AM222" i="8"/>
  <c r="AU221" i="8"/>
  <c r="H221" i="5" s="1" a="1"/>
  <c r="H221" i="5" s="1"/>
  <c r="AO221" i="8"/>
  <c r="AQ220" i="8"/>
  <c r="AS219" i="8"/>
  <c r="AM219" i="8"/>
  <c r="AU218" i="8"/>
  <c r="AO218" i="8"/>
  <c r="AQ217" i="8"/>
  <c r="AS216" i="8"/>
  <c r="AM216" i="8"/>
  <c r="AU215" i="8"/>
  <c r="AO215" i="8"/>
  <c r="AQ214" i="8"/>
  <c r="AS213" i="8"/>
  <c r="AM213" i="8"/>
  <c r="AU212" i="8"/>
  <c r="AO212" i="8"/>
  <c r="AQ211" i="8"/>
  <c r="AS210" i="8"/>
  <c r="AM210" i="8"/>
  <c r="AU209" i="8"/>
  <c r="AO209" i="8"/>
  <c r="AP3" i="8"/>
  <c r="AQ3" i="8"/>
  <c r="AT302" i="8"/>
  <c r="AN302" i="8"/>
  <c r="AP301" i="8"/>
  <c r="AR300" i="8"/>
  <c r="AL300" i="8"/>
  <c r="AT299" i="8"/>
  <c r="AN299" i="8"/>
  <c r="AP298" i="8"/>
  <c r="AR297" i="8"/>
  <c r="AL297" i="8"/>
  <c r="AT296" i="8"/>
  <c r="AN296" i="8"/>
  <c r="AP295" i="8"/>
  <c r="AR294" i="8"/>
  <c r="AL294" i="8"/>
  <c r="AT293" i="8"/>
  <c r="AN293" i="8"/>
  <c r="AP292" i="8"/>
  <c r="AR291" i="8"/>
  <c r="AL291" i="8"/>
  <c r="AT290" i="8"/>
  <c r="AN290" i="8"/>
  <c r="AP289" i="8"/>
  <c r="AR288" i="8"/>
  <c r="AL288" i="8"/>
  <c r="P288" i="5" s="1" a="1"/>
  <c r="P288" i="5" s="1"/>
  <c r="AT287" i="8"/>
  <c r="AN287" i="8"/>
  <c r="AP286" i="8"/>
  <c r="AR285" i="8"/>
  <c r="AL285" i="8"/>
  <c r="L285" i="5" s="1" a="1"/>
  <c r="L285" i="5" s="1"/>
  <c r="AT284" i="8"/>
  <c r="AN284" i="8"/>
  <c r="AP283" i="8"/>
  <c r="AR282" i="8"/>
  <c r="AL282" i="8"/>
  <c r="AT281" i="8"/>
  <c r="AN281" i="8"/>
  <c r="AP280" i="8"/>
  <c r="AR279" i="8"/>
  <c r="AL279" i="8"/>
  <c r="AT278" i="8"/>
  <c r="AN278" i="8"/>
  <c r="AP277" i="8"/>
  <c r="AR276" i="8"/>
  <c r="AL276" i="8"/>
  <c r="AT275" i="8"/>
  <c r="AN275" i="8"/>
  <c r="AP274" i="8"/>
  <c r="AR273" i="8"/>
  <c r="AL273" i="8"/>
  <c r="AT272" i="8"/>
  <c r="AN272" i="8"/>
  <c r="AP271" i="8"/>
  <c r="AR270" i="8"/>
  <c r="AL270" i="8"/>
  <c r="AT269" i="8"/>
  <c r="AN269" i="8"/>
  <c r="AP268" i="8"/>
  <c r="AR267" i="8"/>
  <c r="AL267" i="8"/>
  <c r="AT266" i="8"/>
  <c r="M266" i="5" s="1" a="1"/>
  <c r="M266" i="5" s="1"/>
  <c r="AN266" i="8"/>
  <c r="AP265" i="8"/>
  <c r="AR264" i="8"/>
  <c r="AL264" i="8"/>
  <c r="AT263" i="8"/>
  <c r="AN263" i="8"/>
  <c r="G263" i="5" s="1" a="1"/>
  <c r="G263" i="5" s="1"/>
  <c r="AP262" i="8"/>
  <c r="P262" i="5" s="1" a="1"/>
  <c r="P262" i="5" s="1"/>
  <c r="AR261" i="8"/>
  <c r="AL261" i="8"/>
  <c r="AT260" i="8"/>
  <c r="AN260" i="8"/>
  <c r="AP259" i="8"/>
  <c r="AR258" i="8"/>
  <c r="AL258" i="8"/>
  <c r="I258" i="5" s="1" a="1"/>
  <c r="I258" i="5" s="1"/>
  <c r="AT257" i="8"/>
  <c r="AN257" i="8"/>
  <c r="AP256" i="8"/>
  <c r="AR255" i="8"/>
  <c r="P255" i="5" s="1" a="1"/>
  <c r="P255" i="5" s="1"/>
  <c r="AL255" i="8"/>
  <c r="AT254" i="8"/>
  <c r="AN254" i="8"/>
  <c r="AP253" i="8"/>
  <c r="AR252" i="8"/>
  <c r="AL252" i="8"/>
  <c r="AT251" i="8"/>
  <c r="AN251" i="8"/>
  <c r="AP250" i="8"/>
  <c r="AR249" i="8"/>
  <c r="AL249" i="8"/>
  <c r="P249" i="5" s="1" a="1"/>
  <c r="P249" i="5" s="1"/>
  <c r="AT248" i="8"/>
  <c r="G248" i="5" s="1" a="1"/>
  <c r="G248" i="5" s="1"/>
  <c r="AN248" i="8"/>
  <c r="AP247" i="8"/>
  <c r="AR246" i="8"/>
  <c r="AL246" i="8"/>
  <c r="AT245" i="8"/>
  <c r="AN245" i="8"/>
  <c r="P245" i="5" s="1" a="1"/>
  <c r="P245" i="5" s="1"/>
  <c r="AP244" i="8"/>
  <c r="P244" i="5" s="1" a="1"/>
  <c r="P244" i="5" s="1"/>
  <c r="AR243" i="8"/>
  <c r="AL243" i="8"/>
  <c r="AT242" i="8"/>
  <c r="AN242" i="8"/>
  <c r="AP241" i="8"/>
  <c r="AR240" i="8"/>
  <c r="F240" i="5" s="1" a="1"/>
  <c r="F240" i="5" s="1"/>
  <c r="AL240" i="8"/>
  <c r="O240" i="5" s="1" a="1"/>
  <c r="O240" i="5" s="1"/>
  <c r="AT239" i="8"/>
  <c r="AN239" i="8"/>
  <c r="AP238" i="8"/>
  <c r="AR237" i="8"/>
  <c r="AL237" i="8"/>
  <c r="M237" i="5" s="1" a="1"/>
  <c r="M237" i="5" s="1"/>
  <c r="AT236" i="8"/>
  <c r="AN236" i="8"/>
  <c r="AP235" i="8"/>
  <c r="AR234" i="8"/>
  <c r="AL234" i="8"/>
  <c r="H234" i="5" s="1" a="1"/>
  <c r="H234" i="5" s="1"/>
  <c r="AT233" i="8"/>
  <c r="AN233" i="8"/>
  <c r="AP232" i="8"/>
  <c r="AR231" i="8"/>
  <c r="AL231" i="8"/>
  <c r="N231" i="5" s="1" a="1"/>
  <c r="N231" i="5" s="1"/>
  <c r="AT230" i="8"/>
  <c r="AN230" i="8"/>
  <c r="AP229" i="8"/>
  <c r="AR228" i="8"/>
  <c r="AL228" i="8"/>
  <c r="AT227" i="8"/>
  <c r="AN227" i="8"/>
  <c r="AP226" i="8"/>
  <c r="M226" i="5" s="1" a="1"/>
  <c r="M226" i="5" s="1"/>
  <c r="AR225" i="8"/>
  <c r="AL225" i="8"/>
  <c r="AT224" i="8"/>
  <c r="AN224" i="8"/>
  <c r="AP223" i="8"/>
  <c r="AR222" i="8"/>
  <c r="N222" i="5" s="1" a="1"/>
  <c r="N222" i="5" s="1"/>
  <c r="AL222" i="8"/>
  <c r="AT221" i="8"/>
  <c r="AN221" i="8"/>
  <c r="AP220" i="8"/>
  <c r="AL3" i="8"/>
  <c r="AR3" i="8"/>
  <c r="AS302" i="8"/>
  <c r="AM302" i="8"/>
  <c r="AU301" i="8"/>
  <c r="AO301" i="8"/>
  <c r="AQ300" i="8"/>
  <c r="AS299" i="8"/>
  <c r="AM299" i="8"/>
  <c r="AU298" i="8"/>
  <c r="AO298" i="8"/>
  <c r="AQ297" i="8"/>
  <c r="AS296" i="8"/>
  <c r="AM296" i="8"/>
  <c r="G296" i="5" s="1" a="1"/>
  <c r="G296" i="5" s="1"/>
  <c r="AU295" i="8"/>
  <c r="AO295" i="8"/>
  <c r="AQ294" i="8"/>
  <c r="AS293" i="8"/>
  <c r="AM293" i="8"/>
  <c r="P293" i="5" s="1" a="1"/>
  <c r="P293" i="5" s="1"/>
  <c r="AU292" i="8"/>
  <c r="M292" i="5" s="1" a="1"/>
  <c r="M292" i="5" s="1"/>
  <c r="AO292" i="8"/>
  <c r="AQ291" i="8"/>
  <c r="AS290" i="8"/>
  <c r="AM290" i="8"/>
  <c r="AU289" i="8"/>
  <c r="AO289" i="8"/>
  <c r="H289" i="5" s="1" a="1"/>
  <c r="H289" i="5" s="1"/>
  <c r="AQ288" i="8"/>
  <c r="AS287" i="8"/>
  <c r="AM287" i="8"/>
  <c r="AU286" i="8"/>
  <c r="AO286" i="8"/>
  <c r="G286" i="5" s="1" a="1"/>
  <c r="G286" i="5" s="1"/>
  <c r="AQ285" i="8"/>
  <c r="AS284" i="8"/>
  <c r="AM284" i="8"/>
  <c r="AU283" i="8"/>
  <c r="AO283" i="8"/>
  <c r="AQ282" i="8"/>
  <c r="N282" i="5" s="1" a="1"/>
  <c r="N282" i="5" s="1"/>
  <c r="AM281" i="8"/>
  <c r="N281" i="5" s="1" a="1"/>
  <c r="N281" i="5" s="1"/>
  <c r="AU280" i="8"/>
  <c r="AO280" i="8"/>
  <c r="AQ279" i="8"/>
  <c r="AU277" i="8"/>
  <c r="AO277" i="8"/>
  <c r="AQ276" i="8"/>
  <c r="H276" i="5" s="1" a="1"/>
  <c r="H276" i="5" s="1"/>
  <c r="AM275" i="8"/>
  <c r="AO274" i="8"/>
  <c r="P274" i="5" s="1" a="1"/>
  <c r="P274" i="5" s="1"/>
  <c r="AO271" i="8"/>
  <c r="AU268" i="8"/>
  <c r="AO268" i="8"/>
  <c r="AO265" i="8"/>
  <c r="J265" i="5" s="1" a="1"/>
  <c r="J265" i="5" s="1"/>
  <c r="AQ264" i="8"/>
  <c r="AM263" i="8"/>
  <c r="AO262" i="8"/>
  <c r="AQ261" i="8"/>
  <c r="AO259" i="8"/>
  <c r="P259" i="5" s="1" a="1"/>
  <c r="P259" i="5" s="1"/>
  <c r="AO256" i="8"/>
  <c r="P256" i="5" s="1" a="1"/>
  <c r="P256" i="5" s="1"/>
  <c r="AO253" i="8"/>
  <c r="AO247" i="8"/>
  <c r="P247" i="5" s="1" a="1"/>
  <c r="P247" i="5" s="1"/>
  <c r="AO244" i="8"/>
  <c r="AO238" i="8"/>
  <c r="AU235" i="8"/>
  <c r="AO235" i="8"/>
  <c r="P235" i="5" s="1" a="1"/>
  <c r="P235" i="5" s="1"/>
  <c r="AO229" i="8"/>
  <c r="AO217" i="8"/>
  <c r="AQ216" i="8"/>
  <c r="AS215" i="8"/>
  <c r="AM215" i="8"/>
  <c r="AU214" i="8"/>
  <c r="AO214" i="8"/>
  <c r="AQ213" i="8"/>
  <c r="AS212" i="8"/>
  <c r="AM212" i="8"/>
  <c r="AU211" i="8"/>
  <c r="AO211" i="8"/>
  <c r="AQ210" i="8"/>
  <c r="AS209" i="8"/>
  <c r="AM209" i="8"/>
  <c r="AQ208" i="8"/>
  <c r="AS207" i="8"/>
  <c r="AM207" i="8"/>
  <c r="AU206" i="8"/>
  <c r="AO206" i="8"/>
  <c r="AQ205" i="8"/>
  <c r="AS204" i="8"/>
  <c r="AM204" i="8"/>
  <c r="AU203" i="8"/>
  <c r="AO203" i="8"/>
  <c r="AQ202" i="8"/>
  <c r="AS201" i="8"/>
  <c r="AM201" i="8"/>
  <c r="AU200" i="8"/>
  <c r="AO200" i="8"/>
  <c r="AQ199" i="8"/>
  <c r="AS198" i="8"/>
  <c r="AM198" i="8"/>
  <c r="AU197" i="8"/>
  <c r="AO197" i="8"/>
  <c r="AQ196" i="8"/>
  <c r="AS195" i="8"/>
  <c r="AM195" i="8"/>
  <c r="AU194" i="8"/>
  <c r="AO194" i="8"/>
  <c r="AQ193" i="8"/>
  <c r="AS192" i="8"/>
  <c r="AM192" i="8"/>
  <c r="AU191" i="8"/>
  <c r="AO191" i="8"/>
  <c r="AQ190" i="8"/>
  <c r="AS189" i="8"/>
  <c r="AM189" i="8"/>
  <c r="AU188" i="8"/>
  <c r="AO188" i="8"/>
  <c r="AQ187" i="8"/>
  <c r="AS186" i="8"/>
  <c r="AM186" i="8"/>
  <c r="AU185" i="8"/>
  <c r="AO185" i="8"/>
  <c r="AQ184" i="8"/>
  <c r="AS183" i="8"/>
  <c r="AM183" i="8"/>
  <c r="AU182" i="8"/>
  <c r="AO182" i="8"/>
  <c r="AQ181" i="8"/>
  <c r="AS180" i="8"/>
  <c r="AM180" i="8"/>
  <c r="AU179" i="8"/>
  <c r="AO179" i="8"/>
  <c r="AQ178" i="8"/>
  <c r="AS177" i="8"/>
  <c r="AM177" i="8"/>
  <c r="AU176" i="8"/>
  <c r="AO176" i="8"/>
  <c r="AQ175" i="8"/>
  <c r="AS174" i="8"/>
  <c r="AM174" i="8"/>
  <c r="AU173" i="8"/>
  <c r="AO173" i="8"/>
  <c r="AQ172" i="8"/>
  <c r="AS171" i="8"/>
  <c r="AM171" i="8"/>
  <c r="AU170" i="8"/>
  <c r="AO170" i="8"/>
  <c r="AQ169" i="8"/>
  <c r="AS168" i="8"/>
  <c r="AM168" i="8"/>
  <c r="AU167" i="8"/>
  <c r="AO167" i="8"/>
  <c r="AQ166" i="8"/>
  <c r="AS165" i="8"/>
  <c r="AM165" i="8"/>
  <c r="AU164" i="8"/>
  <c r="AO164" i="8"/>
  <c r="AQ163" i="8"/>
  <c r="AS162" i="8"/>
  <c r="AM162" i="8"/>
  <c r="AU161" i="8"/>
  <c r="AO161" i="8"/>
  <c r="AQ160" i="8"/>
  <c r="AS159" i="8"/>
  <c r="AM159" i="8"/>
  <c r="AU158" i="8"/>
  <c r="AO158" i="8"/>
  <c r="AQ157" i="8"/>
  <c r="AS156" i="8"/>
  <c r="AM156" i="8"/>
  <c r="AU155" i="8"/>
  <c r="AO155" i="8"/>
  <c r="AQ154" i="8"/>
  <c r="AS153" i="8"/>
  <c r="AM153" i="8"/>
  <c r="AU152" i="8"/>
  <c r="AO152" i="8"/>
  <c r="AQ151" i="8"/>
  <c r="AS150" i="8"/>
  <c r="AM150" i="8"/>
  <c r="AU149" i="8"/>
  <c r="AO149" i="8"/>
  <c r="AQ148" i="8"/>
  <c r="AS147" i="8"/>
  <c r="AM147" i="8"/>
  <c r="AU146" i="8"/>
  <c r="AO146" i="8"/>
  <c r="AQ145" i="8"/>
  <c r="AS144" i="8"/>
  <c r="AM144" i="8"/>
  <c r="AU143" i="8"/>
  <c r="AO143" i="8"/>
  <c r="AQ142" i="8"/>
  <c r="AS141" i="8"/>
  <c r="AM141" i="8"/>
  <c r="AU140" i="8"/>
  <c r="AO140" i="8"/>
  <c r="AQ139" i="8"/>
  <c r="AS138" i="8"/>
  <c r="AM138" i="8"/>
  <c r="AU137" i="8"/>
  <c r="AO137" i="8"/>
  <c r="AQ136" i="8"/>
  <c r="AS135" i="8"/>
  <c r="AM135" i="8"/>
  <c r="AU134" i="8"/>
  <c r="AO134" i="8"/>
  <c r="AQ133" i="8"/>
  <c r="AS132" i="8"/>
  <c r="AM132" i="8"/>
  <c r="AU131" i="8"/>
  <c r="AO131" i="8"/>
  <c r="AQ130" i="8"/>
  <c r="AS129" i="8"/>
  <c r="AM129" i="8"/>
  <c r="AU128" i="8"/>
  <c r="AO128" i="8"/>
  <c r="AQ127" i="8"/>
  <c r="AS126" i="8"/>
  <c r="AM126" i="8"/>
  <c r="AU125" i="8"/>
  <c r="AO125" i="8"/>
  <c r="AQ124" i="8"/>
  <c r="AS123" i="8"/>
  <c r="AM123" i="8"/>
  <c r="AU122" i="8"/>
  <c r="AO122" i="8"/>
  <c r="AQ121" i="8"/>
  <c r="AS120" i="8"/>
  <c r="AM120" i="8"/>
  <c r="AU119" i="8"/>
  <c r="AO119" i="8"/>
  <c r="AQ118" i="8"/>
  <c r="AS117" i="8"/>
  <c r="AM117" i="8"/>
  <c r="AU116" i="8"/>
  <c r="AO116" i="8"/>
  <c r="AQ115" i="8"/>
  <c r="AS114" i="8"/>
  <c r="AM114" i="8"/>
  <c r="AU113" i="8"/>
  <c r="AO113" i="8"/>
  <c r="AQ112" i="8"/>
  <c r="AS111" i="8"/>
  <c r="AM111" i="8"/>
  <c r="AU110" i="8"/>
  <c r="AO110" i="8"/>
  <c r="AQ109" i="8"/>
  <c r="AS108" i="8"/>
  <c r="AM108" i="8"/>
  <c r="AU107" i="8"/>
  <c r="AO107" i="8"/>
  <c r="AQ106" i="8"/>
  <c r="AS105" i="8"/>
  <c r="AM105" i="8"/>
  <c r="AU104" i="8"/>
  <c r="AO104" i="8"/>
  <c r="AQ103" i="8"/>
  <c r="AS102" i="8"/>
  <c r="AM102" i="8"/>
  <c r="AU101" i="8"/>
  <c r="AO101" i="8"/>
  <c r="AQ100" i="8"/>
  <c r="AS99" i="8"/>
  <c r="AM99" i="8"/>
  <c r="AU98" i="8"/>
  <c r="AO98" i="8"/>
  <c r="AQ97" i="8"/>
  <c r="AS96" i="8"/>
  <c r="AM96" i="8"/>
  <c r="AU95" i="8"/>
  <c r="AO95" i="8"/>
  <c r="AQ94" i="8"/>
  <c r="AS93" i="8"/>
  <c r="AM93" i="8"/>
  <c r="AU92" i="8"/>
  <c r="AO92" i="8"/>
  <c r="AQ91" i="8"/>
  <c r="AS90" i="8"/>
  <c r="AM90" i="8"/>
  <c r="AU89" i="8"/>
  <c r="AO89" i="8"/>
  <c r="AQ88" i="8"/>
  <c r="AS87" i="8"/>
  <c r="AM87" i="8"/>
  <c r="AU86" i="8"/>
  <c r="AO86" i="8"/>
  <c r="AQ85" i="8"/>
  <c r="AS84" i="8"/>
  <c r="AM84" i="8"/>
  <c r="AU83" i="8"/>
  <c r="AO83" i="8"/>
  <c r="AQ82" i="8"/>
  <c r="AS81" i="8"/>
  <c r="AM81" i="8"/>
  <c r="AU80" i="8"/>
  <c r="AO80" i="8"/>
  <c r="AQ79" i="8"/>
  <c r="AS78" i="8"/>
  <c r="AM78" i="8"/>
  <c r="AU77" i="8"/>
  <c r="AO77" i="8"/>
  <c r="AQ76" i="8"/>
  <c r="AS75" i="8"/>
  <c r="AM75" i="8"/>
  <c r="AU74" i="8"/>
  <c r="AO74" i="8"/>
  <c r="AQ73" i="8"/>
  <c r="AS72" i="8"/>
  <c r="AM72" i="8"/>
  <c r="AU71" i="8"/>
  <c r="AO71" i="8"/>
  <c r="AQ70" i="8"/>
  <c r="AS69" i="8"/>
  <c r="AM69" i="8"/>
  <c r="AU68" i="8"/>
  <c r="AO68" i="8"/>
  <c r="AQ67" i="8"/>
  <c r="N67" i="5" s="1" a="1"/>
  <c r="N67" i="5" s="1"/>
  <c r="AS66" i="8"/>
  <c r="AM66" i="8"/>
  <c r="AU65" i="8"/>
  <c r="AO65" i="8"/>
  <c r="AQ64" i="8"/>
  <c r="AS63" i="8"/>
  <c r="AM63" i="8"/>
  <c r="AU62" i="8"/>
  <c r="AO62" i="8"/>
  <c r="AQ61" i="8"/>
  <c r="AS60" i="8"/>
  <c r="AM60" i="8"/>
  <c r="M60" i="5" s="1" a="1"/>
  <c r="M60" i="5" s="1"/>
  <c r="AU59" i="8"/>
  <c r="AO59" i="8"/>
  <c r="AQ58" i="8"/>
  <c r="AS57" i="8"/>
  <c r="AM57" i="8"/>
  <c r="AU56" i="8"/>
  <c r="AO56" i="8"/>
  <c r="AQ55" i="8"/>
  <c r="AS54" i="8"/>
  <c r="AM54" i="8"/>
  <c r="AU53" i="8"/>
  <c r="AO53" i="8"/>
  <c r="P53" i="5" s="1" a="1"/>
  <c r="P53" i="5" s="1"/>
  <c r="AQ52" i="8"/>
  <c r="AS51" i="8"/>
  <c r="AM51" i="8"/>
  <c r="AU50" i="8"/>
  <c r="AO50" i="8"/>
  <c r="AQ49" i="8"/>
  <c r="M49" i="5" s="1" a="1"/>
  <c r="M49" i="5" s="1"/>
  <c r="AS48" i="8"/>
  <c r="AM48" i="8"/>
  <c r="AU47" i="8"/>
  <c r="AO47" i="8"/>
  <c r="AQ46" i="8"/>
  <c r="AS45" i="8"/>
  <c r="AM45" i="8"/>
  <c r="AU44" i="8"/>
  <c r="AO44" i="8"/>
  <c r="AQ43" i="8"/>
  <c r="AS42" i="8"/>
  <c r="AM42" i="8"/>
  <c r="AU41" i="8"/>
  <c r="AO41" i="8"/>
  <c r="AQ40" i="8"/>
  <c r="AS39" i="8"/>
  <c r="AM39" i="8"/>
  <c r="AU38" i="8"/>
  <c r="AO38" i="8"/>
  <c r="AQ37" i="8"/>
  <c r="AS36" i="8"/>
  <c r="AM36" i="8"/>
  <c r="AU35" i="8"/>
  <c r="AO35" i="8"/>
  <c r="P35" i="5" s="1" a="1"/>
  <c r="P35" i="5" s="1"/>
  <c r="AQ34" i="8"/>
  <c r="AS33" i="8"/>
  <c r="AM33" i="8"/>
  <c r="AU32" i="8"/>
  <c r="AO32" i="8"/>
  <c r="AQ31" i="8"/>
  <c r="M31" i="5" s="1" a="1"/>
  <c r="M31" i="5" s="1"/>
  <c r="AS30" i="8"/>
  <c r="AM30" i="8"/>
  <c r="AU29" i="8"/>
  <c r="AO29" i="8"/>
  <c r="AQ28" i="8"/>
  <c r="AS27" i="8"/>
  <c r="AM27" i="8"/>
  <c r="AU26" i="8"/>
  <c r="AO26" i="8"/>
  <c r="AQ25" i="8"/>
  <c r="AS24" i="8"/>
  <c r="AM24" i="8"/>
  <c r="AU23" i="8"/>
  <c r="AO23" i="8"/>
  <c r="AQ22" i="8"/>
  <c r="AS21" i="8"/>
  <c r="AM21" i="8"/>
  <c r="AU20" i="8"/>
  <c r="AO20" i="8"/>
  <c r="AQ19" i="8"/>
  <c r="AS18" i="8"/>
  <c r="AM18" i="8"/>
  <c r="AU17" i="8"/>
  <c r="AO17" i="8"/>
  <c r="AQ16" i="8"/>
  <c r="AS15" i="8"/>
  <c r="AM15" i="8"/>
  <c r="AU14" i="8"/>
  <c r="AO14" i="8"/>
  <c r="AQ13" i="8"/>
  <c r="AS12" i="8"/>
  <c r="AM12" i="8"/>
  <c r="AU11" i="8"/>
  <c r="AO11" i="8"/>
  <c r="AQ10" i="8"/>
  <c r="AS9" i="8"/>
  <c r="AM9" i="8"/>
  <c r="AU8" i="8"/>
  <c r="AO8" i="8"/>
  <c r="AQ7" i="8"/>
  <c r="AS6" i="8"/>
  <c r="AM6" i="8"/>
  <c r="AU5" i="8"/>
  <c r="AO5" i="8"/>
  <c r="AQ4" i="8"/>
  <c r="AR219" i="8"/>
  <c r="AL219" i="8"/>
  <c r="AT218" i="8"/>
  <c r="AN218" i="8"/>
  <c r="AP217" i="8"/>
  <c r="AR216" i="8"/>
  <c r="AL216" i="8"/>
  <c r="AT215" i="8"/>
  <c r="AN215" i="8"/>
  <c r="AP214" i="8"/>
  <c r="AR213" i="8"/>
  <c r="AL213" i="8"/>
  <c r="AT212" i="8"/>
  <c r="AN212" i="8"/>
  <c r="AP211" i="8"/>
  <c r="AR210" i="8"/>
  <c r="AL210" i="8"/>
  <c r="AT209" i="8"/>
  <c r="AN209" i="8"/>
  <c r="AP208" i="8"/>
  <c r="AR207" i="8"/>
  <c r="AL207" i="8"/>
  <c r="AT206" i="8"/>
  <c r="AN206" i="8"/>
  <c r="AP205" i="8"/>
  <c r="AR204" i="8"/>
  <c r="AL204" i="8"/>
  <c r="AT203" i="8"/>
  <c r="AN203" i="8"/>
  <c r="AP202" i="8"/>
  <c r="AR201" i="8"/>
  <c r="AL201" i="8"/>
  <c r="H201" i="5" s="1" a="1"/>
  <c r="H201" i="5" s="1"/>
  <c r="AT200" i="8"/>
  <c r="AN200" i="8"/>
  <c r="AP199" i="8"/>
  <c r="AR198" i="8"/>
  <c r="AL198" i="8"/>
  <c r="AT197" i="8"/>
  <c r="AN197" i="8"/>
  <c r="N197" i="5" s="1" a="1"/>
  <c r="N197" i="5" s="1"/>
  <c r="AP196" i="8"/>
  <c r="G196" i="5" s="1" a="1"/>
  <c r="G196" i="5" s="1"/>
  <c r="AR195" i="8"/>
  <c r="AL195" i="8"/>
  <c r="F195" i="5" s="1" a="1"/>
  <c r="F195" i="5" s="1"/>
  <c r="AT194" i="8"/>
  <c r="AN194" i="8"/>
  <c r="AP193" i="8"/>
  <c r="H193" i="5" s="1" a="1"/>
  <c r="H193" i="5" s="1"/>
  <c r="AR192" i="8"/>
  <c r="G192" i="5" s="1" a="1"/>
  <c r="G192" i="5" s="1"/>
  <c r="AL192" i="8"/>
  <c r="AT191" i="8"/>
  <c r="AN191" i="8"/>
  <c r="AP190" i="8"/>
  <c r="AR189" i="8"/>
  <c r="AL189" i="8"/>
  <c r="P189" i="5" s="1" a="1"/>
  <c r="P189" i="5" s="1"/>
  <c r="AT188" i="8"/>
  <c r="AN188" i="8"/>
  <c r="G188" i="5" s="1" a="1"/>
  <c r="G188" i="5" s="1"/>
  <c r="AP187" i="8"/>
  <c r="AR186" i="8"/>
  <c r="AL186" i="8"/>
  <c r="P186" i="5" s="1" a="1"/>
  <c r="P186" i="5" s="1"/>
  <c r="AT185" i="8"/>
  <c r="AN185" i="8"/>
  <c r="AP184" i="8"/>
  <c r="AR183" i="8"/>
  <c r="AL183" i="8"/>
  <c r="E183" i="5" s="1" a="1"/>
  <c r="E183" i="5" s="1"/>
  <c r="AT182" i="8"/>
  <c r="AN182" i="8"/>
  <c r="AP181" i="8"/>
  <c r="AR180" i="8"/>
  <c r="AL180" i="8"/>
  <c r="AT179" i="8"/>
  <c r="AN179" i="8"/>
  <c r="M179" i="5" s="1" a="1"/>
  <c r="M179" i="5" s="1"/>
  <c r="AP178" i="8"/>
  <c r="F178" i="5" s="1" a="1"/>
  <c r="F178" i="5" s="1"/>
  <c r="AR177" i="8"/>
  <c r="AL177" i="8"/>
  <c r="H177" i="5" s="1" a="1"/>
  <c r="H177" i="5" s="1"/>
  <c r="AT176" i="8"/>
  <c r="AN176" i="8"/>
  <c r="AP175" i="8"/>
  <c r="F175" i="5" s="1" a="1"/>
  <c r="F175" i="5" s="1"/>
  <c r="AR174" i="8"/>
  <c r="G174" i="5" s="1" a="1"/>
  <c r="G174" i="5" s="1"/>
  <c r="AL174" i="8"/>
  <c r="AT173" i="8"/>
  <c r="AN173" i="8"/>
  <c r="AP172" i="8"/>
  <c r="AR171" i="8"/>
  <c r="AL171" i="8"/>
  <c r="H171" i="5" s="1" a="1"/>
  <c r="H171" i="5" s="1"/>
  <c r="AT170" i="8"/>
  <c r="AN170" i="8"/>
  <c r="AP169" i="8"/>
  <c r="AR168" i="8"/>
  <c r="AL168" i="8"/>
  <c r="M168" i="5" s="1" a="1"/>
  <c r="M168" i="5" s="1"/>
  <c r="AT167" i="8"/>
  <c r="AN167" i="8"/>
  <c r="AP166" i="8"/>
  <c r="AR165" i="8"/>
  <c r="AL165" i="8"/>
  <c r="E165" i="5" s="1" a="1"/>
  <c r="E165" i="5" s="1"/>
  <c r="AT164" i="8"/>
  <c r="AN164" i="8"/>
  <c r="AP163" i="8"/>
  <c r="AR162" i="8"/>
  <c r="AL162" i="8"/>
  <c r="AT161" i="8"/>
  <c r="AN161" i="8"/>
  <c r="H161" i="5" s="1" a="1"/>
  <c r="H161" i="5" s="1"/>
  <c r="AP160" i="8"/>
  <c r="AR159" i="8"/>
  <c r="AL159" i="8"/>
  <c r="G159" i="5" s="1" a="1"/>
  <c r="G159" i="5" s="1"/>
  <c r="AT158" i="8"/>
  <c r="AN158" i="8"/>
  <c r="AP157" i="8"/>
  <c r="AR156" i="8"/>
  <c r="F156" i="5" s="1" a="1"/>
  <c r="F156" i="5" s="1"/>
  <c r="AL156" i="8"/>
  <c r="AT155" i="8"/>
  <c r="AN155" i="8"/>
  <c r="AP154" i="8"/>
  <c r="AR153" i="8"/>
  <c r="AL153" i="8"/>
  <c r="G153" i="5" s="1" a="1"/>
  <c r="G153" i="5" s="1"/>
  <c r="AT152" i="8"/>
  <c r="AN152" i="8"/>
  <c r="F152" i="5" s="1" a="1"/>
  <c r="F152" i="5" s="1"/>
  <c r="AP151" i="8"/>
  <c r="AR150" i="8"/>
  <c r="AL150" i="8"/>
  <c r="AT149" i="8"/>
  <c r="AN149" i="8"/>
  <c r="AP148" i="8"/>
  <c r="AR147" i="8"/>
  <c r="AL147" i="8"/>
  <c r="AT146" i="8"/>
  <c r="AN146" i="8"/>
  <c r="AP145" i="8"/>
  <c r="AR144" i="8"/>
  <c r="AL144" i="8"/>
  <c r="AT143" i="8"/>
  <c r="AN143" i="8"/>
  <c r="H143" i="5" s="1" a="1"/>
  <c r="H143" i="5" s="1"/>
  <c r="AP142" i="8"/>
  <c r="N142" i="5" s="1" a="1"/>
  <c r="N142" i="5" s="1"/>
  <c r="AR141" i="8"/>
  <c r="AL141" i="8"/>
  <c r="AT140" i="8"/>
  <c r="AN140" i="8"/>
  <c r="AP139" i="8"/>
  <c r="N139" i="5" s="1" a="1"/>
  <c r="N139" i="5" s="1"/>
  <c r="AR138" i="8"/>
  <c r="N138" i="5" s="1" a="1"/>
  <c r="N138" i="5" s="1"/>
  <c r="AL138" i="8"/>
  <c r="L138" i="5" s="1" a="1"/>
  <c r="L138" i="5" s="1"/>
  <c r="AT137" i="8"/>
  <c r="AN137" i="8"/>
  <c r="AP136" i="8"/>
  <c r="AR135" i="8"/>
  <c r="AL135" i="8"/>
  <c r="M135" i="5" s="1" a="1"/>
  <c r="M135" i="5" s="1"/>
  <c r="AT134" i="8"/>
  <c r="AN134" i="8"/>
  <c r="AP133" i="8"/>
  <c r="AR132" i="8"/>
  <c r="AL132" i="8"/>
  <c r="P132" i="5" s="1" a="1"/>
  <c r="P132" i="5" s="1"/>
  <c r="AT131" i="8"/>
  <c r="AN131" i="8"/>
  <c r="AP130" i="8"/>
  <c r="AR129" i="8"/>
  <c r="AL129" i="8"/>
  <c r="G129" i="5" s="1" a="1"/>
  <c r="G129" i="5" s="1"/>
  <c r="AT128" i="8"/>
  <c r="AN128" i="8"/>
  <c r="G128" i="5" s="1" a="1"/>
  <c r="G128" i="5" s="1"/>
  <c r="AP127" i="8"/>
  <c r="AR126" i="8"/>
  <c r="AL126" i="8"/>
  <c r="P126" i="5" s="1" a="1"/>
  <c r="P126" i="5" s="1"/>
  <c r="AT125" i="8"/>
  <c r="AN125" i="8"/>
  <c r="F125" i="5" s="1" a="1"/>
  <c r="F125" i="5" s="1"/>
  <c r="AP124" i="8"/>
  <c r="P124" i="5" s="1" a="1"/>
  <c r="P124" i="5" s="1"/>
  <c r="AR123" i="8"/>
  <c r="AL123" i="8"/>
  <c r="AT122" i="8"/>
  <c r="AN122" i="8"/>
  <c r="AP121" i="8"/>
  <c r="P121" i="5" s="1" a="1"/>
  <c r="P121" i="5" s="1"/>
  <c r="AR120" i="8"/>
  <c r="N120" i="5" s="1" a="1"/>
  <c r="N120" i="5" s="1"/>
  <c r="AL120" i="8"/>
  <c r="AT119" i="8"/>
  <c r="AN119" i="8"/>
  <c r="AP118" i="8"/>
  <c r="AR117" i="8"/>
  <c r="AL117" i="8"/>
  <c r="M117" i="5" s="1" a="1"/>
  <c r="M117" i="5" s="1"/>
  <c r="AT116" i="8"/>
  <c r="AN116" i="8"/>
  <c r="AP115" i="8"/>
  <c r="AR114" i="8"/>
  <c r="AL114" i="8"/>
  <c r="P114" i="5" s="1" a="1"/>
  <c r="P114" i="5" s="1"/>
  <c r="AT113" i="8"/>
  <c r="M113" i="5" s="1" a="1"/>
  <c r="M113" i="5" s="1"/>
  <c r="AN113" i="8"/>
  <c r="AP112" i="8"/>
  <c r="AR111" i="8"/>
  <c r="AL111" i="8"/>
  <c r="O111" i="5" s="1" a="1"/>
  <c r="O111" i="5" s="1"/>
  <c r="AT110" i="8"/>
  <c r="AN110" i="8"/>
  <c r="AP109" i="8"/>
  <c r="AR108" i="8"/>
  <c r="AL108" i="8"/>
  <c r="N108" i="5" s="1" a="1"/>
  <c r="N108" i="5" s="1"/>
  <c r="AT107" i="8"/>
  <c r="AN107" i="8"/>
  <c r="AP106" i="8"/>
  <c r="P106" i="5" s="1" a="1"/>
  <c r="P106" i="5" s="1"/>
  <c r="AR105" i="8"/>
  <c r="AL105" i="8"/>
  <c r="AT104" i="8"/>
  <c r="AN104" i="8"/>
  <c r="AP103" i="8"/>
  <c r="N103" i="5" s="1" a="1"/>
  <c r="N103" i="5" s="1"/>
  <c r="AR102" i="8"/>
  <c r="G102" i="5" s="1" a="1"/>
  <c r="G102" i="5" s="1"/>
  <c r="AL102" i="8"/>
  <c r="AA102" i="5" s="1"/>
  <c r="AT101" i="8"/>
  <c r="AN101" i="8"/>
  <c r="AP100" i="8"/>
  <c r="AR99" i="8"/>
  <c r="AL99" i="8"/>
  <c r="G99" i="5" s="1" a="1"/>
  <c r="G99" i="5" s="1"/>
  <c r="AT98" i="8"/>
  <c r="AN98" i="8"/>
  <c r="AP97" i="8"/>
  <c r="AR96" i="8"/>
  <c r="AL96" i="8"/>
  <c r="AT95" i="8"/>
  <c r="P95" i="5" s="1" a="1"/>
  <c r="P95" i="5" s="1"/>
  <c r="AN95" i="8"/>
  <c r="AP94" i="8"/>
  <c r="AR93" i="8"/>
  <c r="AL93" i="8"/>
  <c r="AT92" i="8"/>
  <c r="AN92" i="8"/>
  <c r="AP91" i="8"/>
  <c r="AR90" i="8"/>
  <c r="AL90" i="8"/>
  <c r="X90" i="5" s="1"/>
  <c r="AT89" i="8"/>
  <c r="AN89" i="8"/>
  <c r="AP88" i="8"/>
  <c r="AR87" i="8"/>
  <c r="AL87" i="8"/>
  <c r="V87" i="5" s="1"/>
  <c r="AT86" i="8"/>
  <c r="AN86" i="8"/>
  <c r="AP85" i="8"/>
  <c r="H85" i="5" s="1" a="1"/>
  <c r="H85" i="5" s="1"/>
  <c r="AR84" i="8"/>
  <c r="AL84" i="8"/>
  <c r="AT83" i="8"/>
  <c r="AN83" i="8"/>
  <c r="AP82" i="8"/>
  <c r="AR81" i="8"/>
  <c r="AL81" i="8"/>
  <c r="AT80" i="8"/>
  <c r="AN80" i="8"/>
  <c r="AP79" i="8"/>
  <c r="AR78" i="8"/>
  <c r="AL78" i="8"/>
  <c r="H78" i="5" s="1" a="1"/>
  <c r="H78" i="5" s="1"/>
  <c r="AT77" i="8"/>
  <c r="AN77" i="8"/>
  <c r="AP76" i="8"/>
  <c r="AR75" i="8"/>
  <c r="AL75" i="8"/>
  <c r="H75" i="5" s="1" a="1"/>
  <c r="H75" i="5" s="1"/>
  <c r="AT74" i="8"/>
  <c r="AN74" i="8"/>
  <c r="N74" i="5" s="1" a="1"/>
  <c r="N74" i="5" s="1"/>
  <c r="AN17" i="8"/>
  <c r="AR15" i="8"/>
  <c r="AL15" i="8"/>
  <c r="AT14" i="8"/>
  <c r="AN14" i="8"/>
  <c r="N14" i="5" s="1" a="1"/>
  <c r="N14" i="5" s="1"/>
  <c r="AP13" i="8"/>
  <c r="AR12" i="8"/>
  <c r="AL12" i="8"/>
  <c r="AT11" i="8"/>
  <c r="AN11" i="8"/>
  <c r="AP10" i="8"/>
  <c r="AR9" i="8"/>
  <c r="AL9" i="8"/>
  <c r="AT8" i="8"/>
  <c r="AN8" i="8"/>
  <c r="AP7" i="8"/>
  <c r="AR6" i="8"/>
  <c r="AL6" i="8"/>
  <c r="H6" i="5" s="1" a="1"/>
  <c r="H6" i="5" s="1"/>
  <c r="AT5" i="8"/>
  <c r="AN5" i="8"/>
  <c r="AP4" i="8"/>
  <c r="AO199" i="8"/>
  <c r="AO184" i="8"/>
  <c r="AO181" i="8"/>
  <c r="M181" i="5" s="1" a="1"/>
  <c r="M181" i="5" s="1"/>
  <c r="AO46" i="8"/>
  <c r="AQ45" i="8"/>
  <c r="AM44" i="8"/>
  <c r="AU43" i="8"/>
  <c r="AO43" i="8"/>
  <c r="P43" i="5" s="1" a="1"/>
  <c r="P43" i="5" s="1"/>
  <c r="AQ42" i="8"/>
  <c r="AO7" i="8"/>
  <c r="AQ6" i="8"/>
  <c r="AM5" i="8"/>
  <c r="AM3" i="8"/>
  <c r="H96" i="5" l="1" a="1"/>
  <c r="H96" i="5" s="1"/>
  <c r="U91" i="5"/>
  <c r="AA98" i="5"/>
  <c r="M93" i="5" a="1"/>
  <c r="M93" i="5" s="1"/>
  <c r="Y88" i="5"/>
  <c r="W95" i="5"/>
  <c r="V85" i="5"/>
  <c r="AB92" i="5"/>
  <c r="AA89" i="5"/>
  <c r="Y100" i="5"/>
  <c r="W86" i="5"/>
  <c r="X97" i="5"/>
  <c r="W104" i="5"/>
  <c r="U94" i="5"/>
  <c r="V101" i="5"/>
  <c r="H97" i="5" a="1"/>
  <c r="H97" i="5" s="1"/>
  <c r="P104" i="5" a="1"/>
  <c r="P104" i="5" s="1"/>
  <c r="X87" i="5"/>
  <c r="AB90" i="5"/>
  <c r="Y90" i="5"/>
  <c r="U93" i="5"/>
  <c r="X96" i="5"/>
  <c r="AB99" i="5"/>
  <c r="Y99" i="5"/>
  <c r="U102" i="5"/>
  <c r="Z86" i="5"/>
  <c r="X89" i="5"/>
  <c r="U89" i="5"/>
  <c r="V92" i="5"/>
  <c r="Z95" i="5"/>
  <c r="Z98" i="5"/>
  <c r="U98" i="5"/>
  <c r="Y101" i="5"/>
  <c r="AB104" i="5"/>
  <c r="AA85" i="5"/>
  <c r="W85" i="5"/>
  <c r="X88" i="5"/>
  <c r="Z91" i="5"/>
  <c r="Z94" i="5"/>
  <c r="W94" i="5"/>
  <c r="V97" i="5"/>
  <c r="AB100" i="5"/>
  <c r="Z103" i="5"/>
  <c r="W103" i="5"/>
  <c r="AA87" i="5"/>
  <c r="V90" i="5"/>
  <c r="W93" i="5"/>
  <c r="Z93" i="5"/>
  <c r="AA96" i="5"/>
  <c r="V99" i="5"/>
  <c r="X102" i="5"/>
  <c r="Z102" i="5"/>
  <c r="AB86" i="5"/>
  <c r="W89" i="5"/>
  <c r="Y92" i="5"/>
  <c r="AA92" i="5"/>
  <c r="AB95" i="5"/>
  <c r="W98" i="5"/>
  <c r="X101" i="5"/>
  <c r="AA101" i="5"/>
  <c r="V104" i="5"/>
  <c r="U85" i="5"/>
  <c r="V88" i="5"/>
  <c r="AB88" i="5"/>
  <c r="Y91" i="5"/>
  <c r="Y94" i="5"/>
  <c r="U97" i="5"/>
  <c r="AA97" i="5"/>
  <c r="AA100" i="5"/>
  <c r="Y103" i="5"/>
  <c r="U87" i="5"/>
  <c r="AB93" i="5"/>
  <c r="Y93" i="5"/>
  <c r="U96" i="5"/>
  <c r="W99" i="5"/>
  <c r="AB102" i="5"/>
  <c r="Y102" i="5"/>
  <c r="V86" i="5"/>
  <c r="Z89" i="5"/>
  <c r="X92" i="5"/>
  <c r="U92" i="5"/>
  <c r="V95" i="5"/>
  <c r="Y98" i="5"/>
  <c r="Z101" i="5"/>
  <c r="U101" i="5"/>
  <c r="Y104" i="5"/>
  <c r="Z85" i="5"/>
  <c r="AA88" i="5"/>
  <c r="W88" i="5"/>
  <c r="X91" i="5"/>
  <c r="AA94" i="5"/>
  <c r="Z97" i="5"/>
  <c r="W97" i="5"/>
  <c r="X100" i="5"/>
  <c r="AB103" i="5"/>
  <c r="M90" i="5" a="1"/>
  <c r="M90" i="5" s="1"/>
  <c r="W87" i="5"/>
  <c r="Z87" i="5"/>
  <c r="AA90" i="5"/>
  <c r="V93" i="5"/>
  <c r="W96" i="5"/>
  <c r="Z96" i="5"/>
  <c r="AA99" i="5"/>
  <c r="V102" i="5"/>
  <c r="Y86" i="5"/>
  <c r="AA86" i="5"/>
  <c r="AB89" i="5"/>
  <c r="W92" i="5"/>
  <c r="X95" i="5"/>
  <c r="AA95" i="5"/>
  <c r="AB98" i="5"/>
  <c r="W101" i="5"/>
  <c r="X104" i="5"/>
  <c r="AA104" i="5"/>
  <c r="Y85" i="5"/>
  <c r="U88" i="5"/>
  <c r="AB91" i="5"/>
  <c r="V91" i="5"/>
  <c r="X94" i="5"/>
  <c r="Y97" i="5"/>
  <c r="U100" i="5"/>
  <c r="V100" i="5"/>
  <c r="AA103" i="5"/>
  <c r="AB87" i="5"/>
  <c r="Y87" i="5"/>
  <c r="U90" i="5"/>
  <c r="X93" i="5"/>
  <c r="AB96" i="5"/>
  <c r="Y96" i="5"/>
  <c r="U99" i="5"/>
  <c r="W102" i="5"/>
  <c r="X86" i="5"/>
  <c r="U86" i="5"/>
  <c r="V89" i="5"/>
  <c r="Z92" i="5"/>
  <c r="Y95" i="5"/>
  <c r="U95" i="5"/>
  <c r="V98" i="5"/>
  <c r="AB101" i="5"/>
  <c r="Z104" i="5"/>
  <c r="U104" i="5"/>
  <c r="X85" i="5"/>
  <c r="Z88" i="5"/>
  <c r="AA91" i="5"/>
  <c r="W91" i="5"/>
  <c r="V94" i="5"/>
  <c r="AB97" i="5"/>
  <c r="Z100" i="5"/>
  <c r="W100" i="5"/>
  <c r="X103" i="5"/>
  <c r="W90" i="5"/>
  <c r="Z90" i="5"/>
  <c r="AA93" i="5"/>
  <c r="V96" i="5"/>
  <c r="X99" i="5"/>
  <c r="Z99" i="5"/>
  <c r="Y89" i="5"/>
  <c r="X98" i="5"/>
  <c r="AB85" i="5"/>
  <c r="AB94" i="5"/>
  <c r="U103" i="5"/>
  <c r="P215" i="5" a="1"/>
  <c r="P215" i="5" s="1"/>
  <c r="J51" i="5" a="1"/>
  <c r="J51" i="5" s="1"/>
  <c r="P62" i="5" a="1"/>
  <c r="P62" i="5" s="1"/>
  <c r="H83" i="5" a="1"/>
  <c r="H83" i="5" s="1"/>
  <c r="F101" i="5" a="1"/>
  <c r="F101" i="5" s="1"/>
  <c r="N123" i="5" a="1"/>
  <c r="N123" i="5" s="1"/>
  <c r="M134" i="5" a="1"/>
  <c r="M134" i="5" s="1"/>
  <c r="N29" i="5" a="1"/>
  <c r="N29" i="5" s="1"/>
  <c r="M50" i="5" a="1"/>
  <c r="M50" i="5" s="1"/>
  <c r="E131" i="5" a="1"/>
  <c r="E131" i="5" s="1"/>
  <c r="J152" i="5" a="1"/>
  <c r="J152" i="5" s="1"/>
  <c r="P226" i="5" a="1"/>
  <c r="P226" i="5" s="1"/>
  <c r="H199" i="5" a="1"/>
  <c r="H199" i="5" s="1"/>
  <c r="N124" i="5" a="1"/>
  <c r="N124" i="5" s="1"/>
  <c r="N199" i="5" a="1"/>
  <c r="N199" i="5" s="1"/>
  <c r="K111" i="5" a="1"/>
  <c r="K111" i="5" s="1"/>
  <c r="H9" i="5" a="1"/>
  <c r="H9" i="5" s="1"/>
  <c r="N153" i="5" a="1"/>
  <c r="N153" i="5" s="1"/>
  <c r="M189" i="5" a="1"/>
  <c r="M189" i="5" s="1"/>
  <c r="M38" i="5" a="1"/>
  <c r="M38" i="5" s="1"/>
  <c r="P289" i="5" a="1"/>
  <c r="P289" i="5" s="1"/>
  <c r="G210" i="5" a="1"/>
  <c r="G210" i="5" s="1"/>
  <c r="H22" i="5" a="1"/>
  <c r="H22" i="5" s="1"/>
  <c r="N44" i="5" a="1"/>
  <c r="N44" i="5" s="1"/>
  <c r="H58" i="5" a="1"/>
  <c r="H58" i="5" s="1"/>
  <c r="G80" i="5" a="1"/>
  <c r="G80" i="5" s="1"/>
  <c r="G98" i="5" a="1"/>
  <c r="G98" i="5" s="1"/>
  <c r="G119" i="5" a="1"/>
  <c r="G119" i="5" s="1"/>
  <c r="P137" i="5" a="1"/>
  <c r="P137" i="5" s="1"/>
  <c r="M144" i="5" a="1"/>
  <c r="M144" i="5" s="1"/>
  <c r="P129" i="5" a="1"/>
  <c r="P129" i="5" s="1"/>
  <c r="H154" i="5" a="1"/>
  <c r="H154" i="5" s="1"/>
  <c r="N118" i="5" a="1"/>
  <c r="N118" i="5" s="1"/>
  <c r="G93" i="5" a="1"/>
  <c r="G93" i="5" s="1"/>
  <c r="P74" i="5" a="1"/>
  <c r="P74" i="5" s="1"/>
  <c r="F146" i="5" a="1"/>
  <c r="F146" i="5" s="1"/>
  <c r="H207" i="5" a="1"/>
  <c r="H207" i="5" s="1"/>
  <c r="N27" i="5" a="1"/>
  <c r="N27" i="5" s="1"/>
  <c r="M42" i="5" a="1"/>
  <c r="M42" i="5" s="1"/>
  <c r="M63" i="5" a="1"/>
  <c r="M63" i="5" s="1"/>
  <c r="H235" i="5" a="1"/>
  <c r="H235" i="5" s="1"/>
  <c r="P5" i="5" a="1"/>
  <c r="P5" i="5" s="1"/>
  <c r="E213" i="5" a="1"/>
  <c r="E213" i="5" s="1"/>
  <c r="H232" i="5" a="1"/>
  <c r="H232" i="5" s="1"/>
  <c r="E254" i="5" a="1"/>
  <c r="E254" i="5" s="1"/>
  <c r="F272" i="5" a="1"/>
  <c r="F272" i="5" s="1"/>
  <c r="M46" i="5" a="1"/>
  <c r="M46" i="5" s="1"/>
  <c r="N53" i="5" a="1"/>
  <c r="N53" i="5" s="1"/>
  <c r="N71" i="5" a="1"/>
  <c r="N71" i="5" s="1"/>
  <c r="M82" i="5" a="1"/>
  <c r="M82" i="5" s="1"/>
  <c r="G100" i="5" a="1"/>
  <c r="G100" i="5" s="1"/>
  <c r="M136" i="5" a="1"/>
  <c r="M136" i="5" s="1"/>
  <c r="G20" i="5" a="1"/>
  <c r="G20" i="5" s="1"/>
  <c r="F45" i="5" a="1"/>
  <c r="F45" i="5" s="1"/>
  <c r="H146" i="5" a="1"/>
  <c r="H146" i="5" s="1"/>
  <c r="P149" i="5" a="1"/>
  <c r="P149" i="5" s="1"/>
  <c r="I175" i="5" a="1"/>
  <c r="I175" i="5" s="1"/>
  <c r="H185" i="5" a="1"/>
  <c r="H185" i="5" s="1"/>
  <c r="F203" i="5" a="1"/>
  <c r="F203" i="5" s="1"/>
  <c r="G211" i="5" a="1"/>
  <c r="G211" i="5" s="1"/>
  <c r="M229" i="5" a="1"/>
  <c r="M229" i="5" s="1"/>
  <c r="P69" i="5" a="1"/>
  <c r="P69" i="5" s="1"/>
  <c r="F266" i="5" a="1"/>
  <c r="F266" i="5" s="1"/>
  <c r="M269" i="5" a="1"/>
  <c r="M269" i="5" s="1"/>
  <c r="G32" i="5" a="1"/>
  <c r="G32" i="5" s="1"/>
  <c r="L50" i="5" a="1"/>
  <c r="L50" i="5" s="1"/>
  <c r="H61" i="5" a="1"/>
  <c r="H61" i="5" s="1"/>
  <c r="M75" i="5" a="1"/>
  <c r="M75" i="5" s="1"/>
  <c r="N93" i="5" a="1"/>
  <c r="N93" i="5" s="1"/>
  <c r="F129" i="5" a="1"/>
  <c r="F129" i="5" s="1"/>
  <c r="P110" i="5" a="1"/>
  <c r="P110" i="5" s="1"/>
  <c r="G164" i="5" a="1"/>
  <c r="G164" i="5" s="1"/>
  <c r="M12" i="5" a="1"/>
  <c r="M12" i="5" s="1"/>
  <c r="H15" i="5" a="1"/>
  <c r="H15" i="5" s="1"/>
  <c r="N102" i="5" a="1"/>
  <c r="N102" i="5" s="1"/>
  <c r="P113" i="5" a="1"/>
  <c r="P113" i="5" s="1"/>
  <c r="E120" i="5" a="1"/>
  <c r="E120" i="5" s="1"/>
  <c r="G138" i="5" a="1"/>
  <c r="G138" i="5" s="1"/>
  <c r="M156" i="5" a="1"/>
  <c r="M156" i="5" s="1"/>
  <c r="Q174" i="5" a="1"/>
  <c r="Q174" i="5" s="1"/>
  <c r="N192" i="5" a="1"/>
  <c r="N192" i="5" s="1"/>
  <c r="G222" i="5" a="1"/>
  <c r="G222" i="5" s="1"/>
  <c r="N240" i="5" a="1"/>
  <c r="N240" i="5" s="1"/>
  <c r="L258" i="5" a="1"/>
  <c r="L258" i="5" s="1"/>
  <c r="F276" i="5" a="1"/>
  <c r="F276" i="5" s="1"/>
  <c r="G294" i="5" a="1"/>
  <c r="G294" i="5" s="1"/>
  <c r="G68" i="5" a="1"/>
  <c r="G68" i="5" s="1"/>
  <c r="G79" i="5" a="1"/>
  <c r="G79" i="5" s="1"/>
  <c r="G86" i="5" a="1"/>
  <c r="G86" i="5" s="1"/>
  <c r="E97" i="5" a="1"/>
  <c r="E97" i="5" s="1"/>
  <c r="L104" i="5" a="1"/>
  <c r="L104" i="5" s="1"/>
  <c r="G115" i="5" a="1"/>
  <c r="G115" i="5" s="1"/>
  <c r="M122" i="5" a="1"/>
  <c r="M122" i="5" s="1"/>
  <c r="P174" i="5" a="1"/>
  <c r="P174" i="5" s="1"/>
  <c r="P86" i="5" a="1"/>
  <c r="P86" i="5" s="1"/>
  <c r="N111" i="5" a="1"/>
  <c r="N111" i="5" s="1"/>
  <c r="N249" i="5" a="1"/>
  <c r="N249" i="5" s="1"/>
  <c r="G111" i="5" a="1"/>
  <c r="G111" i="5" s="1"/>
  <c r="G122" i="5" a="1"/>
  <c r="G122" i="5" s="1"/>
  <c r="M276" i="5" a="1"/>
  <c r="M276" i="5" s="1"/>
  <c r="F111" i="5" a="1"/>
  <c r="F111" i="5" s="1"/>
  <c r="L195" i="5" a="1"/>
  <c r="L195" i="5" s="1"/>
  <c r="N273" i="5" a="1"/>
  <c r="N273" i="5" s="1"/>
  <c r="N291" i="5" a="1"/>
  <c r="N291" i="5" s="1"/>
  <c r="H210" i="5" a="1"/>
  <c r="H210" i="5" s="1"/>
  <c r="P239" i="5" a="1"/>
  <c r="P239" i="5" s="1"/>
  <c r="M246" i="5" a="1"/>
  <c r="M246" i="5" s="1"/>
  <c r="M282" i="5" a="1"/>
  <c r="M282" i="5" s="1"/>
  <c r="N300" i="5" a="1"/>
  <c r="N300" i="5" s="1"/>
  <c r="N58" i="5" a="1"/>
  <c r="N58" i="5" s="1"/>
  <c r="H72" i="5" a="1"/>
  <c r="H72" i="5" s="1"/>
  <c r="M76" i="5" a="1"/>
  <c r="M76" i="5" s="1"/>
  <c r="N83" i="5" a="1"/>
  <c r="N83" i="5" s="1"/>
  <c r="N90" i="5" a="1"/>
  <c r="N90" i="5" s="1"/>
  <c r="N94" i="5" a="1"/>
  <c r="N94" i="5" s="1"/>
  <c r="G101" i="5" a="1"/>
  <c r="G101" i="5" s="1"/>
  <c r="P112" i="5" a="1"/>
  <c r="P112" i="5" s="1"/>
  <c r="H119" i="5" a="1"/>
  <c r="H119" i="5" s="1"/>
  <c r="N126" i="5" a="1"/>
  <c r="N126" i="5" s="1"/>
  <c r="F130" i="5" a="1"/>
  <c r="F130" i="5" s="1"/>
  <c r="O57" i="5" a="1"/>
  <c r="O57" i="5" s="1"/>
  <c r="I172" i="5" a="1"/>
  <c r="I172" i="5" s="1"/>
  <c r="G183" i="5" a="1"/>
  <c r="G183" i="5" s="1"/>
  <c r="N187" i="5" a="1"/>
  <c r="N187" i="5" s="1"/>
  <c r="G194" i="5" a="1"/>
  <c r="G194" i="5" s="1"/>
  <c r="H205" i="5" a="1"/>
  <c r="H205" i="5" s="1"/>
  <c r="G208" i="5" a="1"/>
  <c r="G208" i="5" s="1"/>
  <c r="N212" i="5" a="1"/>
  <c r="N212" i="5" s="1"/>
  <c r="G219" i="5" a="1"/>
  <c r="G219" i="5" s="1"/>
  <c r="G223" i="5" a="1"/>
  <c r="G223" i="5" s="1"/>
  <c r="P230" i="5" a="1"/>
  <c r="P230" i="5" s="1"/>
  <c r="N233" i="5" a="1"/>
  <c r="N233" i="5" s="1"/>
  <c r="N241" i="5" a="1"/>
  <c r="N241" i="5" s="1"/>
  <c r="H249" i="5" a="1"/>
  <c r="H249" i="5" s="1"/>
  <c r="M253" i="5" a="1"/>
  <c r="M253" i="5" s="1"/>
  <c r="P260" i="5" a="1"/>
  <c r="P260" i="5" s="1"/>
  <c r="G267" i="5" a="1"/>
  <c r="G267" i="5" s="1"/>
  <c r="E16" i="5" a="1"/>
  <c r="E16" i="5" s="1"/>
  <c r="M283" i="5" a="1"/>
  <c r="M283" i="5" s="1"/>
  <c r="N287" i="5" a="1"/>
  <c r="N287" i="5" s="1"/>
  <c r="G298" i="5" a="1"/>
  <c r="G298" i="5" s="1"/>
  <c r="N301" i="5" a="1"/>
  <c r="N301" i="5" s="1"/>
  <c r="H111" i="5" a="1"/>
  <c r="H111" i="5" s="1"/>
  <c r="N12" i="5" a="1"/>
  <c r="N12" i="5" s="1"/>
  <c r="N86" i="5" a="1"/>
  <c r="N86" i="5" s="1"/>
  <c r="N152" i="5" a="1"/>
  <c r="N152" i="5" s="1"/>
  <c r="G131" i="5" a="1"/>
  <c r="G131" i="5" s="1"/>
  <c r="N81" i="5" a="1"/>
  <c r="N81" i="5" s="1"/>
  <c r="G135" i="5" a="1"/>
  <c r="G135" i="5" s="1"/>
  <c r="P299" i="5" a="1"/>
  <c r="P299" i="5" s="1"/>
  <c r="G214" i="5" a="1"/>
  <c r="G214" i="5" s="1"/>
  <c r="F94" i="5" a="1"/>
  <c r="F94" i="5" s="1"/>
  <c r="M112" i="5" a="1"/>
  <c r="M112" i="5" s="1"/>
  <c r="K18" i="5" a="1"/>
  <c r="K18" i="5" s="1"/>
  <c r="M32" i="5" a="1"/>
  <c r="M32" i="5" s="1"/>
  <c r="I54" i="5" a="1"/>
  <c r="I54" i="5" s="1"/>
  <c r="M61" i="5" a="1"/>
  <c r="M61" i="5" s="1"/>
  <c r="N65" i="5" a="1"/>
  <c r="N65" i="5" s="1"/>
  <c r="P148" i="5" a="1"/>
  <c r="P148" i="5" s="1"/>
  <c r="F155" i="5" a="1"/>
  <c r="F155" i="5" s="1"/>
  <c r="N162" i="5" a="1"/>
  <c r="N162" i="5" s="1"/>
  <c r="P166" i="5" a="1"/>
  <c r="P166" i="5" s="1"/>
  <c r="E176" i="5" a="1"/>
  <c r="E176" i="5" s="1"/>
  <c r="M180" i="5" a="1"/>
  <c r="M180" i="5" s="1"/>
  <c r="H191" i="5" a="1"/>
  <c r="H191" i="5" s="1"/>
  <c r="N194" i="5" a="1"/>
  <c r="N194" i="5" s="1"/>
  <c r="P198" i="5" a="1"/>
  <c r="P198" i="5" s="1"/>
  <c r="G227" i="5" a="1"/>
  <c r="G227" i="5" s="1"/>
  <c r="P246" i="5" a="1"/>
  <c r="P246" i="5" s="1"/>
  <c r="G264" i="5" a="1"/>
  <c r="G264" i="5" s="1"/>
  <c r="L271" i="5" a="1"/>
  <c r="L271" i="5" s="1"/>
  <c r="F23" i="5" a="1"/>
  <c r="F23" i="5" s="1"/>
  <c r="G30" i="5" a="1"/>
  <c r="G30" i="5" s="1"/>
  <c r="F34" i="5" a="1"/>
  <c r="F34" i="5" s="1"/>
  <c r="H41" i="5" a="1"/>
  <c r="H41" i="5" s="1"/>
  <c r="F52" i="5" a="1"/>
  <c r="F52" i="5" s="1"/>
  <c r="M59" i="5" a="1"/>
  <c r="M59" i="5" s="1"/>
  <c r="G66" i="5" a="1"/>
  <c r="G66" i="5" s="1"/>
  <c r="N77" i="5" a="1"/>
  <c r="N77" i="5" s="1"/>
  <c r="G84" i="5" a="1"/>
  <c r="G84" i="5" s="1"/>
  <c r="G88" i="5" a="1"/>
  <c r="G88" i="5" s="1"/>
  <c r="H10" i="5" a="1"/>
  <c r="H10" i="5" s="1"/>
  <c r="P17" i="5" a="1"/>
  <c r="P17" i="5" s="1"/>
  <c r="P92" i="5" a="1"/>
  <c r="P92" i="5" s="1"/>
  <c r="P16" i="5" a="1"/>
  <c r="P16" i="5" s="1"/>
  <c r="P20" i="5" a="1"/>
  <c r="P20" i="5" s="1"/>
  <c r="G284" i="5" a="1"/>
  <c r="G284" i="5" s="1"/>
  <c r="M291" i="5" a="1"/>
  <c r="M291" i="5" s="1"/>
  <c r="L295" i="5" a="1"/>
  <c r="L295" i="5" s="1"/>
  <c r="G302" i="5" a="1"/>
  <c r="G302" i="5" s="1"/>
  <c r="P258" i="5" a="1"/>
  <c r="P258" i="5" s="1"/>
  <c r="N115" i="5" a="1"/>
  <c r="N115" i="5" s="1"/>
  <c r="G97" i="5" a="1"/>
  <c r="G97" i="5" s="1"/>
  <c r="S8" i="5" a="1"/>
  <c r="S8" i="5" s="1"/>
  <c r="Q8" i="5" a="1"/>
  <c r="Q8" i="5" s="1"/>
  <c r="O8" i="5" a="1"/>
  <c r="O8" i="5" s="1"/>
  <c r="K8" i="5" a="1"/>
  <c r="K8" i="5" s="1"/>
  <c r="I8" i="5" a="1"/>
  <c r="I8" i="5" s="1"/>
  <c r="J8" i="5" a="1"/>
  <c r="J8" i="5" s="1"/>
  <c r="R8" i="5" a="1"/>
  <c r="R8" i="5" s="1"/>
  <c r="E8" i="5" a="1"/>
  <c r="E8" i="5" s="1"/>
  <c r="M8" i="5" a="1"/>
  <c r="M8" i="5" s="1"/>
  <c r="P8" i="5" a="1"/>
  <c r="P8" i="5" s="1"/>
  <c r="L8" i="5" a="1"/>
  <c r="L8" i="5" s="1"/>
  <c r="G8" i="5" a="1"/>
  <c r="G8" i="5" s="1"/>
  <c r="F8" i="5" a="1"/>
  <c r="F8" i="5" s="1"/>
  <c r="H8" i="5" a="1"/>
  <c r="H8" i="5" s="1"/>
  <c r="S26" i="5" a="1"/>
  <c r="S26" i="5" s="1"/>
  <c r="O26" i="5" a="1"/>
  <c r="O26" i="5" s="1"/>
  <c r="K26" i="5" a="1"/>
  <c r="K26" i="5" s="1"/>
  <c r="Q26" i="5" a="1"/>
  <c r="Q26" i="5" s="1"/>
  <c r="R26" i="5" a="1"/>
  <c r="R26" i="5" s="1"/>
  <c r="I26" i="5" a="1"/>
  <c r="I26" i="5" s="1"/>
  <c r="J26" i="5" a="1"/>
  <c r="J26" i="5" s="1"/>
  <c r="L26" i="5" a="1"/>
  <c r="L26" i="5" s="1"/>
  <c r="E26" i="5" a="1"/>
  <c r="E26" i="5" s="1"/>
  <c r="M26" i="5" a="1"/>
  <c r="M26" i="5" s="1"/>
  <c r="H26" i="5" a="1"/>
  <c r="H26" i="5" s="1"/>
  <c r="P26" i="5" a="1"/>
  <c r="P26" i="5" s="1"/>
  <c r="N26" i="5" a="1"/>
  <c r="N26" i="5" s="1"/>
  <c r="O55" i="5" a="1"/>
  <c r="O55" i="5" s="1"/>
  <c r="K55" i="5" a="1"/>
  <c r="K55" i="5" s="1"/>
  <c r="S55" i="5" a="1"/>
  <c r="S55" i="5" s="1"/>
  <c r="Q55" i="5" a="1"/>
  <c r="Q55" i="5" s="1"/>
  <c r="I55" i="5" a="1"/>
  <c r="I55" i="5" s="1"/>
  <c r="J55" i="5" a="1"/>
  <c r="J55" i="5" s="1"/>
  <c r="R55" i="5" a="1"/>
  <c r="R55" i="5" s="1"/>
  <c r="L55" i="5" a="1"/>
  <c r="L55" i="5" s="1"/>
  <c r="G55" i="5" a="1"/>
  <c r="G55" i="5" s="1"/>
  <c r="H55" i="5" a="1"/>
  <c r="H55" i="5" s="1"/>
  <c r="M55" i="5" a="1"/>
  <c r="M55" i="5" s="1"/>
  <c r="E55" i="5" a="1"/>
  <c r="E55" i="5" s="1"/>
  <c r="N55" i="5" a="1"/>
  <c r="N55" i="5" s="1"/>
  <c r="R91" i="5" a="1"/>
  <c r="R91" i="5" s="1"/>
  <c r="S91" i="5" a="1"/>
  <c r="S91" i="5" s="1"/>
  <c r="O91" i="5" a="1"/>
  <c r="O91" i="5" s="1"/>
  <c r="K91" i="5" a="1"/>
  <c r="K91" i="5" s="1"/>
  <c r="J91" i="5" a="1"/>
  <c r="J91" i="5" s="1"/>
  <c r="Q91" i="5" a="1"/>
  <c r="Q91" i="5" s="1"/>
  <c r="I91" i="5" a="1"/>
  <c r="I91" i="5" s="1"/>
  <c r="L91" i="5" a="1"/>
  <c r="L91" i="5" s="1"/>
  <c r="E91" i="5" a="1"/>
  <c r="E91" i="5" s="1"/>
  <c r="F91" i="5" a="1"/>
  <c r="F91" i="5" s="1"/>
  <c r="M91" i="5" a="1"/>
  <c r="M91" i="5" s="1"/>
  <c r="H91" i="5" a="1"/>
  <c r="H91" i="5" s="1"/>
  <c r="G91" i="5" a="1"/>
  <c r="G91" i="5" s="1"/>
  <c r="N91" i="5" a="1"/>
  <c r="N91" i="5" s="1"/>
  <c r="R116" i="5" a="1"/>
  <c r="R116" i="5" s="1"/>
  <c r="O116" i="5" a="1"/>
  <c r="O116" i="5" s="1"/>
  <c r="K116" i="5" a="1"/>
  <c r="K116" i="5" s="1"/>
  <c r="Q116" i="5" a="1"/>
  <c r="Q116" i="5" s="1"/>
  <c r="S116" i="5" a="1"/>
  <c r="S116" i="5" s="1"/>
  <c r="I116" i="5" a="1"/>
  <c r="I116" i="5" s="1"/>
  <c r="F116" i="5" a="1"/>
  <c r="F116" i="5" s="1"/>
  <c r="L116" i="5" a="1"/>
  <c r="L116" i="5" s="1"/>
  <c r="M116" i="5" a="1"/>
  <c r="M116" i="5" s="1"/>
  <c r="G116" i="5" a="1"/>
  <c r="G116" i="5" s="1"/>
  <c r="N116" i="5" a="1"/>
  <c r="N116" i="5" s="1"/>
  <c r="Q36" i="5" a="1"/>
  <c r="Q36" i="5" s="1"/>
  <c r="R36" i="5" a="1"/>
  <c r="R36" i="5" s="1"/>
  <c r="S36" i="5" a="1"/>
  <c r="S36" i="5" s="1"/>
  <c r="O36" i="5" a="1"/>
  <c r="O36" i="5" s="1"/>
  <c r="L36" i="5" a="1"/>
  <c r="L36" i="5" s="1"/>
  <c r="F36" i="5" a="1"/>
  <c r="F36" i="5" s="1"/>
  <c r="K36" i="5" a="1"/>
  <c r="K36" i="5" s="1"/>
  <c r="J36" i="5" a="1"/>
  <c r="J36" i="5" s="1"/>
  <c r="I36" i="5" a="1"/>
  <c r="I36" i="5" s="1"/>
  <c r="E36" i="5" a="1"/>
  <c r="E36" i="5" s="1"/>
  <c r="H36" i="5" a="1"/>
  <c r="H36" i="5" s="1"/>
  <c r="M36" i="5" a="1"/>
  <c r="M36" i="5" s="1"/>
  <c r="R184" i="5" a="1"/>
  <c r="R184" i="5" s="1"/>
  <c r="O184" i="5" a="1"/>
  <c r="O184" i="5" s="1"/>
  <c r="K184" i="5" a="1"/>
  <c r="K184" i="5" s="1"/>
  <c r="Q184" i="5" a="1"/>
  <c r="Q184" i="5" s="1"/>
  <c r="S184" i="5" a="1"/>
  <c r="S184" i="5" s="1"/>
  <c r="I184" i="5" a="1"/>
  <c r="I184" i="5" s="1"/>
  <c r="J184" i="5" a="1"/>
  <c r="J184" i="5" s="1"/>
  <c r="L184" i="5" a="1"/>
  <c r="L184" i="5" s="1"/>
  <c r="F184" i="5" a="1"/>
  <c r="F184" i="5" s="1"/>
  <c r="M184" i="5" a="1"/>
  <c r="M184" i="5" s="1"/>
  <c r="N184" i="5" a="1"/>
  <c r="N184" i="5" s="1"/>
  <c r="H184" i="5" a="1"/>
  <c r="H184" i="5" s="1"/>
  <c r="R202" i="5" a="1"/>
  <c r="R202" i="5" s="1"/>
  <c r="O202" i="5" a="1"/>
  <c r="O202" i="5" s="1"/>
  <c r="K202" i="5" a="1"/>
  <c r="K202" i="5" s="1"/>
  <c r="Q202" i="5" a="1"/>
  <c r="Q202" i="5" s="1"/>
  <c r="S202" i="5" a="1"/>
  <c r="S202" i="5" s="1"/>
  <c r="I202" i="5" a="1"/>
  <c r="I202" i="5" s="1"/>
  <c r="E202" i="5" a="1"/>
  <c r="E202" i="5" s="1"/>
  <c r="J202" i="5" a="1"/>
  <c r="J202" i="5" s="1"/>
  <c r="G202" i="5" a="1"/>
  <c r="G202" i="5" s="1"/>
  <c r="M202" i="5" a="1"/>
  <c r="M202" i="5" s="1"/>
  <c r="N202" i="5" a="1"/>
  <c r="N202" i="5" s="1"/>
  <c r="H202" i="5" a="1"/>
  <c r="H202" i="5" s="1"/>
  <c r="L202" i="5" a="1"/>
  <c r="L202" i="5" s="1"/>
  <c r="F202" i="5" a="1"/>
  <c r="F202" i="5" s="1"/>
  <c r="Q209" i="5" a="1"/>
  <c r="Q209" i="5" s="1"/>
  <c r="R209" i="5" a="1"/>
  <c r="R209" i="5" s="1"/>
  <c r="O209" i="5" a="1"/>
  <c r="O209" i="5" s="1"/>
  <c r="K209" i="5" a="1"/>
  <c r="K209" i="5" s="1"/>
  <c r="S209" i="5" a="1"/>
  <c r="S209" i="5" s="1"/>
  <c r="I209" i="5" a="1"/>
  <c r="I209" i="5" s="1"/>
  <c r="L209" i="5" a="1"/>
  <c r="L209" i="5" s="1"/>
  <c r="G209" i="5" a="1"/>
  <c r="G209" i="5" s="1"/>
  <c r="E209" i="5" a="1"/>
  <c r="E209" i="5" s="1"/>
  <c r="N209" i="5" a="1"/>
  <c r="N209" i="5" s="1"/>
  <c r="J209" i="5" a="1"/>
  <c r="J209" i="5" s="1"/>
  <c r="F209" i="5" a="1"/>
  <c r="F209" i="5" s="1"/>
  <c r="M209" i="5" a="1"/>
  <c r="M209" i="5" s="1"/>
  <c r="S238" i="5" a="1"/>
  <c r="S238" i="5" s="1"/>
  <c r="R238" i="5" a="1"/>
  <c r="R238" i="5" s="1"/>
  <c r="O238" i="5" a="1"/>
  <c r="O238" i="5" s="1"/>
  <c r="K238" i="5" a="1"/>
  <c r="K238" i="5" s="1"/>
  <c r="J238" i="5" a="1"/>
  <c r="J238" i="5" s="1"/>
  <c r="I238" i="5" a="1"/>
  <c r="I238" i="5" s="1"/>
  <c r="E238" i="5" a="1"/>
  <c r="E238" i="5" s="1"/>
  <c r="Q238" i="5" a="1"/>
  <c r="Q238" i="5" s="1"/>
  <c r="F238" i="5" a="1"/>
  <c r="F238" i="5" s="1"/>
  <c r="H238" i="5" a="1"/>
  <c r="H238" i="5" s="1"/>
  <c r="L238" i="5" a="1"/>
  <c r="L238" i="5" s="1"/>
  <c r="M238" i="5" a="1"/>
  <c r="M238" i="5" s="1"/>
  <c r="O257" i="5" a="1"/>
  <c r="O257" i="5" s="1"/>
  <c r="K257" i="5" a="1"/>
  <c r="K257" i="5" s="1"/>
  <c r="S257" i="5" a="1"/>
  <c r="S257" i="5" s="1"/>
  <c r="R257" i="5" a="1"/>
  <c r="R257" i="5" s="1"/>
  <c r="Q257" i="5" a="1"/>
  <c r="Q257" i="5" s="1"/>
  <c r="J257" i="5" a="1"/>
  <c r="J257" i="5" s="1"/>
  <c r="I257" i="5" a="1"/>
  <c r="I257" i="5" s="1"/>
  <c r="L257" i="5" a="1"/>
  <c r="L257" i="5" s="1"/>
  <c r="F257" i="5" a="1"/>
  <c r="F257" i="5" s="1"/>
  <c r="M257" i="5" a="1"/>
  <c r="M257" i="5" s="1"/>
  <c r="G257" i="5" a="1"/>
  <c r="G257" i="5" s="1"/>
  <c r="S268" i="5" a="1"/>
  <c r="S268" i="5" s="1"/>
  <c r="Q268" i="5" a="1"/>
  <c r="Q268" i="5" s="1"/>
  <c r="R268" i="5" a="1"/>
  <c r="R268" i="5" s="1"/>
  <c r="O268" i="5" a="1"/>
  <c r="O268" i="5" s="1"/>
  <c r="J268" i="5" a="1"/>
  <c r="J268" i="5" s="1"/>
  <c r="K268" i="5" a="1"/>
  <c r="K268" i="5" s="1"/>
  <c r="I268" i="5" a="1"/>
  <c r="I268" i="5" s="1"/>
  <c r="L268" i="5" a="1"/>
  <c r="L268" i="5" s="1"/>
  <c r="G268" i="5" a="1"/>
  <c r="G268" i="5" s="1"/>
  <c r="M268" i="5" a="1"/>
  <c r="M268" i="5" s="1"/>
  <c r="N268" i="5" a="1"/>
  <c r="N268" i="5" s="1"/>
  <c r="F268" i="5" a="1"/>
  <c r="F268" i="5" s="1"/>
  <c r="O275" i="5" a="1"/>
  <c r="O275" i="5" s="1"/>
  <c r="K275" i="5" a="1"/>
  <c r="K275" i="5" s="1"/>
  <c r="S275" i="5" a="1"/>
  <c r="S275" i="5" s="1"/>
  <c r="Q275" i="5" a="1"/>
  <c r="Q275" i="5" s="1"/>
  <c r="R275" i="5" a="1"/>
  <c r="R275" i="5" s="1"/>
  <c r="E275" i="5" a="1"/>
  <c r="E275" i="5" s="1"/>
  <c r="J275" i="5" a="1"/>
  <c r="J275" i="5" s="1"/>
  <c r="L275" i="5" a="1"/>
  <c r="L275" i="5" s="1"/>
  <c r="I275" i="5" a="1"/>
  <c r="I275" i="5" s="1"/>
  <c r="N275" i="5" a="1"/>
  <c r="N275" i="5" s="1"/>
  <c r="P202" i="5" a="1"/>
  <c r="P202" i="5" s="1"/>
  <c r="P77" i="5" a="1"/>
  <c r="P77" i="5" s="1"/>
  <c r="H49" i="5" a="1"/>
  <c r="H49" i="5" s="1"/>
  <c r="N248" i="5" a="1"/>
  <c r="N248" i="5" s="1"/>
  <c r="G39" i="5" a="1"/>
  <c r="G39" i="5" s="1"/>
  <c r="G299" i="5" a="1"/>
  <c r="G299" i="5" s="1"/>
  <c r="G26" i="5" a="1"/>
  <c r="G26" i="5" s="1"/>
  <c r="M193" i="5" a="1"/>
  <c r="M193" i="5" s="1"/>
  <c r="P228" i="5" a="1"/>
  <c r="P228" i="5" s="1"/>
  <c r="H116" i="5" a="1"/>
  <c r="H116" i="5" s="1"/>
  <c r="H189" i="5" a="1"/>
  <c r="H189" i="5" s="1"/>
  <c r="G41" i="5" a="1"/>
  <c r="G41" i="5" s="1"/>
  <c r="G288" i="5" a="1"/>
  <c r="G288" i="5" s="1"/>
  <c r="M30" i="5" a="1"/>
  <c r="M30" i="5" s="1"/>
  <c r="M143" i="5" a="1"/>
  <c r="M143" i="5" s="1"/>
  <c r="M66" i="5" a="1"/>
  <c r="M66" i="5" s="1"/>
  <c r="M94" i="5" a="1"/>
  <c r="M94" i="5" s="1"/>
  <c r="F225" i="5" a="1"/>
  <c r="F225" i="5" s="1"/>
  <c r="F299" i="5" a="1"/>
  <c r="F299" i="5" s="1"/>
  <c r="L102" i="5" a="1"/>
  <c r="L102" i="5" s="1"/>
  <c r="F90" i="5" a="1"/>
  <c r="F90" i="5" s="1"/>
  <c r="H108" i="5" a="1"/>
  <c r="H108" i="5" s="1"/>
  <c r="G126" i="5" a="1"/>
  <c r="G126" i="5" s="1"/>
  <c r="P144" i="5" a="1"/>
  <c r="P144" i="5" s="1"/>
  <c r="G162" i="5" a="1"/>
  <c r="G162" i="5" s="1"/>
  <c r="N180" i="5" a="1"/>
  <c r="N180" i="5" s="1"/>
  <c r="M198" i="5" a="1"/>
  <c r="M198" i="5" s="1"/>
  <c r="E262" i="5" a="1"/>
  <c r="E262" i="5" s="1"/>
  <c r="G228" i="5" a="1"/>
  <c r="G228" i="5" s="1"/>
  <c r="F239" i="5" a="1"/>
  <c r="F239" i="5" s="1"/>
  <c r="H246" i="5" a="1"/>
  <c r="H246" i="5" s="1"/>
  <c r="F264" i="5" a="1"/>
  <c r="F264" i="5" s="1"/>
  <c r="H282" i="5" a="1"/>
  <c r="H282" i="5" s="1"/>
  <c r="M300" i="5" a="1"/>
  <c r="M300" i="5" s="1"/>
  <c r="J20" i="5" a="1"/>
  <c r="J20" i="5" s="1"/>
  <c r="G31" i="5" a="1"/>
  <c r="G31" i="5" s="1"/>
  <c r="E38" i="5" a="1"/>
  <c r="E38" i="5" s="1"/>
  <c r="H56" i="5" a="1"/>
  <c r="H56" i="5" s="1"/>
  <c r="S67" i="5" a="1"/>
  <c r="S67" i="5" s="1"/>
  <c r="E74" i="5" a="1"/>
  <c r="E74" i="5" s="1"/>
  <c r="G85" i="5" a="1"/>
  <c r="G85" i="5" s="1"/>
  <c r="J92" i="5" a="1"/>
  <c r="J92" i="5" s="1"/>
  <c r="E103" i="5" a="1"/>
  <c r="E103" i="5" s="1"/>
  <c r="N121" i="5" a="1"/>
  <c r="N121" i="5" s="1"/>
  <c r="M128" i="5" a="1"/>
  <c r="M128" i="5" s="1"/>
  <c r="E139" i="5" a="1"/>
  <c r="E139" i="5" s="1"/>
  <c r="E30" i="5" a="1"/>
  <c r="E30" i="5" s="1"/>
  <c r="P48" i="5" a="1"/>
  <c r="P48" i="5" s="1"/>
  <c r="P142" i="5" a="1"/>
  <c r="P142" i="5" s="1"/>
  <c r="L149" i="5" a="1"/>
  <c r="L149" i="5" s="1"/>
  <c r="P160" i="5" a="1"/>
  <c r="P160" i="5" s="1"/>
  <c r="G167" i="5" a="1"/>
  <c r="G167" i="5" s="1"/>
  <c r="H178" i="5" a="1"/>
  <c r="H178" i="5" s="1"/>
  <c r="J185" i="5" a="1"/>
  <c r="J185" i="5" s="1"/>
  <c r="F196" i="5" a="1"/>
  <c r="F196" i="5" s="1"/>
  <c r="P203" i="5" a="1"/>
  <c r="P203" i="5" s="1"/>
  <c r="F214" i="5" a="1"/>
  <c r="F214" i="5" s="1"/>
  <c r="M221" i="5" a="1"/>
  <c r="M221" i="5" s="1"/>
  <c r="L239" i="5" a="1"/>
  <c r="L239" i="5" s="1"/>
  <c r="Q72" i="5" a="1"/>
  <c r="Q72" i="5" s="1"/>
  <c r="F244" i="5" a="1"/>
  <c r="F244" i="5" s="1"/>
  <c r="H262" i="5" a="1"/>
  <c r="H262" i="5" s="1"/>
  <c r="N269" i="5" a="1"/>
  <c r="N269" i="5" s="1"/>
  <c r="F7" i="5" a="1"/>
  <c r="F7" i="5" s="1"/>
  <c r="H278" i="5" a="1"/>
  <c r="H278" i="5" s="1"/>
  <c r="P153" i="5" a="1"/>
  <c r="P153" i="5" s="1"/>
  <c r="P222" i="5" a="1"/>
  <c r="P222" i="5" s="1"/>
  <c r="P101" i="5" a="1"/>
  <c r="P101" i="5" s="1"/>
  <c r="P227" i="5" a="1"/>
  <c r="P227" i="5" s="1"/>
  <c r="P6" i="5" a="1"/>
  <c r="P6" i="5" s="1"/>
  <c r="P269" i="5" a="1"/>
  <c r="P269" i="5" s="1"/>
  <c r="P88" i="5" a="1"/>
  <c r="P88" i="5" s="1"/>
  <c r="P59" i="5" a="1"/>
  <c r="P59" i="5" s="1"/>
  <c r="P116" i="5" a="1"/>
  <c r="P116" i="5" s="1"/>
  <c r="P188" i="5" a="1"/>
  <c r="P188" i="5" s="1"/>
  <c r="P55" i="5" a="1"/>
  <c r="P55" i="5" s="1"/>
  <c r="P172" i="5" a="1"/>
  <c r="P172" i="5" s="1"/>
  <c r="P175" i="5" a="1"/>
  <c r="P175" i="5" s="1"/>
  <c r="H244" i="5" a="1"/>
  <c r="H244" i="5" s="1"/>
  <c r="H245" i="5" a="1"/>
  <c r="H245" i="5" s="1"/>
  <c r="H253" i="5" a="1"/>
  <c r="H253" i="5" s="1"/>
  <c r="H148" i="5" a="1"/>
  <c r="H148" i="5" s="1"/>
  <c r="H300" i="5" a="1"/>
  <c r="H300" i="5" s="1"/>
  <c r="H281" i="5" a="1"/>
  <c r="H281" i="5" s="1"/>
  <c r="H229" i="5" a="1"/>
  <c r="H229" i="5" s="1"/>
  <c r="H254" i="5" a="1"/>
  <c r="H254" i="5" s="1"/>
  <c r="H53" i="5" a="1"/>
  <c r="H53" i="5" s="1"/>
  <c r="H104" i="5" a="1"/>
  <c r="H104" i="5" s="1"/>
  <c r="H265" i="5" a="1"/>
  <c r="H265" i="5" s="1"/>
  <c r="H275" i="5" a="1"/>
  <c r="H275" i="5" s="1"/>
  <c r="H198" i="5" a="1"/>
  <c r="H198" i="5" s="1"/>
  <c r="N60" i="5" a="1"/>
  <c r="N60" i="5" s="1"/>
  <c r="N183" i="5" a="1"/>
  <c r="N183" i="5" s="1"/>
  <c r="N80" i="5" a="1"/>
  <c r="N80" i="5" s="1"/>
  <c r="N174" i="5" a="1"/>
  <c r="N174" i="5" s="1"/>
  <c r="N112" i="5" a="1"/>
  <c r="N112" i="5" s="1"/>
  <c r="N172" i="5" a="1"/>
  <c r="N172" i="5" s="1"/>
  <c r="N211" i="5" a="1"/>
  <c r="N211" i="5" s="1"/>
  <c r="N37" i="5" a="1"/>
  <c r="N37" i="5" s="1"/>
  <c r="G78" i="5" a="1"/>
  <c r="G78" i="5" s="1"/>
  <c r="G187" i="5" a="1"/>
  <c r="G187" i="5" s="1"/>
  <c r="G237" i="5" a="1"/>
  <c r="G237" i="5" s="1"/>
  <c r="G287" i="5" a="1"/>
  <c r="G287" i="5" s="1"/>
  <c r="G276" i="5" a="1"/>
  <c r="G276" i="5" s="1"/>
  <c r="G59" i="5" a="1"/>
  <c r="G59" i="5" s="1"/>
  <c r="G246" i="5" a="1"/>
  <c r="G246" i="5" s="1"/>
  <c r="M84" i="5" a="1"/>
  <c r="M84" i="5" s="1"/>
  <c r="M62" i="5" a="1"/>
  <c r="M62" i="5" s="1"/>
  <c r="M102" i="5" a="1"/>
  <c r="M102" i="5" s="1"/>
  <c r="M235" i="5" a="1"/>
  <c r="M235" i="5" s="1"/>
  <c r="M34" i="5" a="1"/>
  <c r="M34" i="5" s="1"/>
  <c r="M85" i="5" a="1"/>
  <c r="M85" i="5" s="1"/>
  <c r="F289" i="5" a="1"/>
  <c r="F289" i="5" s="1"/>
  <c r="F262" i="5" a="1"/>
  <c r="F262" i="5" s="1"/>
  <c r="L20" i="5" a="1"/>
  <c r="L20" i="5" s="1"/>
  <c r="E155" i="5" a="1"/>
  <c r="E155" i="5" s="1"/>
  <c r="K132" i="5" a="1"/>
  <c r="K132" i="5" s="1"/>
  <c r="Q132" i="5" a="1"/>
  <c r="Q132" i="5" s="1"/>
  <c r="S132" i="5" a="1"/>
  <c r="S132" i="5" s="1"/>
  <c r="I132" i="5" a="1"/>
  <c r="I132" i="5" s="1"/>
  <c r="J132" i="5" a="1"/>
  <c r="J132" i="5" s="1"/>
  <c r="E132" i="5" a="1"/>
  <c r="E132" i="5" s="1"/>
  <c r="R132" i="5" a="1"/>
  <c r="R132" i="5" s="1"/>
  <c r="O132" i="5" a="1"/>
  <c r="O132" i="5" s="1"/>
  <c r="L132" i="5" a="1"/>
  <c r="L132" i="5" s="1"/>
  <c r="F132" i="5" a="1"/>
  <c r="F132" i="5" s="1"/>
  <c r="M132" i="5" a="1"/>
  <c r="M132" i="5" s="1"/>
  <c r="N132" i="5" a="1"/>
  <c r="N132" i="5" s="1"/>
  <c r="H132" i="5" a="1"/>
  <c r="H132" i="5" s="1"/>
  <c r="K168" i="5" a="1"/>
  <c r="K168" i="5" s="1"/>
  <c r="S168" i="5" a="1"/>
  <c r="S168" i="5" s="1"/>
  <c r="Q168" i="5" a="1"/>
  <c r="Q168" i="5" s="1"/>
  <c r="I168" i="5" a="1"/>
  <c r="I168" i="5" s="1"/>
  <c r="R168" i="5" a="1"/>
  <c r="R168" i="5" s="1"/>
  <c r="O168" i="5" a="1"/>
  <c r="O168" i="5" s="1"/>
  <c r="E168" i="5" a="1"/>
  <c r="E168" i="5" s="1"/>
  <c r="J168" i="5" a="1"/>
  <c r="J168" i="5" s="1"/>
  <c r="L168" i="5" a="1"/>
  <c r="L168" i="5" s="1"/>
  <c r="F168" i="5" a="1"/>
  <c r="F168" i="5" s="1"/>
  <c r="G168" i="5" a="1"/>
  <c r="G168" i="5" s="1"/>
  <c r="N168" i="5" a="1"/>
  <c r="N168" i="5" s="1"/>
  <c r="P168" i="5" a="1"/>
  <c r="P168" i="5" s="1"/>
  <c r="H168" i="5" a="1"/>
  <c r="H168" i="5" s="1"/>
  <c r="K186" i="5" a="1"/>
  <c r="K186" i="5" s="1"/>
  <c r="Q186" i="5" a="1"/>
  <c r="Q186" i="5" s="1"/>
  <c r="S186" i="5" a="1"/>
  <c r="S186" i="5" s="1"/>
  <c r="J186" i="5" a="1"/>
  <c r="J186" i="5" s="1"/>
  <c r="E186" i="5" a="1"/>
  <c r="E186" i="5" s="1"/>
  <c r="I186" i="5" a="1"/>
  <c r="I186" i="5" s="1"/>
  <c r="R186" i="5" a="1"/>
  <c r="R186" i="5" s="1"/>
  <c r="O186" i="5" a="1"/>
  <c r="O186" i="5" s="1"/>
  <c r="L186" i="5" a="1"/>
  <c r="L186" i="5" s="1"/>
  <c r="H186" i="5" a="1"/>
  <c r="H186" i="5" s="1"/>
  <c r="F186" i="5" a="1"/>
  <c r="F186" i="5" s="1"/>
  <c r="M186" i="5" a="1"/>
  <c r="M186" i="5" s="1"/>
  <c r="S234" i="5" a="1"/>
  <c r="S234" i="5" s="1"/>
  <c r="Q234" i="5" a="1"/>
  <c r="Q234" i="5" s="1"/>
  <c r="R234" i="5" a="1"/>
  <c r="R234" i="5" s="1"/>
  <c r="O234" i="5" a="1"/>
  <c r="O234" i="5" s="1"/>
  <c r="K234" i="5" a="1"/>
  <c r="K234" i="5" s="1"/>
  <c r="I234" i="5" a="1"/>
  <c r="I234" i="5" s="1"/>
  <c r="F234" i="5" a="1"/>
  <c r="F234" i="5" s="1"/>
  <c r="L234" i="5" a="1"/>
  <c r="L234" i="5" s="1"/>
  <c r="E234" i="5" a="1"/>
  <c r="E234" i="5" s="1"/>
  <c r="P234" i="5" a="1"/>
  <c r="P234" i="5" s="1"/>
  <c r="G234" i="5" a="1"/>
  <c r="G234" i="5" s="1"/>
  <c r="N234" i="5" a="1"/>
  <c r="N234" i="5" s="1"/>
  <c r="S252" i="5" a="1"/>
  <c r="S252" i="5" s="1"/>
  <c r="R252" i="5" a="1"/>
  <c r="R252" i="5" s="1"/>
  <c r="Q252" i="5" a="1"/>
  <c r="Q252" i="5" s="1"/>
  <c r="O252" i="5" a="1"/>
  <c r="O252" i="5" s="1"/>
  <c r="I252" i="5" a="1"/>
  <c r="I252" i="5" s="1"/>
  <c r="J252" i="5" a="1"/>
  <c r="J252" i="5" s="1"/>
  <c r="E252" i="5" a="1"/>
  <c r="E252" i="5" s="1"/>
  <c r="K252" i="5" a="1"/>
  <c r="K252" i="5" s="1"/>
  <c r="L252" i="5" a="1"/>
  <c r="L252" i="5" s="1"/>
  <c r="F252" i="5" a="1"/>
  <c r="F252" i="5" s="1"/>
  <c r="G252" i="5" a="1"/>
  <c r="G252" i="5" s="1"/>
  <c r="H252" i="5" a="1"/>
  <c r="H252" i="5" s="1"/>
  <c r="N252" i="5" a="1"/>
  <c r="N252" i="5" s="1"/>
  <c r="P252" i="5" a="1"/>
  <c r="P252" i="5" s="1"/>
  <c r="Q270" i="5" a="1"/>
  <c r="Q270" i="5" s="1"/>
  <c r="S270" i="5" a="1"/>
  <c r="S270" i="5" s="1"/>
  <c r="R270" i="5" a="1"/>
  <c r="R270" i="5" s="1"/>
  <c r="O270" i="5" a="1"/>
  <c r="O270" i="5" s="1"/>
  <c r="K270" i="5" a="1"/>
  <c r="K270" i="5" s="1"/>
  <c r="I270" i="5" a="1"/>
  <c r="I270" i="5" s="1"/>
  <c r="J270" i="5" a="1"/>
  <c r="J270" i="5" s="1"/>
  <c r="E270" i="5" a="1"/>
  <c r="E270" i="5" s="1"/>
  <c r="L270" i="5" a="1"/>
  <c r="L270" i="5" s="1"/>
  <c r="F270" i="5" a="1"/>
  <c r="F270" i="5" s="1"/>
  <c r="M270" i="5" a="1"/>
  <c r="M270" i="5" s="1"/>
  <c r="H270" i="5" a="1"/>
  <c r="H270" i="5" s="1"/>
  <c r="G270" i="5" a="1"/>
  <c r="G270" i="5" s="1"/>
  <c r="N270" i="5" a="1"/>
  <c r="N270" i="5" s="1"/>
  <c r="P270" i="5" a="1"/>
  <c r="P270" i="5" s="1"/>
  <c r="S288" i="5" a="1"/>
  <c r="S288" i="5" s="1"/>
  <c r="Q288" i="5" a="1"/>
  <c r="Q288" i="5" s="1"/>
  <c r="R288" i="5" a="1"/>
  <c r="R288" i="5" s="1"/>
  <c r="O288" i="5" a="1"/>
  <c r="O288" i="5" s="1"/>
  <c r="E288" i="5" a="1"/>
  <c r="E288" i="5" s="1"/>
  <c r="K288" i="5" a="1"/>
  <c r="K288" i="5" s="1"/>
  <c r="I288" i="5" a="1"/>
  <c r="I288" i="5" s="1"/>
  <c r="F288" i="5" a="1"/>
  <c r="F288" i="5" s="1"/>
  <c r="J288" i="5" a="1"/>
  <c r="J288" i="5" s="1"/>
  <c r="L288" i="5" a="1"/>
  <c r="L288" i="5" s="1"/>
  <c r="H288" i="5" a="1"/>
  <c r="H288" i="5" s="1"/>
  <c r="O37" i="5" a="1"/>
  <c r="O37" i="5" s="1"/>
  <c r="K37" i="5" a="1"/>
  <c r="K37" i="5" s="1"/>
  <c r="S37" i="5" a="1"/>
  <c r="S37" i="5" s="1"/>
  <c r="Q37" i="5" a="1"/>
  <c r="Q37" i="5" s="1"/>
  <c r="R37" i="5" a="1"/>
  <c r="R37" i="5" s="1"/>
  <c r="J37" i="5" a="1"/>
  <c r="J37" i="5" s="1"/>
  <c r="E37" i="5" a="1"/>
  <c r="E37" i="5" s="1"/>
  <c r="L37" i="5" a="1"/>
  <c r="L37" i="5" s="1"/>
  <c r="M37" i="5" a="1"/>
  <c r="M37" i="5" s="1"/>
  <c r="F37" i="5" a="1"/>
  <c r="F37" i="5" s="1"/>
  <c r="S109" i="5" a="1"/>
  <c r="S109" i="5" s="1"/>
  <c r="R109" i="5" a="1"/>
  <c r="R109" i="5" s="1"/>
  <c r="Q109" i="5" a="1"/>
  <c r="Q109" i="5" s="1"/>
  <c r="O109" i="5" a="1"/>
  <c r="O109" i="5" s="1"/>
  <c r="K109" i="5" a="1"/>
  <c r="K109" i="5" s="1"/>
  <c r="I109" i="5" a="1"/>
  <c r="I109" i="5" s="1"/>
  <c r="J109" i="5" a="1"/>
  <c r="J109" i="5" s="1"/>
  <c r="F109" i="5" a="1"/>
  <c r="F109" i="5" s="1"/>
  <c r="L109" i="5" a="1"/>
  <c r="L109" i="5" s="1"/>
  <c r="E109" i="5" a="1"/>
  <c r="E109" i="5" s="1"/>
  <c r="G109" i="5" a="1"/>
  <c r="G109" i="5" s="1"/>
  <c r="P109" i="5" a="1"/>
  <c r="P109" i="5" s="1"/>
  <c r="N109" i="5" a="1"/>
  <c r="N109" i="5" s="1"/>
  <c r="H109" i="5" a="1"/>
  <c r="H109" i="5" s="1"/>
  <c r="Q173" i="5" a="1"/>
  <c r="Q173" i="5" s="1"/>
  <c r="S173" i="5" a="1"/>
  <c r="S173" i="5" s="1"/>
  <c r="R173" i="5" a="1"/>
  <c r="R173" i="5" s="1"/>
  <c r="O173" i="5" a="1"/>
  <c r="O173" i="5" s="1"/>
  <c r="K173" i="5" a="1"/>
  <c r="K173" i="5" s="1"/>
  <c r="I173" i="5" a="1"/>
  <c r="I173" i="5" s="1"/>
  <c r="J173" i="5" a="1"/>
  <c r="J173" i="5" s="1"/>
  <c r="E173" i="5" a="1"/>
  <c r="E173" i="5" s="1"/>
  <c r="F173" i="5" a="1"/>
  <c r="F173" i="5" s="1"/>
  <c r="L173" i="5" a="1"/>
  <c r="L173" i="5" s="1"/>
  <c r="P173" i="5" a="1"/>
  <c r="P173" i="5" s="1"/>
  <c r="N173" i="5" a="1"/>
  <c r="N173" i="5" s="1"/>
  <c r="O220" i="5" a="1"/>
  <c r="O220" i="5" s="1"/>
  <c r="K220" i="5" a="1"/>
  <c r="K220" i="5" s="1"/>
  <c r="Q220" i="5" a="1"/>
  <c r="Q220" i="5" s="1"/>
  <c r="S220" i="5" a="1"/>
  <c r="S220" i="5" s="1"/>
  <c r="R220" i="5" a="1"/>
  <c r="R220" i="5" s="1"/>
  <c r="J220" i="5" a="1"/>
  <c r="J220" i="5" s="1"/>
  <c r="L220" i="5" a="1"/>
  <c r="L220" i="5" s="1"/>
  <c r="F220" i="5" a="1"/>
  <c r="F220" i="5" s="1"/>
  <c r="E220" i="5" a="1"/>
  <c r="E220" i="5" s="1"/>
  <c r="I220" i="5" a="1"/>
  <c r="I220" i="5" s="1"/>
  <c r="P220" i="5" a="1"/>
  <c r="P220" i="5" s="1"/>
  <c r="N220" i="5" a="1"/>
  <c r="N220" i="5" s="1"/>
  <c r="H220" i="5" a="1"/>
  <c r="H220" i="5" s="1"/>
  <c r="G220" i="5" a="1"/>
  <c r="G220" i="5" s="1"/>
  <c r="M220" i="5" a="1"/>
  <c r="M220" i="5" s="1"/>
  <c r="R13" i="5" a="1"/>
  <c r="R13" i="5" s="1"/>
  <c r="O13" i="5" a="1"/>
  <c r="O13" i="5" s="1"/>
  <c r="K13" i="5" a="1"/>
  <c r="K13" i="5" s="1"/>
  <c r="Q13" i="5" a="1"/>
  <c r="Q13" i="5" s="1"/>
  <c r="S13" i="5" a="1"/>
  <c r="S13" i="5" s="1"/>
  <c r="I13" i="5" a="1"/>
  <c r="I13" i="5" s="1"/>
  <c r="J13" i="5" a="1"/>
  <c r="J13" i="5" s="1"/>
  <c r="E13" i="5" a="1"/>
  <c r="E13" i="5" s="1"/>
  <c r="H13" i="5" a="1"/>
  <c r="H13" i="5" s="1"/>
  <c r="P13" i="5" a="1"/>
  <c r="P13" i="5" s="1"/>
  <c r="L13" i="5" a="1"/>
  <c r="L13" i="5" s="1"/>
  <c r="F13" i="5" a="1"/>
  <c r="F13" i="5" s="1"/>
  <c r="M13" i="5" a="1"/>
  <c r="M13" i="5" s="1"/>
  <c r="N13" i="5" a="1"/>
  <c r="N13" i="5" s="1"/>
  <c r="S284" i="5" a="1"/>
  <c r="S284" i="5" s="1"/>
  <c r="Q284" i="5" a="1"/>
  <c r="Q284" i="5" s="1"/>
  <c r="R284" i="5" a="1"/>
  <c r="R284" i="5" s="1"/>
  <c r="O284" i="5" a="1"/>
  <c r="O284" i="5" s="1"/>
  <c r="K284" i="5" a="1"/>
  <c r="K284" i="5" s="1"/>
  <c r="J284" i="5" a="1"/>
  <c r="J284" i="5" s="1"/>
  <c r="E284" i="5" a="1"/>
  <c r="E284" i="5" s="1"/>
  <c r="L284" i="5" a="1"/>
  <c r="L284" i="5" s="1"/>
  <c r="I284" i="5" a="1"/>
  <c r="I284" i="5" s="1"/>
  <c r="M284" i="5" a="1"/>
  <c r="M284" i="5" s="1"/>
  <c r="F284" i="5" a="1"/>
  <c r="F284" i="5" s="1"/>
  <c r="O295" i="5" a="1"/>
  <c r="O295" i="5" s="1"/>
  <c r="K295" i="5" a="1"/>
  <c r="K295" i="5" s="1"/>
  <c r="S295" i="5" a="1"/>
  <c r="S295" i="5" s="1"/>
  <c r="Q295" i="5" a="1"/>
  <c r="Q295" i="5" s="1"/>
  <c r="R295" i="5" a="1"/>
  <c r="R295" i="5" s="1"/>
  <c r="J295" i="5" a="1"/>
  <c r="J295" i="5" s="1"/>
  <c r="E295" i="5" a="1"/>
  <c r="E295" i="5" s="1"/>
  <c r="I295" i="5" a="1"/>
  <c r="I295" i="5" s="1"/>
  <c r="H295" i="5" a="1"/>
  <c r="H295" i="5" s="1"/>
  <c r="G295" i="5" a="1"/>
  <c r="G295" i="5" s="1"/>
  <c r="P295" i="5" a="1"/>
  <c r="P295" i="5" s="1"/>
  <c r="F295" i="5" a="1"/>
  <c r="F295" i="5" s="1"/>
  <c r="M295" i="5" a="1"/>
  <c r="M295" i="5" s="1"/>
  <c r="N295" i="5" a="1"/>
  <c r="N295" i="5" s="1"/>
  <c r="S302" i="5" a="1"/>
  <c r="S302" i="5" s="1"/>
  <c r="Q302" i="5" a="1"/>
  <c r="Q302" i="5" s="1"/>
  <c r="R302" i="5" a="1"/>
  <c r="R302" i="5" s="1"/>
  <c r="O302" i="5" a="1"/>
  <c r="O302" i="5" s="1"/>
  <c r="K302" i="5" a="1"/>
  <c r="K302" i="5" s="1"/>
  <c r="J302" i="5" a="1"/>
  <c r="J302" i="5" s="1"/>
  <c r="I302" i="5" a="1"/>
  <c r="I302" i="5" s="1"/>
  <c r="L302" i="5" a="1"/>
  <c r="L302" i="5" s="1"/>
  <c r="E302" i="5" a="1"/>
  <c r="E302" i="5" s="1"/>
  <c r="M302" i="5" a="1"/>
  <c r="M302" i="5" s="1"/>
  <c r="P286" i="5" a="1"/>
  <c r="P286" i="5" s="1"/>
  <c r="P135" i="5" a="1"/>
  <c r="P135" i="5" s="1"/>
  <c r="H31" i="5" a="1"/>
  <c r="H31" i="5" s="1"/>
  <c r="H180" i="5" a="1"/>
  <c r="H180" i="5" s="1"/>
  <c r="N92" i="5" a="1"/>
  <c r="N92" i="5" s="1"/>
  <c r="G236" i="5" a="1"/>
  <c r="G236" i="5" s="1"/>
  <c r="M234" i="5" a="1"/>
  <c r="M234" i="5" s="1"/>
  <c r="M23" i="5" a="1"/>
  <c r="M23" i="5" s="1"/>
  <c r="E257" i="5" a="1"/>
  <c r="E257" i="5" s="1"/>
  <c r="I37" i="5" a="1"/>
  <c r="I37" i="5" s="1"/>
  <c r="H121" i="5" a="1"/>
  <c r="H121" i="5" s="1"/>
  <c r="H302" i="5" a="1"/>
  <c r="H302" i="5" s="1"/>
  <c r="N41" i="5" a="1"/>
  <c r="N41" i="5" s="1"/>
  <c r="G42" i="5" a="1"/>
  <c r="G42" i="5" s="1"/>
  <c r="G13" i="5" a="1"/>
  <c r="G13" i="5" s="1"/>
  <c r="G132" i="5" a="1"/>
  <c r="G132" i="5" s="1"/>
  <c r="S12" i="5" a="1"/>
  <c r="S12" i="5" s="1"/>
  <c r="I12" i="5" a="1"/>
  <c r="I12" i="5" s="1"/>
  <c r="R12" i="5" a="1"/>
  <c r="R12" i="5" s="1"/>
  <c r="O12" i="5" a="1"/>
  <c r="O12" i="5" s="1"/>
  <c r="K12" i="5" a="1"/>
  <c r="K12" i="5" s="1"/>
  <c r="J12" i="5" a="1"/>
  <c r="J12" i="5" s="1"/>
  <c r="Q12" i="5" a="1"/>
  <c r="Q12" i="5" s="1"/>
  <c r="F12" i="5" a="1"/>
  <c r="F12" i="5" s="1"/>
  <c r="H12" i="5" a="1"/>
  <c r="H12" i="5" s="1"/>
  <c r="P12" i="5" a="1"/>
  <c r="P12" i="5" s="1"/>
  <c r="E12" i="5" a="1"/>
  <c r="E12" i="5" s="1"/>
  <c r="G12" i="5" a="1"/>
  <c r="G12" i="5" s="1"/>
  <c r="S87" i="5" a="1"/>
  <c r="S87" i="5" s="1"/>
  <c r="O87" i="5" a="1"/>
  <c r="O87" i="5" s="1"/>
  <c r="Q87" i="5" a="1"/>
  <c r="Q87" i="5" s="1"/>
  <c r="R87" i="5" a="1"/>
  <c r="R87" i="5" s="1"/>
  <c r="K87" i="5" a="1"/>
  <c r="K87" i="5" s="1"/>
  <c r="J87" i="5" a="1"/>
  <c r="J87" i="5" s="1"/>
  <c r="I87" i="5" a="1"/>
  <c r="I87" i="5" s="1"/>
  <c r="F87" i="5" a="1"/>
  <c r="F87" i="5" s="1"/>
  <c r="E87" i="5" a="1"/>
  <c r="E87" i="5" s="1"/>
  <c r="N87" i="5" a="1"/>
  <c r="N87" i="5" s="1"/>
  <c r="H87" i="5" a="1"/>
  <c r="H87" i="5" s="1"/>
  <c r="G87" i="5" a="1"/>
  <c r="G87" i="5" s="1"/>
  <c r="M87" i="5" a="1"/>
  <c r="M87" i="5" s="1"/>
  <c r="P87" i="5" a="1"/>
  <c r="P87" i="5" s="1"/>
  <c r="L87" i="5" a="1"/>
  <c r="L87" i="5" s="1"/>
  <c r="S105" i="5" a="1"/>
  <c r="S105" i="5" s="1"/>
  <c r="R105" i="5" a="1"/>
  <c r="R105" i="5" s="1"/>
  <c r="O105" i="5" a="1"/>
  <c r="O105" i="5" s="1"/>
  <c r="K105" i="5" a="1"/>
  <c r="K105" i="5" s="1"/>
  <c r="Q105" i="5" a="1"/>
  <c r="Q105" i="5" s="1"/>
  <c r="J105" i="5" a="1"/>
  <c r="J105" i="5" s="1"/>
  <c r="E105" i="5" a="1"/>
  <c r="E105" i="5" s="1"/>
  <c r="L105" i="5" a="1"/>
  <c r="L105" i="5" s="1"/>
  <c r="F105" i="5" a="1"/>
  <c r="F105" i="5" s="1"/>
  <c r="M105" i="5" a="1"/>
  <c r="M105" i="5" s="1"/>
  <c r="I105" i="5" a="1"/>
  <c r="I105" i="5" s="1"/>
  <c r="H105" i="5" a="1"/>
  <c r="H105" i="5" s="1"/>
  <c r="P105" i="5" a="1"/>
  <c r="P105" i="5" s="1"/>
  <c r="R123" i="5" a="1"/>
  <c r="R123" i="5" s="1"/>
  <c r="S123" i="5" a="1"/>
  <c r="S123" i="5" s="1"/>
  <c r="O123" i="5" a="1"/>
  <c r="O123" i="5" s="1"/>
  <c r="K123" i="5" a="1"/>
  <c r="K123" i="5" s="1"/>
  <c r="J123" i="5" a="1"/>
  <c r="J123" i="5" s="1"/>
  <c r="Q123" i="5" a="1"/>
  <c r="Q123" i="5" s="1"/>
  <c r="I123" i="5" a="1"/>
  <c r="I123" i="5" s="1"/>
  <c r="E123" i="5" a="1"/>
  <c r="E123" i="5" s="1"/>
  <c r="L123" i="5" a="1"/>
  <c r="L123" i="5" s="1"/>
  <c r="M123" i="5" a="1"/>
  <c r="M123" i="5" s="1"/>
  <c r="H123" i="5" a="1"/>
  <c r="H123" i="5" s="1"/>
  <c r="P123" i="5" a="1"/>
  <c r="P123" i="5" s="1"/>
  <c r="G123" i="5" a="1"/>
  <c r="G123" i="5" s="1"/>
  <c r="F123" i="5" a="1"/>
  <c r="F123" i="5" s="1"/>
  <c r="Q141" i="5" a="1"/>
  <c r="Q141" i="5" s="1"/>
  <c r="R141" i="5" a="1"/>
  <c r="R141" i="5" s="1"/>
  <c r="O141" i="5" a="1"/>
  <c r="O141" i="5" s="1"/>
  <c r="K141" i="5" a="1"/>
  <c r="K141" i="5" s="1"/>
  <c r="J141" i="5" a="1"/>
  <c r="J141" i="5" s="1"/>
  <c r="I141" i="5" a="1"/>
  <c r="I141" i="5" s="1"/>
  <c r="F141" i="5" a="1"/>
  <c r="F141" i="5" s="1"/>
  <c r="E141" i="5" a="1"/>
  <c r="E141" i="5" s="1"/>
  <c r="L141" i="5" a="1"/>
  <c r="L141" i="5" s="1"/>
  <c r="M141" i="5" a="1"/>
  <c r="M141" i="5" s="1"/>
  <c r="N141" i="5" a="1"/>
  <c r="N141" i="5" s="1"/>
  <c r="P141" i="5" a="1"/>
  <c r="P141" i="5" s="1"/>
  <c r="G141" i="5" a="1"/>
  <c r="G141" i="5" s="1"/>
  <c r="H141" i="5" a="1"/>
  <c r="H141" i="5" s="1"/>
  <c r="S141" i="5" a="1"/>
  <c r="S141" i="5" s="1"/>
  <c r="S159" i="5" a="1"/>
  <c r="S159" i="5" s="1"/>
  <c r="R159" i="5" a="1"/>
  <c r="R159" i="5" s="1"/>
  <c r="O159" i="5" a="1"/>
  <c r="O159" i="5" s="1"/>
  <c r="K159" i="5" a="1"/>
  <c r="K159" i="5" s="1"/>
  <c r="Q159" i="5" a="1"/>
  <c r="Q159" i="5" s="1"/>
  <c r="E159" i="5" a="1"/>
  <c r="E159" i="5" s="1"/>
  <c r="I159" i="5" a="1"/>
  <c r="I159" i="5" s="1"/>
  <c r="J159" i="5" a="1"/>
  <c r="J159" i="5" s="1"/>
  <c r="F159" i="5" a="1"/>
  <c r="F159" i="5" s="1"/>
  <c r="N159" i="5" a="1"/>
  <c r="N159" i="5" s="1"/>
  <c r="M159" i="5" a="1"/>
  <c r="M159" i="5" s="1"/>
  <c r="P159" i="5" a="1"/>
  <c r="P159" i="5" s="1"/>
  <c r="H159" i="5" a="1"/>
  <c r="H159" i="5" s="1"/>
  <c r="L159" i="5" a="1"/>
  <c r="L159" i="5" s="1"/>
  <c r="S177" i="5" a="1"/>
  <c r="S177" i="5" s="1"/>
  <c r="R177" i="5" a="1"/>
  <c r="R177" i="5" s="1"/>
  <c r="O177" i="5" a="1"/>
  <c r="O177" i="5" s="1"/>
  <c r="K177" i="5" a="1"/>
  <c r="K177" i="5" s="1"/>
  <c r="I177" i="5" a="1"/>
  <c r="I177" i="5" s="1"/>
  <c r="Q177" i="5" a="1"/>
  <c r="Q177" i="5" s="1"/>
  <c r="E177" i="5" a="1"/>
  <c r="E177" i="5" s="1"/>
  <c r="L177" i="5" a="1"/>
  <c r="L177" i="5" s="1"/>
  <c r="F177" i="5" a="1"/>
  <c r="F177" i="5" s="1"/>
  <c r="N177" i="5" a="1"/>
  <c r="N177" i="5" s="1"/>
  <c r="G177" i="5" a="1"/>
  <c r="G177" i="5" s="1"/>
  <c r="P177" i="5" a="1"/>
  <c r="P177" i="5" s="1"/>
  <c r="J177" i="5" a="1"/>
  <c r="J177" i="5" s="1"/>
  <c r="S195" i="5" a="1"/>
  <c r="S195" i="5" s="1"/>
  <c r="R195" i="5" a="1"/>
  <c r="R195" i="5" s="1"/>
  <c r="O195" i="5" a="1"/>
  <c r="O195" i="5" s="1"/>
  <c r="K195" i="5" a="1"/>
  <c r="K195" i="5" s="1"/>
  <c r="I195" i="5" a="1"/>
  <c r="I195" i="5" s="1"/>
  <c r="J195" i="5" a="1"/>
  <c r="J195" i="5" s="1"/>
  <c r="E195" i="5" a="1"/>
  <c r="E195" i="5" s="1"/>
  <c r="Q195" i="5" a="1"/>
  <c r="Q195" i="5" s="1"/>
  <c r="P195" i="5" a="1"/>
  <c r="P195" i="5" s="1"/>
  <c r="N195" i="5" a="1"/>
  <c r="N195" i="5" s="1"/>
  <c r="H195" i="5" a="1"/>
  <c r="H195" i="5" s="1"/>
  <c r="G195" i="5" a="1"/>
  <c r="G195" i="5" s="1"/>
  <c r="M195" i="5" a="1"/>
  <c r="M195" i="5" s="1"/>
  <c r="R213" i="5" a="1"/>
  <c r="R213" i="5" s="1"/>
  <c r="S213" i="5" a="1"/>
  <c r="S213" i="5" s="1"/>
  <c r="O213" i="5" a="1"/>
  <c r="O213" i="5" s="1"/>
  <c r="K213" i="5" a="1"/>
  <c r="K213" i="5" s="1"/>
  <c r="Q213" i="5" a="1"/>
  <c r="Q213" i="5" s="1"/>
  <c r="I213" i="5" a="1"/>
  <c r="I213" i="5" s="1"/>
  <c r="J213" i="5" a="1"/>
  <c r="J213" i="5" s="1"/>
  <c r="F213" i="5" a="1"/>
  <c r="F213" i="5" s="1"/>
  <c r="L213" i="5" a="1"/>
  <c r="L213" i="5" s="1"/>
  <c r="H213" i="5" a="1"/>
  <c r="H213" i="5" s="1"/>
  <c r="M213" i="5" a="1"/>
  <c r="M213" i="5" s="1"/>
  <c r="G213" i="5" a="1"/>
  <c r="G213" i="5" s="1"/>
  <c r="N213" i="5" a="1"/>
  <c r="N213" i="5" s="1"/>
  <c r="P213" i="5" a="1"/>
  <c r="P213" i="5" s="1"/>
  <c r="P51" i="5" a="1"/>
  <c r="P51" i="5" s="1"/>
  <c r="O225" i="5" a="1"/>
  <c r="O225" i="5" s="1"/>
  <c r="K225" i="5" a="1"/>
  <c r="K225" i="5" s="1"/>
  <c r="Q225" i="5" a="1"/>
  <c r="Q225" i="5" s="1"/>
  <c r="S225" i="5" a="1"/>
  <c r="S225" i="5" s="1"/>
  <c r="I225" i="5" a="1"/>
  <c r="I225" i="5" s="1"/>
  <c r="R225" i="5" a="1"/>
  <c r="R225" i="5" s="1"/>
  <c r="E225" i="5" a="1"/>
  <c r="E225" i="5" s="1"/>
  <c r="J225" i="5" a="1"/>
  <c r="J225" i="5" s="1"/>
  <c r="L225" i="5" a="1"/>
  <c r="L225" i="5" s="1"/>
  <c r="N225" i="5" a="1"/>
  <c r="N225" i="5" s="1"/>
  <c r="M225" i="5" a="1"/>
  <c r="M225" i="5" s="1"/>
  <c r="E232" i="5" a="1"/>
  <c r="E232" i="5" s="1"/>
  <c r="L232" i="5" a="1"/>
  <c r="L232" i="5" s="1"/>
  <c r="O243" i="5" a="1"/>
  <c r="O243" i="5" s="1"/>
  <c r="K243" i="5" a="1"/>
  <c r="K243" i="5" s="1"/>
  <c r="Q243" i="5" a="1"/>
  <c r="Q243" i="5" s="1"/>
  <c r="S243" i="5" a="1"/>
  <c r="S243" i="5" s="1"/>
  <c r="J243" i="5" a="1"/>
  <c r="J243" i="5" s="1"/>
  <c r="R243" i="5" a="1"/>
  <c r="R243" i="5" s="1"/>
  <c r="E243" i="5" a="1"/>
  <c r="E243" i="5" s="1"/>
  <c r="I243" i="5" a="1"/>
  <c r="I243" i="5" s="1"/>
  <c r="F243" i="5" a="1"/>
  <c r="F243" i="5" s="1"/>
  <c r="G243" i="5" a="1"/>
  <c r="G243" i="5" s="1"/>
  <c r="L243" i="5" a="1"/>
  <c r="L243" i="5" s="1"/>
  <c r="H243" i="5" a="1"/>
  <c r="H243" i="5" s="1"/>
  <c r="M243" i="5" a="1"/>
  <c r="M243" i="5" s="1"/>
  <c r="O261" i="5" a="1"/>
  <c r="O261" i="5" s="1"/>
  <c r="K261" i="5" a="1"/>
  <c r="K261" i="5" s="1"/>
  <c r="Q261" i="5" a="1"/>
  <c r="Q261" i="5" s="1"/>
  <c r="J261" i="5" a="1"/>
  <c r="J261" i="5" s="1"/>
  <c r="S261" i="5" a="1"/>
  <c r="S261" i="5" s="1"/>
  <c r="I261" i="5" a="1"/>
  <c r="I261" i="5" s="1"/>
  <c r="E261" i="5" a="1"/>
  <c r="E261" i="5" s="1"/>
  <c r="R261" i="5" a="1"/>
  <c r="R261" i="5" s="1"/>
  <c r="L261" i="5" a="1"/>
  <c r="L261" i="5" s="1"/>
  <c r="F261" i="5" a="1"/>
  <c r="F261" i="5" s="1"/>
  <c r="M261" i="5" a="1"/>
  <c r="M261" i="5" s="1"/>
  <c r="H261" i="5" a="1"/>
  <c r="H261" i="5" s="1"/>
  <c r="G261" i="5" a="1"/>
  <c r="G261" i="5" s="1"/>
  <c r="P261" i="5" a="1"/>
  <c r="P261" i="5" s="1"/>
  <c r="P272" i="5" a="1"/>
  <c r="P272" i="5" s="1"/>
  <c r="O279" i="5" a="1"/>
  <c r="O279" i="5" s="1"/>
  <c r="K279" i="5" a="1"/>
  <c r="K279" i="5" s="1"/>
  <c r="Q279" i="5" a="1"/>
  <c r="Q279" i="5" s="1"/>
  <c r="S279" i="5" a="1"/>
  <c r="S279" i="5" s="1"/>
  <c r="I279" i="5" a="1"/>
  <c r="I279" i="5" s="1"/>
  <c r="R279" i="5" a="1"/>
  <c r="R279" i="5" s="1"/>
  <c r="J279" i="5" a="1"/>
  <c r="J279" i="5" s="1"/>
  <c r="E279" i="5" a="1"/>
  <c r="E279" i="5" s="1"/>
  <c r="F279" i="5" a="1"/>
  <c r="F279" i="5" s="1"/>
  <c r="H279" i="5" a="1"/>
  <c r="H279" i="5" s="1"/>
  <c r="M279" i="5" a="1"/>
  <c r="M279" i="5" s="1"/>
  <c r="P279" i="5" a="1"/>
  <c r="P279" i="5" s="1"/>
  <c r="P290" i="5" a="1"/>
  <c r="P290" i="5" s="1"/>
  <c r="O297" i="5" a="1"/>
  <c r="O297" i="5" s="1"/>
  <c r="K297" i="5" a="1"/>
  <c r="K297" i="5" s="1"/>
  <c r="Q297" i="5" a="1"/>
  <c r="Q297" i="5" s="1"/>
  <c r="S297" i="5" a="1"/>
  <c r="S297" i="5" s="1"/>
  <c r="I297" i="5" a="1"/>
  <c r="I297" i="5" s="1"/>
  <c r="R297" i="5" a="1"/>
  <c r="R297" i="5" s="1"/>
  <c r="F297" i="5" a="1"/>
  <c r="F297" i="5" s="1"/>
  <c r="M297" i="5" a="1"/>
  <c r="M297" i="5" s="1"/>
  <c r="G297" i="5" a="1"/>
  <c r="G297" i="5" s="1"/>
  <c r="E297" i="5" a="1"/>
  <c r="E297" i="5" s="1"/>
  <c r="N297" i="5" a="1"/>
  <c r="N297" i="5" s="1"/>
  <c r="H297" i="5" a="1"/>
  <c r="H297" i="5" s="1"/>
  <c r="P297" i="5" a="1"/>
  <c r="P297" i="5" s="1"/>
  <c r="L297" i="5" a="1"/>
  <c r="L297" i="5" s="1"/>
  <c r="F216" i="5" a="1"/>
  <c r="F216" i="5" s="1"/>
  <c r="R17" i="5" a="1"/>
  <c r="R17" i="5" s="1"/>
  <c r="S17" i="5" a="1"/>
  <c r="S17" i="5" s="1"/>
  <c r="Q17" i="5" a="1"/>
  <c r="Q17" i="5" s="1"/>
  <c r="O17" i="5" a="1"/>
  <c r="O17" i="5" s="1"/>
  <c r="I17" i="5" a="1"/>
  <c r="I17" i="5" s="1"/>
  <c r="K17" i="5" a="1"/>
  <c r="K17" i="5" s="1"/>
  <c r="J17" i="5" a="1"/>
  <c r="J17" i="5" s="1"/>
  <c r="E17" i="5" a="1"/>
  <c r="E17" i="5" s="1"/>
  <c r="H17" i="5" a="1"/>
  <c r="H17" i="5" s="1"/>
  <c r="M17" i="5" a="1"/>
  <c r="M17" i="5" s="1"/>
  <c r="G17" i="5" a="1"/>
  <c r="G17" i="5" s="1"/>
  <c r="L17" i="5" a="1"/>
  <c r="L17" i="5" s="1"/>
  <c r="O28" i="5" a="1"/>
  <c r="O28" i="5" s="1"/>
  <c r="K28" i="5" a="1"/>
  <c r="K28" i="5" s="1"/>
  <c r="R28" i="5" a="1"/>
  <c r="R28" i="5" s="1"/>
  <c r="S28" i="5" a="1"/>
  <c r="S28" i="5" s="1"/>
  <c r="Q28" i="5" a="1"/>
  <c r="Q28" i="5" s="1"/>
  <c r="J28" i="5" a="1"/>
  <c r="J28" i="5" s="1"/>
  <c r="I28" i="5" a="1"/>
  <c r="I28" i="5" s="1"/>
  <c r="E28" i="5" a="1"/>
  <c r="E28" i="5" s="1"/>
  <c r="M28" i="5" a="1"/>
  <c r="M28" i="5" s="1"/>
  <c r="H28" i="5" a="1"/>
  <c r="H28" i="5" s="1"/>
  <c r="L28" i="5" a="1"/>
  <c r="L28" i="5" s="1"/>
  <c r="F28" i="5" a="1"/>
  <c r="F28" i="5" s="1"/>
  <c r="N28" i="5" a="1"/>
  <c r="N28" i="5" s="1"/>
  <c r="Q35" i="5" a="1"/>
  <c r="Q35" i="5" s="1"/>
  <c r="S35" i="5" a="1"/>
  <c r="S35" i="5" s="1"/>
  <c r="R35" i="5" a="1"/>
  <c r="R35" i="5" s="1"/>
  <c r="O35" i="5" a="1"/>
  <c r="O35" i="5" s="1"/>
  <c r="I35" i="5" a="1"/>
  <c r="I35" i="5" s="1"/>
  <c r="J35" i="5" a="1"/>
  <c r="J35" i="5" s="1"/>
  <c r="L35" i="5" a="1"/>
  <c r="L35" i="5" s="1"/>
  <c r="E35" i="5" a="1"/>
  <c r="E35" i="5" s="1"/>
  <c r="F35" i="5" a="1"/>
  <c r="F35" i="5" s="1"/>
  <c r="N35" i="5" a="1"/>
  <c r="N35" i="5" s="1"/>
  <c r="K35" i="5" a="1"/>
  <c r="K35" i="5" s="1"/>
  <c r="G35" i="5" a="1"/>
  <c r="G35" i="5" s="1"/>
  <c r="S46" i="5" a="1"/>
  <c r="S46" i="5" s="1"/>
  <c r="O46" i="5" a="1"/>
  <c r="O46" i="5" s="1"/>
  <c r="K46" i="5" a="1"/>
  <c r="K46" i="5" s="1"/>
  <c r="Q46" i="5" a="1"/>
  <c r="Q46" i="5" s="1"/>
  <c r="R46" i="5" a="1"/>
  <c r="R46" i="5" s="1"/>
  <c r="J46" i="5" a="1"/>
  <c r="J46" i="5" s="1"/>
  <c r="E46" i="5" a="1"/>
  <c r="E46" i="5" s="1"/>
  <c r="I46" i="5" a="1"/>
  <c r="I46" i="5" s="1"/>
  <c r="L46" i="5" a="1"/>
  <c r="L46" i="5" s="1"/>
  <c r="G46" i="5" a="1"/>
  <c r="G46" i="5" s="1"/>
  <c r="F46" i="5" a="1"/>
  <c r="F46" i="5" s="1"/>
  <c r="P46" i="5" a="1"/>
  <c r="P46" i="5" s="1"/>
  <c r="N46" i="5" a="1"/>
  <c r="N46" i="5" s="1"/>
  <c r="H46" i="5" a="1"/>
  <c r="H46" i="5" s="1"/>
  <c r="R53" i="5" a="1"/>
  <c r="R53" i="5" s="1"/>
  <c r="Q53" i="5" a="1"/>
  <c r="Q53" i="5" s="1"/>
  <c r="S53" i="5" a="1"/>
  <c r="S53" i="5" s="1"/>
  <c r="O53" i="5" a="1"/>
  <c r="O53" i="5" s="1"/>
  <c r="K53" i="5" a="1"/>
  <c r="K53" i="5" s="1"/>
  <c r="J53" i="5" a="1"/>
  <c r="J53" i="5" s="1"/>
  <c r="I53" i="5" a="1"/>
  <c r="I53" i="5" s="1"/>
  <c r="E53" i="5" a="1"/>
  <c r="E53" i="5" s="1"/>
  <c r="F53" i="5" a="1"/>
  <c r="F53" i="5" s="1"/>
  <c r="G53" i="5" a="1"/>
  <c r="G53" i="5" s="1"/>
  <c r="M53" i="5" a="1"/>
  <c r="M53" i="5" s="1"/>
  <c r="K64" i="5" a="1"/>
  <c r="K64" i="5" s="1"/>
  <c r="S64" i="5" a="1"/>
  <c r="S64" i="5" s="1"/>
  <c r="Q64" i="5" a="1"/>
  <c r="Q64" i="5" s="1"/>
  <c r="R64" i="5" a="1"/>
  <c r="R64" i="5" s="1"/>
  <c r="O64" i="5" a="1"/>
  <c r="O64" i="5" s="1"/>
  <c r="I64" i="5" a="1"/>
  <c r="I64" i="5" s="1"/>
  <c r="E64" i="5" a="1"/>
  <c r="E64" i="5" s="1"/>
  <c r="J64" i="5" a="1"/>
  <c r="J64" i="5" s="1"/>
  <c r="L64" i="5" a="1"/>
  <c r="L64" i="5" s="1"/>
  <c r="F64" i="5" a="1"/>
  <c r="F64" i="5" s="1"/>
  <c r="M64" i="5" a="1"/>
  <c r="M64" i="5" s="1"/>
  <c r="H64" i="5" a="1"/>
  <c r="H64" i="5" s="1"/>
  <c r="G64" i="5" a="1"/>
  <c r="G64" i="5" s="1"/>
  <c r="Q71" i="5" a="1"/>
  <c r="Q71" i="5" s="1"/>
  <c r="S71" i="5" a="1"/>
  <c r="S71" i="5" s="1"/>
  <c r="R71" i="5" a="1"/>
  <c r="R71" i="5" s="1"/>
  <c r="O71" i="5" a="1"/>
  <c r="O71" i="5" s="1"/>
  <c r="I71" i="5" a="1"/>
  <c r="I71" i="5" s="1"/>
  <c r="K71" i="5" a="1"/>
  <c r="K71" i="5" s="1"/>
  <c r="J71" i="5" a="1"/>
  <c r="J71" i="5" s="1"/>
  <c r="F71" i="5" a="1"/>
  <c r="F71" i="5" s="1"/>
  <c r="E71" i="5" a="1"/>
  <c r="E71" i="5" s="1"/>
  <c r="L71" i="5" a="1"/>
  <c r="L71" i="5" s="1"/>
  <c r="P71" i="5" a="1"/>
  <c r="P71" i="5" s="1"/>
  <c r="M71" i="5" a="1"/>
  <c r="M71" i="5" s="1"/>
  <c r="R82" i="5" a="1"/>
  <c r="R82" i="5" s="1"/>
  <c r="O82" i="5" a="1"/>
  <c r="O82" i="5" s="1"/>
  <c r="K82" i="5" a="1"/>
  <c r="K82" i="5" s="1"/>
  <c r="Q82" i="5" a="1"/>
  <c r="Q82" i="5" s="1"/>
  <c r="I82" i="5" a="1"/>
  <c r="I82" i="5" s="1"/>
  <c r="S82" i="5" a="1"/>
  <c r="S82" i="5" s="1"/>
  <c r="E82" i="5" a="1"/>
  <c r="E82" i="5" s="1"/>
  <c r="G82" i="5" a="1"/>
  <c r="G82" i="5" s="1"/>
  <c r="H82" i="5" a="1"/>
  <c r="H82" i="5" s="1"/>
  <c r="F82" i="5" a="1"/>
  <c r="F82" i="5" s="1"/>
  <c r="P82" i="5" a="1"/>
  <c r="P82" i="5" s="1"/>
  <c r="N82" i="5" a="1"/>
  <c r="N82" i="5" s="1"/>
  <c r="J82" i="5" a="1"/>
  <c r="J82" i="5" s="1"/>
  <c r="Q89" i="5" a="1"/>
  <c r="Q89" i="5" s="1"/>
  <c r="R89" i="5" a="1"/>
  <c r="R89" i="5" s="1"/>
  <c r="S89" i="5" a="1"/>
  <c r="S89" i="5" s="1"/>
  <c r="O89" i="5" a="1"/>
  <c r="O89" i="5" s="1"/>
  <c r="K89" i="5" a="1"/>
  <c r="K89" i="5" s="1"/>
  <c r="I89" i="5" a="1"/>
  <c r="I89" i="5" s="1"/>
  <c r="E89" i="5" a="1"/>
  <c r="E89" i="5" s="1"/>
  <c r="J89" i="5" a="1"/>
  <c r="J89" i="5" s="1"/>
  <c r="L89" i="5" a="1"/>
  <c r="L89" i="5" s="1"/>
  <c r="P89" i="5" a="1"/>
  <c r="P89" i="5" s="1"/>
  <c r="G89" i="5" a="1"/>
  <c r="G89" i="5" s="1"/>
  <c r="H89" i="5" a="1"/>
  <c r="H89" i="5" s="1"/>
  <c r="F89" i="5" a="1"/>
  <c r="F89" i="5" s="1"/>
  <c r="N89" i="5" a="1"/>
  <c r="N89" i="5" s="1"/>
  <c r="R100" i="5" a="1"/>
  <c r="R100" i="5" s="1"/>
  <c r="Q100" i="5" a="1"/>
  <c r="Q100" i="5" s="1"/>
  <c r="O100" i="5" a="1"/>
  <c r="O100" i="5" s="1"/>
  <c r="K100" i="5" a="1"/>
  <c r="K100" i="5" s="1"/>
  <c r="S100" i="5" a="1"/>
  <c r="S100" i="5" s="1"/>
  <c r="J100" i="5" a="1"/>
  <c r="J100" i="5" s="1"/>
  <c r="E100" i="5" a="1"/>
  <c r="E100" i="5" s="1"/>
  <c r="L100" i="5" a="1"/>
  <c r="L100" i="5" s="1"/>
  <c r="I100" i="5" a="1"/>
  <c r="I100" i="5" s="1"/>
  <c r="N100" i="5" a="1"/>
  <c r="N100" i="5" s="1"/>
  <c r="F100" i="5" a="1"/>
  <c r="F100" i="5" s="1"/>
  <c r="M100" i="5" a="1"/>
  <c r="M100" i="5" s="1"/>
  <c r="P100" i="5" a="1"/>
  <c r="P100" i="5" s="1"/>
  <c r="H100" i="5" a="1"/>
  <c r="H100" i="5" s="1"/>
  <c r="S107" i="5" a="1"/>
  <c r="S107" i="5" s="1"/>
  <c r="Q107" i="5" a="1"/>
  <c r="Q107" i="5" s="1"/>
  <c r="R107" i="5" a="1"/>
  <c r="R107" i="5" s="1"/>
  <c r="O107" i="5" a="1"/>
  <c r="O107" i="5" s="1"/>
  <c r="K107" i="5" a="1"/>
  <c r="K107" i="5" s="1"/>
  <c r="I107" i="5" a="1"/>
  <c r="I107" i="5" s="1"/>
  <c r="J107" i="5" a="1"/>
  <c r="J107" i="5" s="1"/>
  <c r="M107" i="5" a="1"/>
  <c r="M107" i="5" s="1"/>
  <c r="G107" i="5" a="1"/>
  <c r="G107" i="5" s="1"/>
  <c r="F107" i="5" a="1"/>
  <c r="F107" i="5" s="1"/>
  <c r="N107" i="5" a="1"/>
  <c r="N107" i="5" s="1"/>
  <c r="P107" i="5" a="1"/>
  <c r="P107" i="5" s="1"/>
  <c r="E107" i="5" a="1"/>
  <c r="E107" i="5" s="1"/>
  <c r="L107" i="5" a="1"/>
  <c r="L107" i="5" s="1"/>
  <c r="K118" i="5" a="1"/>
  <c r="K118" i="5" s="1"/>
  <c r="Q118" i="5" a="1"/>
  <c r="Q118" i="5" s="1"/>
  <c r="R118" i="5" a="1"/>
  <c r="R118" i="5" s="1"/>
  <c r="S118" i="5" a="1"/>
  <c r="S118" i="5" s="1"/>
  <c r="O118" i="5" a="1"/>
  <c r="O118" i="5" s="1"/>
  <c r="I118" i="5" a="1"/>
  <c r="I118" i="5" s="1"/>
  <c r="J118" i="5" a="1"/>
  <c r="J118" i="5" s="1"/>
  <c r="E118" i="5" a="1"/>
  <c r="E118" i="5" s="1"/>
  <c r="L118" i="5" a="1"/>
  <c r="L118" i="5" s="1"/>
  <c r="F118" i="5" a="1"/>
  <c r="F118" i="5" s="1"/>
  <c r="H118" i="5" a="1"/>
  <c r="H118" i="5" s="1"/>
  <c r="P118" i="5" a="1"/>
  <c r="P118" i="5" s="1"/>
  <c r="Q125" i="5" a="1"/>
  <c r="Q125" i="5" s="1"/>
  <c r="R125" i="5" a="1"/>
  <c r="R125" i="5" s="1"/>
  <c r="S125" i="5" a="1"/>
  <c r="S125" i="5" s="1"/>
  <c r="O125" i="5" a="1"/>
  <c r="O125" i="5" s="1"/>
  <c r="I125" i="5" a="1"/>
  <c r="I125" i="5" s="1"/>
  <c r="E125" i="5" a="1"/>
  <c r="E125" i="5" s="1"/>
  <c r="L125" i="5" a="1"/>
  <c r="L125" i="5" s="1"/>
  <c r="K125" i="5" a="1"/>
  <c r="K125" i="5" s="1"/>
  <c r="M125" i="5" a="1"/>
  <c r="M125" i="5" s="1"/>
  <c r="H125" i="5" a="1"/>
  <c r="H125" i="5" s="1"/>
  <c r="P125" i="5" a="1"/>
  <c r="P125" i="5" s="1"/>
  <c r="J125" i="5" a="1"/>
  <c r="J125" i="5" s="1"/>
  <c r="S136" i="5" a="1"/>
  <c r="S136" i="5" s="1"/>
  <c r="R136" i="5" a="1"/>
  <c r="R136" i="5" s="1"/>
  <c r="Q136" i="5" a="1"/>
  <c r="Q136" i="5" s="1"/>
  <c r="O136" i="5" a="1"/>
  <c r="O136" i="5" s="1"/>
  <c r="K136" i="5" a="1"/>
  <c r="K136" i="5" s="1"/>
  <c r="J136" i="5" a="1"/>
  <c r="J136" i="5" s="1"/>
  <c r="E136" i="5" a="1"/>
  <c r="E136" i="5" s="1"/>
  <c r="L136" i="5" a="1"/>
  <c r="L136" i="5" s="1"/>
  <c r="G136" i="5" a="1"/>
  <c r="G136" i="5" s="1"/>
  <c r="F136" i="5" a="1"/>
  <c r="F136" i="5" s="1"/>
  <c r="P136" i="5" a="1"/>
  <c r="P136" i="5" s="1"/>
  <c r="N136" i="5" a="1"/>
  <c r="N136" i="5" s="1"/>
  <c r="I136" i="5" a="1"/>
  <c r="I136" i="5" s="1"/>
  <c r="R27" i="5" a="1"/>
  <c r="R27" i="5" s="1"/>
  <c r="E27" i="5" a="1"/>
  <c r="E27" i="5" s="1"/>
  <c r="O27" i="5" a="1"/>
  <c r="O27" i="5" s="1"/>
  <c r="I27" i="5" a="1"/>
  <c r="I27" i="5" s="1"/>
  <c r="K27" i="5" a="1"/>
  <c r="K27" i="5" s="1"/>
  <c r="L27" i="5" a="1"/>
  <c r="L27" i="5" s="1"/>
  <c r="F27" i="5" a="1"/>
  <c r="F27" i="5" s="1"/>
  <c r="J27" i="5" a="1"/>
  <c r="J27" i="5" s="1"/>
  <c r="P27" i="5" a="1"/>
  <c r="P27" i="5" s="1"/>
  <c r="G27" i="5" a="1"/>
  <c r="G27" i="5" s="1"/>
  <c r="H27" i="5" a="1"/>
  <c r="H27" i="5" s="1"/>
  <c r="Q27" i="5" a="1"/>
  <c r="Q27" i="5" s="1"/>
  <c r="M27" i="5" a="1"/>
  <c r="M27" i="5" s="1"/>
  <c r="S27" i="5" a="1"/>
  <c r="S27" i="5" s="1"/>
  <c r="P38" i="5" a="1"/>
  <c r="P38" i="5" s="1"/>
  <c r="O45" i="5" a="1"/>
  <c r="O45" i="5" s="1"/>
  <c r="Q45" i="5" a="1"/>
  <c r="Q45" i="5" s="1"/>
  <c r="K45" i="5" a="1"/>
  <c r="K45" i="5" s="1"/>
  <c r="I45" i="5" a="1"/>
  <c r="I45" i="5" s="1"/>
  <c r="S45" i="5" a="1"/>
  <c r="S45" i="5" s="1"/>
  <c r="R45" i="5" a="1"/>
  <c r="R45" i="5" s="1"/>
  <c r="E45" i="5" a="1"/>
  <c r="E45" i="5" s="1"/>
  <c r="H45" i="5" a="1"/>
  <c r="H45" i="5" s="1"/>
  <c r="G45" i="5" a="1"/>
  <c r="G45" i="5" s="1"/>
  <c r="P45" i="5" a="1"/>
  <c r="P45" i="5" s="1"/>
  <c r="L45" i="5" a="1"/>
  <c r="L45" i="5" s="1"/>
  <c r="N45" i="5" a="1"/>
  <c r="N45" i="5" s="1"/>
  <c r="J45" i="5" a="1"/>
  <c r="J45" i="5" s="1"/>
  <c r="M45" i="5" a="1"/>
  <c r="M45" i="5" s="1"/>
  <c r="L56" i="5" a="1"/>
  <c r="L56" i="5" s="1"/>
  <c r="O63" i="5" a="1"/>
  <c r="O63" i="5" s="1"/>
  <c r="I63" i="5" a="1"/>
  <c r="I63" i="5" s="1"/>
  <c r="Q63" i="5" a="1"/>
  <c r="Q63" i="5" s="1"/>
  <c r="S63" i="5" a="1"/>
  <c r="S63" i="5" s="1"/>
  <c r="L63" i="5" a="1"/>
  <c r="L63" i="5" s="1"/>
  <c r="R63" i="5" a="1"/>
  <c r="R63" i="5" s="1"/>
  <c r="J63" i="5" a="1"/>
  <c r="J63" i="5" s="1"/>
  <c r="K63" i="5" a="1"/>
  <c r="K63" i="5" s="1"/>
  <c r="N63" i="5" a="1"/>
  <c r="N63" i="5" s="1"/>
  <c r="G63" i="5" a="1"/>
  <c r="G63" i="5" s="1"/>
  <c r="E63" i="5" a="1"/>
  <c r="E63" i="5" s="1"/>
  <c r="F63" i="5" a="1"/>
  <c r="F63" i="5" s="1"/>
  <c r="P63" i="5" a="1"/>
  <c r="P63" i="5" s="1"/>
  <c r="H63" i="5" a="1"/>
  <c r="H63" i="5" s="1"/>
  <c r="K146" i="5" a="1"/>
  <c r="K146" i="5" s="1"/>
  <c r="Q146" i="5" a="1"/>
  <c r="Q146" i="5" s="1"/>
  <c r="S146" i="5" a="1"/>
  <c r="S146" i="5" s="1"/>
  <c r="R146" i="5" a="1"/>
  <c r="R146" i="5" s="1"/>
  <c r="O146" i="5" a="1"/>
  <c r="O146" i="5" s="1"/>
  <c r="J146" i="5" a="1"/>
  <c r="J146" i="5" s="1"/>
  <c r="I146" i="5" a="1"/>
  <c r="I146" i="5" s="1"/>
  <c r="E146" i="5" a="1"/>
  <c r="E146" i="5" s="1"/>
  <c r="L146" i="5" a="1"/>
  <c r="L146" i="5" s="1"/>
  <c r="N146" i="5" a="1"/>
  <c r="N146" i="5" s="1"/>
  <c r="G146" i="5" a="1"/>
  <c r="G146" i="5" s="1"/>
  <c r="M146" i="5" a="1"/>
  <c r="M146" i="5" s="1"/>
  <c r="P146" i="5" a="1"/>
  <c r="P146" i="5" s="1"/>
  <c r="S157" i="5" a="1"/>
  <c r="S157" i="5" s="1"/>
  <c r="R157" i="5" a="1"/>
  <c r="R157" i="5" s="1"/>
  <c r="O157" i="5" a="1"/>
  <c r="O157" i="5" s="1"/>
  <c r="K157" i="5" a="1"/>
  <c r="K157" i="5" s="1"/>
  <c r="J157" i="5" a="1"/>
  <c r="J157" i="5" s="1"/>
  <c r="I157" i="5" a="1"/>
  <c r="I157" i="5" s="1"/>
  <c r="Q157" i="5" a="1"/>
  <c r="Q157" i="5" s="1"/>
  <c r="G157" i="5" a="1"/>
  <c r="G157" i="5" s="1"/>
  <c r="N157" i="5" a="1"/>
  <c r="N157" i="5" s="1"/>
  <c r="M157" i="5" a="1"/>
  <c r="M157" i="5" s="1"/>
  <c r="L157" i="5" a="1"/>
  <c r="L157" i="5" s="1"/>
  <c r="H157" i="5" a="1"/>
  <c r="H157" i="5" s="1"/>
  <c r="P157" i="5" a="1"/>
  <c r="P157" i="5" s="1"/>
  <c r="E157" i="5" a="1"/>
  <c r="E157" i="5" s="1"/>
  <c r="F157" i="5" a="1"/>
  <c r="F157" i="5" s="1"/>
  <c r="K164" i="5" a="1"/>
  <c r="K164" i="5" s="1"/>
  <c r="Q164" i="5" a="1"/>
  <c r="Q164" i="5" s="1"/>
  <c r="S164" i="5" a="1"/>
  <c r="S164" i="5" s="1"/>
  <c r="R164" i="5" a="1"/>
  <c r="R164" i="5" s="1"/>
  <c r="J164" i="5" a="1"/>
  <c r="J164" i="5" s="1"/>
  <c r="I164" i="5" a="1"/>
  <c r="I164" i="5" s="1"/>
  <c r="F164" i="5" a="1"/>
  <c r="F164" i="5" s="1"/>
  <c r="O164" i="5" a="1"/>
  <c r="O164" i="5" s="1"/>
  <c r="M164" i="5" a="1"/>
  <c r="M164" i="5" s="1"/>
  <c r="N164" i="5" a="1"/>
  <c r="N164" i="5" s="1"/>
  <c r="P164" i="5" a="1"/>
  <c r="P164" i="5" s="1"/>
  <c r="E164" i="5" a="1"/>
  <c r="E164" i="5" s="1"/>
  <c r="L164" i="5" a="1"/>
  <c r="L164" i="5" s="1"/>
  <c r="H164" i="5" a="1"/>
  <c r="H164" i="5" s="1"/>
  <c r="M167" i="5" a="1"/>
  <c r="M167" i="5" s="1"/>
  <c r="S175" i="5" a="1"/>
  <c r="S175" i="5" s="1"/>
  <c r="R175" i="5" a="1"/>
  <c r="R175" i="5" s="1"/>
  <c r="Q175" i="5" a="1"/>
  <c r="Q175" i="5" s="1"/>
  <c r="O175" i="5" a="1"/>
  <c r="O175" i="5" s="1"/>
  <c r="K175" i="5" a="1"/>
  <c r="K175" i="5" s="1"/>
  <c r="E175" i="5" a="1"/>
  <c r="E175" i="5" s="1"/>
  <c r="J175" i="5" a="1"/>
  <c r="J175" i="5" s="1"/>
  <c r="L175" i="5" a="1"/>
  <c r="L175" i="5" s="1"/>
  <c r="N175" i="5" a="1"/>
  <c r="N175" i="5" s="1"/>
  <c r="M175" i="5" a="1"/>
  <c r="M175" i="5" s="1"/>
  <c r="H175" i="5" a="1"/>
  <c r="H175" i="5" s="1"/>
  <c r="G175" i="5" a="1"/>
  <c r="G175" i="5" s="1"/>
  <c r="K182" i="5" a="1"/>
  <c r="K182" i="5" s="1"/>
  <c r="Q182" i="5" a="1"/>
  <c r="Q182" i="5" s="1"/>
  <c r="S182" i="5" a="1"/>
  <c r="S182" i="5" s="1"/>
  <c r="R182" i="5" a="1"/>
  <c r="R182" i="5" s="1"/>
  <c r="O182" i="5" a="1"/>
  <c r="O182" i="5" s="1"/>
  <c r="I182" i="5" a="1"/>
  <c r="I182" i="5" s="1"/>
  <c r="J182" i="5" a="1"/>
  <c r="J182" i="5" s="1"/>
  <c r="F182" i="5" a="1"/>
  <c r="F182" i="5" s="1"/>
  <c r="E182" i="5" a="1"/>
  <c r="E182" i="5" s="1"/>
  <c r="N182" i="5" a="1"/>
  <c r="N182" i="5" s="1"/>
  <c r="M182" i="5" a="1"/>
  <c r="M182" i="5" s="1"/>
  <c r="P182" i="5" a="1"/>
  <c r="P182" i="5" s="1"/>
  <c r="L182" i="5" a="1"/>
  <c r="L182" i="5" s="1"/>
  <c r="K193" i="5" a="1"/>
  <c r="K193" i="5" s="1"/>
  <c r="Q193" i="5" a="1"/>
  <c r="Q193" i="5" s="1"/>
  <c r="R193" i="5" a="1"/>
  <c r="R193" i="5" s="1"/>
  <c r="S193" i="5" a="1"/>
  <c r="S193" i="5" s="1"/>
  <c r="O193" i="5" a="1"/>
  <c r="O193" i="5" s="1"/>
  <c r="I193" i="5" a="1"/>
  <c r="I193" i="5" s="1"/>
  <c r="J193" i="5" a="1"/>
  <c r="J193" i="5" s="1"/>
  <c r="E193" i="5" a="1"/>
  <c r="E193" i="5" s="1"/>
  <c r="L193" i="5" a="1"/>
  <c r="L193" i="5" s="1"/>
  <c r="F193" i="5" a="1"/>
  <c r="F193" i="5" s="1"/>
  <c r="N193" i="5" a="1"/>
  <c r="N193" i="5" s="1"/>
  <c r="G193" i="5" a="1"/>
  <c r="G193" i="5" s="1"/>
  <c r="P193" i="5" a="1"/>
  <c r="P193" i="5" s="1"/>
  <c r="K200" i="5" a="1"/>
  <c r="K200" i="5" s="1"/>
  <c r="S200" i="5" a="1"/>
  <c r="S200" i="5" s="1"/>
  <c r="Q200" i="5" a="1"/>
  <c r="Q200" i="5" s="1"/>
  <c r="R200" i="5" a="1"/>
  <c r="R200" i="5" s="1"/>
  <c r="O200" i="5" a="1"/>
  <c r="O200" i="5" s="1"/>
  <c r="I200" i="5" a="1"/>
  <c r="I200" i="5" s="1"/>
  <c r="E200" i="5" a="1"/>
  <c r="E200" i="5" s="1"/>
  <c r="J200" i="5" a="1"/>
  <c r="J200" i="5" s="1"/>
  <c r="H200" i="5" a="1"/>
  <c r="H200" i="5" s="1"/>
  <c r="N200" i="5" a="1"/>
  <c r="N200" i="5" s="1"/>
  <c r="L200" i="5" a="1"/>
  <c r="L200" i="5" s="1"/>
  <c r="M200" i="5" a="1"/>
  <c r="M200" i="5" s="1"/>
  <c r="G200" i="5" a="1"/>
  <c r="G200" i="5" s="1"/>
  <c r="F200" i="5" a="1"/>
  <c r="F200" i="5" s="1"/>
  <c r="Q211" i="5" a="1"/>
  <c r="Q211" i="5" s="1"/>
  <c r="S211" i="5" a="1"/>
  <c r="S211" i="5" s="1"/>
  <c r="R211" i="5" a="1"/>
  <c r="R211" i="5" s="1"/>
  <c r="O211" i="5" a="1"/>
  <c r="O211" i="5" s="1"/>
  <c r="K211" i="5" a="1"/>
  <c r="K211" i="5" s="1"/>
  <c r="J211" i="5" a="1"/>
  <c r="J211" i="5" s="1"/>
  <c r="L211" i="5" a="1"/>
  <c r="L211" i="5" s="1"/>
  <c r="E211" i="5" a="1"/>
  <c r="E211" i="5" s="1"/>
  <c r="F211" i="5" a="1"/>
  <c r="F211" i="5" s="1"/>
  <c r="I211" i="5" a="1"/>
  <c r="I211" i="5" s="1"/>
  <c r="M211" i="5" a="1"/>
  <c r="M211" i="5" s="1"/>
  <c r="H211" i="5" a="1"/>
  <c r="H211" i="5" s="1"/>
  <c r="P211" i="5" a="1"/>
  <c r="P211" i="5" s="1"/>
  <c r="K218" i="5" a="1"/>
  <c r="K218" i="5" s="1"/>
  <c r="Q218" i="5" a="1"/>
  <c r="Q218" i="5" s="1"/>
  <c r="S218" i="5" a="1"/>
  <c r="S218" i="5" s="1"/>
  <c r="R218" i="5" a="1"/>
  <c r="R218" i="5" s="1"/>
  <c r="O218" i="5" a="1"/>
  <c r="O218" i="5" s="1"/>
  <c r="I218" i="5" a="1"/>
  <c r="I218" i="5" s="1"/>
  <c r="J218" i="5" a="1"/>
  <c r="J218" i="5" s="1"/>
  <c r="F218" i="5" a="1"/>
  <c r="F218" i="5" s="1"/>
  <c r="G218" i="5" a="1"/>
  <c r="G218" i="5" s="1"/>
  <c r="E218" i="5" a="1"/>
  <c r="E218" i="5" s="1"/>
  <c r="N218" i="5" a="1"/>
  <c r="N218" i="5" s="1"/>
  <c r="H218" i="5" a="1"/>
  <c r="H218" i="5" s="1"/>
  <c r="K229" i="5" a="1"/>
  <c r="K229" i="5" s="1"/>
  <c r="S229" i="5" a="1"/>
  <c r="S229" i="5" s="1"/>
  <c r="Q229" i="5" a="1"/>
  <c r="Q229" i="5" s="1"/>
  <c r="R229" i="5" a="1"/>
  <c r="R229" i="5" s="1"/>
  <c r="O229" i="5" a="1"/>
  <c r="O229" i="5" s="1"/>
  <c r="J229" i="5" a="1"/>
  <c r="J229" i="5" s="1"/>
  <c r="L229" i="5" a="1"/>
  <c r="L229" i="5" s="1"/>
  <c r="E229" i="5" a="1"/>
  <c r="E229" i="5" s="1"/>
  <c r="F229" i="5" a="1"/>
  <c r="F229" i="5" s="1"/>
  <c r="I229" i="5" a="1"/>
  <c r="I229" i="5" s="1"/>
  <c r="G229" i="5" a="1"/>
  <c r="G229" i="5" s="1"/>
  <c r="P229" i="5" a="1"/>
  <c r="P229" i="5" s="1"/>
  <c r="N229" i="5" a="1"/>
  <c r="N229" i="5" s="1"/>
  <c r="K236" i="5" a="1"/>
  <c r="K236" i="5" s="1"/>
  <c r="Q236" i="5" a="1"/>
  <c r="Q236" i="5" s="1"/>
  <c r="S236" i="5" a="1"/>
  <c r="S236" i="5" s="1"/>
  <c r="R236" i="5" a="1"/>
  <c r="R236" i="5" s="1"/>
  <c r="O236" i="5" a="1"/>
  <c r="O236" i="5" s="1"/>
  <c r="I236" i="5" a="1"/>
  <c r="I236" i="5" s="1"/>
  <c r="J236" i="5" a="1"/>
  <c r="J236" i="5" s="1"/>
  <c r="L236" i="5" a="1"/>
  <c r="L236" i="5" s="1"/>
  <c r="E236" i="5" a="1"/>
  <c r="E236" i="5" s="1"/>
  <c r="N236" i="5" a="1"/>
  <c r="N236" i="5" s="1"/>
  <c r="F236" i="5" a="1"/>
  <c r="F236" i="5" s="1"/>
  <c r="M236" i="5" a="1"/>
  <c r="M236" i="5" s="1"/>
  <c r="Q69" i="5" a="1"/>
  <c r="Q69" i="5" s="1"/>
  <c r="O69" i="5" a="1"/>
  <c r="O69" i="5" s="1"/>
  <c r="I69" i="5" a="1"/>
  <c r="I69" i="5" s="1"/>
  <c r="S69" i="5" a="1"/>
  <c r="S69" i="5" s="1"/>
  <c r="R69" i="5" a="1"/>
  <c r="R69" i="5" s="1"/>
  <c r="K69" i="5" a="1"/>
  <c r="K69" i="5" s="1"/>
  <c r="E69" i="5" a="1"/>
  <c r="E69" i="5" s="1"/>
  <c r="L69" i="5" a="1"/>
  <c r="L69" i="5" s="1"/>
  <c r="J69" i="5" a="1"/>
  <c r="J69" i="5" s="1"/>
  <c r="N69" i="5" a="1"/>
  <c r="N69" i="5" s="1"/>
  <c r="H69" i="5" a="1"/>
  <c r="H69" i="5" s="1"/>
  <c r="F69" i="5" a="1"/>
  <c r="F69" i="5" s="1"/>
  <c r="M69" i="5" a="1"/>
  <c r="M69" i="5" s="1"/>
  <c r="G69" i="5" a="1"/>
  <c r="G69" i="5" s="1"/>
  <c r="Q248" i="5" a="1"/>
  <c r="Q248" i="5" s="1"/>
  <c r="R248" i="5" a="1"/>
  <c r="R248" i="5" s="1"/>
  <c r="S248" i="5" a="1"/>
  <c r="S248" i="5" s="1"/>
  <c r="O248" i="5" a="1"/>
  <c r="O248" i="5" s="1"/>
  <c r="K248" i="5" a="1"/>
  <c r="K248" i="5" s="1"/>
  <c r="I248" i="5" a="1"/>
  <c r="I248" i="5" s="1"/>
  <c r="J248" i="5" a="1"/>
  <c r="J248" i="5" s="1"/>
  <c r="E248" i="5" a="1"/>
  <c r="E248" i="5" s="1"/>
  <c r="F248" i="5" a="1"/>
  <c r="F248" i="5" s="1"/>
  <c r="M248" i="5" a="1"/>
  <c r="M248" i="5" s="1"/>
  <c r="P248" i="5" a="1"/>
  <c r="P248" i="5" s="1"/>
  <c r="L248" i="5" a="1"/>
  <c r="L248" i="5" s="1"/>
  <c r="Q259" i="5" a="1"/>
  <c r="Q259" i="5" s="1"/>
  <c r="R259" i="5" a="1"/>
  <c r="R259" i="5" s="1"/>
  <c r="S259" i="5" a="1"/>
  <c r="S259" i="5" s="1"/>
  <c r="O259" i="5" a="1"/>
  <c r="O259" i="5" s="1"/>
  <c r="K259" i="5" a="1"/>
  <c r="K259" i="5" s="1"/>
  <c r="I259" i="5" a="1"/>
  <c r="I259" i="5" s="1"/>
  <c r="F259" i="5" a="1"/>
  <c r="F259" i="5" s="1"/>
  <c r="N259" i="5" a="1"/>
  <c r="N259" i="5" s="1"/>
  <c r="E259" i="5" a="1"/>
  <c r="E259" i="5" s="1"/>
  <c r="L259" i="5" a="1"/>
  <c r="L259" i="5" s="1"/>
  <c r="H259" i="5" a="1"/>
  <c r="H259" i="5" s="1"/>
  <c r="J259" i="5" a="1"/>
  <c r="J259" i="5" s="1"/>
  <c r="G259" i="5" a="1"/>
  <c r="G259" i="5" s="1"/>
  <c r="Q266" i="5" a="1"/>
  <c r="Q266" i="5" s="1"/>
  <c r="S266" i="5" a="1"/>
  <c r="S266" i="5" s="1"/>
  <c r="R266" i="5" a="1"/>
  <c r="R266" i="5" s="1"/>
  <c r="O266" i="5" a="1"/>
  <c r="O266" i="5" s="1"/>
  <c r="K266" i="5" a="1"/>
  <c r="K266" i="5" s="1"/>
  <c r="I266" i="5" a="1"/>
  <c r="I266" i="5" s="1"/>
  <c r="L266" i="5" a="1"/>
  <c r="L266" i="5" s="1"/>
  <c r="J266" i="5" a="1"/>
  <c r="J266" i="5" s="1"/>
  <c r="P266" i="5" a="1"/>
  <c r="P266" i="5" s="1"/>
  <c r="E266" i="5" a="1"/>
  <c r="E266" i="5" s="1"/>
  <c r="G266" i="5" a="1"/>
  <c r="G266" i="5" s="1"/>
  <c r="N266" i="5" a="1"/>
  <c r="N266" i="5" s="1"/>
  <c r="H266" i="5" a="1"/>
  <c r="H266" i="5" s="1"/>
  <c r="K277" i="5" a="1"/>
  <c r="K277" i="5" s="1"/>
  <c r="Q277" i="5" a="1"/>
  <c r="Q277" i="5" s="1"/>
  <c r="S277" i="5" a="1"/>
  <c r="S277" i="5" s="1"/>
  <c r="R277" i="5" a="1"/>
  <c r="R277" i="5" s="1"/>
  <c r="I277" i="5" a="1"/>
  <c r="I277" i="5" s="1"/>
  <c r="J277" i="5" a="1"/>
  <c r="J277" i="5" s="1"/>
  <c r="O277" i="5" a="1"/>
  <c r="O277" i="5" s="1"/>
  <c r="E277" i="5" a="1"/>
  <c r="E277" i="5" s="1"/>
  <c r="G277" i="5" a="1"/>
  <c r="G277" i="5" s="1"/>
  <c r="H277" i="5" a="1"/>
  <c r="H277" i="5" s="1"/>
  <c r="F277" i="5" a="1"/>
  <c r="F277" i="5" s="1"/>
  <c r="M277" i="5" a="1"/>
  <c r="M277" i="5" s="1"/>
  <c r="N277" i="5" a="1"/>
  <c r="N277" i="5" s="1"/>
  <c r="P277" i="5" a="1"/>
  <c r="P277" i="5" s="1"/>
  <c r="L277" i="5" a="1"/>
  <c r="L277" i="5" s="1"/>
  <c r="P25" i="5" a="1"/>
  <c r="P25" i="5" s="1"/>
  <c r="F25" i="5" a="1"/>
  <c r="F25" i="5" s="1"/>
  <c r="F68" i="5" a="1"/>
  <c r="F68" i="5" s="1"/>
  <c r="P79" i="5" a="1"/>
  <c r="P79" i="5" s="1"/>
  <c r="Q4" i="5" a="1"/>
  <c r="Q4" i="5" s="1"/>
  <c r="S4" i="5" a="1"/>
  <c r="S4" i="5" s="1"/>
  <c r="R4" i="5" a="1"/>
  <c r="R4" i="5" s="1"/>
  <c r="O4" i="5" a="1"/>
  <c r="O4" i="5" s="1"/>
  <c r="K4" i="5" a="1"/>
  <c r="K4" i="5" s="1"/>
  <c r="I4" i="5" a="1"/>
  <c r="I4" i="5" s="1"/>
  <c r="L4" i="5" a="1"/>
  <c r="L4" i="5" s="1"/>
  <c r="F4" i="5" a="1"/>
  <c r="F4" i="5" s="1"/>
  <c r="J4" i="5" a="1"/>
  <c r="J4" i="5" s="1"/>
  <c r="E4" i="5" a="1"/>
  <c r="E4" i="5" s="1"/>
  <c r="H4" i="5" a="1"/>
  <c r="H4" i="5" s="1"/>
  <c r="M4" i="5" a="1"/>
  <c r="M4" i="5" s="1"/>
  <c r="G4" i="5" a="1"/>
  <c r="G4" i="5" s="1"/>
  <c r="M7" i="5" a="1"/>
  <c r="M7" i="5" s="1"/>
  <c r="R22" i="5" a="1"/>
  <c r="R22" i="5" s="1"/>
  <c r="Q22" i="5" a="1"/>
  <c r="Q22" i="5" s="1"/>
  <c r="O22" i="5" a="1"/>
  <c r="O22" i="5" s="1"/>
  <c r="K22" i="5" a="1"/>
  <c r="K22" i="5" s="1"/>
  <c r="I22" i="5" a="1"/>
  <c r="I22" i="5" s="1"/>
  <c r="S22" i="5" a="1"/>
  <c r="S22" i="5" s="1"/>
  <c r="J22" i="5" a="1"/>
  <c r="J22" i="5" s="1"/>
  <c r="E22" i="5" a="1"/>
  <c r="E22" i="5" s="1"/>
  <c r="G22" i="5" a="1"/>
  <c r="G22" i="5" s="1"/>
  <c r="L22" i="5" a="1"/>
  <c r="L22" i="5" s="1"/>
  <c r="F22" i="5" a="1"/>
  <c r="F22" i="5" s="1"/>
  <c r="N22" i="5" a="1"/>
  <c r="N22" i="5" s="1"/>
  <c r="M22" i="5" a="1"/>
  <c r="M22" i="5" s="1"/>
  <c r="M278" i="5" a="1"/>
  <c r="M278" i="5" s="1"/>
  <c r="O286" i="5" a="1"/>
  <c r="O286" i="5" s="1"/>
  <c r="K286" i="5" a="1"/>
  <c r="K286" i="5" s="1"/>
  <c r="Q286" i="5" a="1"/>
  <c r="Q286" i="5" s="1"/>
  <c r="S286" i="5" a="1"/>
  <c r="S286" i="5" s="1"/>
  <c r="J286" i="5" a="1"/>
  <c r="J286" i="5" s="1"/>
  <c r="R286" i="5" a="1"/>
  <c r="R286" i="5" s="1"/>
  <c r="I286" i="5" a="1"/>
  <c r="I286" i="5" s="1"/>
  <c r="L286" i="5" a="1"/>
  <c r="L286" i="5" s="1"/>
  <c r="F286" i="5" a="1"/>
  <c r="F286" i="5" s="1"/>
  <c r="E286" i="5" a="1"/>
  <c r="E286" i="5" s="1"/>
  <c r="N286" i="5" a="1"/>
  <c r="N286" i="5" s="1"/>
  <c r="O293" i="5" a="1"/>
  <c r="O293" i="5" s="1"/>
  <c r="K293" i="5" a="1"/>
  <c r="K293" i="5" s="1"/>
  <c r="Q293" i="5" a="1"/>
  <c r="Q293" i="5" s="1"/>
  <c r="R293" i="5" a="1"/>
  <c r="R293" i="5" s="1"/>
  <c r="S293" i="5" a="1"/>
  <c r="S293" i="5" s="1"/>
  <c r="I293" i="5" a="1"/>
  <c r="I293" i="5" s="1"/>
  <c r="L293" i="5" a="1"/>
  <c r="L293" i="5" s="1"/>
  <c r="N293" i="5" a="1"/>
  <c r="N293" i="5" s="1"/>
  <c r="J293" i="5" a="1"/>
  <c r="J293" i="5" s="1"/>
  <c r="F293" i="5" a="1"/>
  <c r="F293" i="5" s="1"/>
  <c r="H293" i="5" a="1"/>
  <c r="H293" i="5" s="1"/>
  <c r="G293" i="5" a="1"/>
  <c r="G293" i="5" s="1"/>
  <c r="P205" i="5" a="1"/>
  <c r="P205" i="5" s="1"/>
  <c r="P275" i="5" a="1"/>
  <c r="P275" i="5" s="1"/>
  <c r="P243" i="5" a="1"/>
  <c r="P243" i="5" s="1"/>
  <c r="P64" i="5" a="1"/>
  <c r="P64" i="5" s="1"/>
  <c r="P57" i="5" a="1"/>
  <c r="P57" i="5" s="1"/>
  <c r="P181" i="5" a="1"/>
  <c r="P181" i="5" s="1"/>
  <c r="P76" i="5" a="1"/>
  <c r="P76" i="5" s="1"/>
  <c r="P218" i="5" a="1"/>
  <c r="P218" i="5" s="1"/>
  <c r="P302" i="5" a="1"/>
  <c r="P302" i="5" s="1"/>
  <c r="P18" i="5" a="1"/>
  <c r="P18" i="5" s="1"/>
  <c r="P73" i="5" a="1"/>
  <c r="P73" i="5" s="1"/>
  <c r="P58" i="5" a="1"/>
  <c r="P58" i="5" s="1"/>
  <c r="P139" i="5" a="1"/>
  <c r="P139" i="5" s="1"/>
  <c r="P143" i="5" a="1"/>
  <c r="P143" i="5" s="1"/>
  <c r="H173" i="5" a="1"/>
  <c r="H173" i="5" s="1"/>
  <c r="H35" i="5" a="1"/>
  <c r="H35" i="5" s="1"/>
  <c r="H135" i="5" a="1"/>
  <c r="H135" i="5" s="1"/>
  <c r="H248" i="5" a="1"/>
  <c r="H248" i="5" s="1"/>
  <c r="H284" i="5" a="1"/>
  <c r="H284" i="5" s="1"/>
  <c r="H162" i="5" a="1"/>
  <c r="H162" i="5" s="1"/>
  <c r="H209" i="5" a="1"/>
  <c r="H209" i="5" s="1"/>
  <c r="H32" i="5" a="1"/>
  <c r="H32" i="5" s="1"/>
  <c r="H79" i="5" a="1"/>
  <c r="H79" i="5" s="1"/>
  <c r="H231" i="5" a="1"/>
  <c r="H231" i="5" s="1"/>
  <c r="N245" i="5" a="1"/>
  <c r="N245" i="5" s="1"/>
  <c r="N101" i="5" a="1"/>
  <c r="N101" i="5" s="1"/>
  <c r="N79" i="5" a="1"/>
  <c r="N79" i="5" s="1"/>
  <c r="N196" i="5" a="1"/>
  <c r="N196" i="5" s="1"/>
  <c r="N125" i="5" a="1"/>
  <c r="N125" i="5" s="1"/>
  <c r="N302" i="5" a="1"/>
  <c r="N302" i="5" s="1"/>
  <c r="N105" i="5" a="1"/>
  <c r="N105" i="5" s="1"/>
  <c r="N114" i="5" a="1"/>
  <c r="N114" i="5" s="1"/>
  <c r="N4" i="5" a="1"/>
  <c r="N4" i="5" s="1"/>
  <c r="G203" i="5" a="1"/>
  <c r="G203" i="5" s="1"/>
  <c r="G118" i="5" a="1"/>
  <c r="G118" i="5" s="1"/>
  <c r="G105" i="5" a="1"/>
  <c r="G105" i="5" s="1"/>
  <c r="G156" i="5" a="1"/>
  <c r="G156" i="5" s="1"/>
  <c r="G265" i="5" a="1"/>
  <c r="G265" i="5" s="1"/>
  <c r="G232" i="5" a="1"/>
  <c r="G232" i="5" s="1"/>
  <c r="G275" i="5" a="1"/>
  <c r="G275" i="5" s="1"/>
  <c r="G28" i="5" a="1"/>
  <c r="G28" i="5" s="1"/>
  <c r="G184" i="5" a="1"/>
  <c r="G184" i="5" s="1"/>
  <c r="G49" i="5" a="1"/>
  <c r="G49" i="5" s="1"/>
  <c r="M89" i="5" a="1"/>
  <c r="M89" i="5" s="1"/>
  <c r="M274" i="5" a="1"/>
  <c r="M274" i="5" s="1"/>
  <c r="M109" i="5" a="1"/>
  <c r="M109" i="5" s="1"/>
  <c r="M57" i="5" a="1"/>
  <c r="M57" i="5" s="1"/>
  <c r="M286" i="5" a="1"/>
  <c r="M286" i="5" s="1"/>
  <c r="M275" i="5" a="1"/>
  <c r="M275" i="5" s="1"/>
  <c r="M218" i="5" a="1"/>
  <c r="M218" i="5" s="1"/>
  <c r="M173" i="5" a="1"/>
  <c r="M173" i="5" s="1"/>
  <c r="M51" i="5" a="1"/>
  <c r="M51" i="5" s="1"/>
  <c r="M205" i="5" a="1"/>
  <c r="M205" i="5" s="1"/>
  <c r="M83" i="5" a="1"/>
  <c r="M83" i="5" s="1"/>
  <c r="F55" i="5" a="1"/>
  <c r="F55" i="5" s="1"/>
  <c r="F26" i="5" a="1"/>
  <c r="F26" i="5" s="1"/>
  <c r="F142" i="5" a="1"/>
  <c r="F142" i="5" s="1"/>
  <c r="F181" i="5" a="1"/>
  <c r="F181" i="5" s="1"/>
  <c r="F18" i="5" a="1"/>
  <c r="F18" i="5" s="1"/>
  <c r="L291" i="5" a="1"/>
  <c r="L291" i="5" s="1"/>
  <c r="L5" i="5" a="1"/>
  <c r="L5" i="5" s="1"/>
  <c r="E116" i="5" a="1"/>
  <c r="E116" i="5" s="1"/>
  <c r="E179" i="5" a="1"/>
  <c r="E179" i="5" s="1"/>
  <c r="E184" i="5" a="1"/>
  <c r="E184" i="5" s="1"/>
  <c r="J297" i="5" a="1"/>
  <c r="J297" i="5" s="1"/>
  <c r="K96" i="5" a="1"/>
  <c r="K96" i="5" s="1"/>
  <c r="S96" i="5" a="1"/>
  <c r="S96" i="5" s="1"/>
  <c r="J96" i="5" a="1"/>
  <c r="J96" i="5" s="1"/>
  <c r="Q96" i="5" a="1"/>
  <c r="Q96" i="5" s="1"/>
  <c r="R96" i="5" a="1"/>
  <c r="R96" i="5" s="1"/>
  <c r="E96" i="5" a="1"/>
  <c r="E96" i="5" s="1"/>
  <c r="O96" i="5" a="1"/>
  <c r="O96" i="5" s="1"/>
  <c r="I96" i="5" a="1"/>
  <c r="I96" i="5" s="1"/>
  <c r="N96" i="5" a="1"/>
  <c r="N96" i="5" s="1"/>
  <c r="P96" i="5" a="1"/>
  <c r="P96" i="5" s="1"/>
  <c r="M96" i="5" a="1"/>
  <c r="M96" i="5" s="1"/>
  <c r="F96" i="5" a="1"/>
  <c r="F96" i="5" s="1"/>
  <c r="G96" i="5" a="1"/>
  <c r="G96" i="5" s="1"/>
  <c r="L96" i="5" a="1"/>
  <c r="L96" i="5" s="1"/>
  <c r="K150" i="5" a="1"/>
  <c r="K150" i="5" s="1"/>
  <c r="Q150" i="5" a="1"/>
  <c r="Q150" i="5" s="1"/>
  <c r="S150" i="5" a="1"/>
  <c r="S150" i="5" s="1"/>
  <c r="R150" i="5" a="1"/>
  <c r="R150" i="5" s="1"/>
  <c r="O150" i="5" a="1"/>
  <c r="O150" i="5" s="1"/>
  <c r="I150" i="5" a="1"/>
  <c r="I150" i="5" s="1"/>
  <c r="J150" i="5" a="1"/>
  <c r="J150" i="5" s="1"/>
  <c r="E150" i="5" a="1"/>
  <c r="E150" i="5" s="1"/>
  <c r="M150" i="5" a="1"/>
  <c r="M150" i="5" s="1"/>
  <c r="G150" i="5" a="1"/>
  <c r="G150" i="5" s="1"/>
  <c r="N150" i="5" a="1"/>
  <c r="N150" i="5" s="1"/>
  <c r="H150" i="5" a="1"/>
  <c r="H150" i="5" s="1"/>
  <c r="P150" i="5" a="1"/>
  <c r="P150" i="5" s="1"/>
  <c r="L150" i="5" a="1"/>
  <c r="L150" i="5" s="1"/>
  <c r="F150" i="5" a="1"/>
  <c r="F150" i="5" s="1"/>
  <c r="K204" i="5" a="1"/>
  <c r="K204" i="5" s="1"/>
  <c r="Q204" i="5" a="1"/>
  <c r="Q204" i="5" s="1"/>
  <c r="S204" i="5" a="1"/>
  <c r="S204" i="5" s="1"/>
  <c r="R204" i="5" a="1"/>
  <c r="R204" i="5" s="1"/>
  <c r="I204" i="5" a="1"/>
  <c r="I204" i="5" s="1"/>
  <c r="O204" i="5" a="1"/>
  <c r="O204" i="5" s="1"/>
  <c r="J204" i="5" a="1"/>
  <c r="J204" i="5" s="1"/>
  <c r="E204" i="5" a="1"/>
  <c r="E204" i="5" s="1"/>
  <c r="F204" i="5" a="1"/>
  <c r="F204" i="5" s="1"/>
  <c r="N204" i="5" a="1"/>
  <c r="N204" i="5" s="1"/>
  <c r="P204" i="5" a="1"/>
  <c r="P204" i="5" s="1"/>
  <c r="G204" i="5" a="1"/>
  <c r="G204" i="5" s="1"/>
  <c r="H204" i="5" a="1"/>
  <c r="H204" i="5" s="1"/>
  <c r="L204" i="5" a="1"/>
  <c r="L204" i="5" s="1"/>
  <c r="M204" i="5" a="1"/>
  <c r="M204" i="5" s="1"/>
  <c r="R62" i="5" a="1"/>
  <c r="R62" i="5" s="1"/>
  <c r="O62" i="5" a="1"/>
  <c r="O62" i="5" s="1"/>
  <c r="K62" i="5" a="1"/>
  <c r="K62" i="5" s="1"/>
  <c r="Q62" i="5" a="1"/>
  <c r="Q62" i="5" s="1"/>
  <c r="S62" i="5" a="1"/>
  <c r="S62" i="5" s="1"/>
  <c r="I62" i="5" a="1"/>
  <c r="I62" i="5" s="1"/>
  <c r="E62" i="5" a="1"/>
  <c r="E62" i="5" s="1"/>
  <c r="J62" i="5" a="1"/>
  <c r="J62" i="5" s="1"/>
  <c r="L62" i="5" a="1"/>
  <c r="L62" i="5" s="1"/>
  <c r="F62" i="5" a="1"/>
  <c r="F62" i="5" s="1"/>
  <c r="G62" i="5" a="1"/>
  <c r="G62" i="5" s="1"/>
  <c r="H62" i="5" a="1"/>
  <c r="H62" i="5" s="1"/>
  <c r="N62" i="5" a="1"/>
  <c r="N62" i="5" s="1"/>
  <c r="R80" i="5" a="1"/>
  <c r="R80" i="5" s="1"/>
  <c r="O80" i="5" a="1"/>
  <c r="O80" i="5" s="1"/>
  <c r="K80" i="5" a="1"/>
  <c r="K80" i="5" s="1"/>
  <c r="Q80" i="5" a="1"/>
  <c r="Q80" i="5" s="1"/>
  <c r="E80" i="5" a="1"/>
  <c r="E80" i="5" s="1"/>
  <c r="J80" i="5" a="1"/>
  <c r="J80" i="5" s="1"/>
  <c r="S80" i="5" a="1"/>
  <c r="S80" i="5" s="1"/>
  <c r="F80" i="5" a="1"/>
  <c r="F80" i="5" s="1"/>
  <c r="L80" i="5" a="1"/>
  <c r="L80" i="5" s="1"/>
  <c r="M80" i="5" a="1"/>
  <c r="M80" i="5" s="1"/>
  <c r="H80" i="5" a="1"/>
  <c r="H80" i="5" s="1"/>
  <c r="I80" i="5" a="1"/>
  <c r="I80" i="5" s="1"/>
  <c r="R98" i="5" a="1"/>
  <c r="R98" i="5" s="1"/>
  <c r="O98" i="5" a="1"/>
  <c r="O98" i="5" s="1"/>
  <c r="K98" i="5" a="1"/>
  <c r="K98" i="5" s="1"/>
  <c r="Q98" i="5" a="1"/>
  <c r="Q98" i="5" s="1"/>
  <c r="I98" i="5" a="1"/>
  <c r="I98" i="5" s="1"/>
  <c r="J98" i="5" a="1"/>
  <c r="J98" i="5" s="1"/>
  <c r="E98" i="5" a="1"/>
  <c r="E98" i="5" s="1"/>
  <c r="L98" i="5" a="1"/>
  <c r="L98" i="5" s="1"/>
  <c r="M98" i="5" a="1"/>
  <c r="M98" i="5" s="1"/>
  <c r="S98" i="5" a="1"/>
  <c r="S98" i="5" s="1"/>
  <c r="H98" i="5" a="1"/>
  <c r="H98" i="5" s="1"/>
  <c r="F98" i="5" a="1"/>
  <c r="F98" i="5" s="1"/>
  <c r="R127" i="5" a="1"/>
  <c r="R127" i="5" s="1"/>
  <c r="S127" i="5" a="1"/>
  <c r="S127" i="5" s="1"/>
  <c r="O127" i="5" a="1"/>
  <c r="O127" i="5" s="1"/>
  <c r="K127" i="5" a="1"/>
  <c r="K127" i="5" s="1"/>
  <c r="Q127" i="5" a="1"/>
  <c r="Q127" i="5" s="1"/>
  <c r="J127" i="5" a="1"/>
  <c r="J127" i="5" s="1"/>
  <c r="L127" i="5" a="1"/>
  <c r="L127" i="5" s="1"/>
  <c r="E127" i="5" a="1"/>
  <c r="E127" i="5" s="1"/>
  <c r="F127" i="5" a="1"/>
  <c r="F127" i="5" s="1"/>
  <c r="H127" i="5" a="1"/>
  <c r="H127" i="5" s="1"/>
  <c r="P127" i="5" a="1"/>
  <c r="P127" i="5" s="1"/>
  <c r="M127" i="5" a="1"/>
  <c r="M127" i="5" s="1"/>
  <c r="I127" i="5" a="1"/>
  <c r="I127" i="5" s="1"/>
  <c r="G127" i="5" a="1"/>
  <c r="G127" i="5" s="1"/>
  <c r="Q18" i="5" a="1"/>
  <c r="Q18" i="5" s="1"/>
  <c r="S18" i="5" a="1"/>
  <c r="S18" i="5" s="1"/>
  <c r="E18" i="5" a="1"/>
  <c r="E18" i="5" s="1"/>
  <c r="R18" i="5" a="1"/>
  <c r="R18" i="5" s="1"/>
  <c r="L18" i="5" a="1"/>
  <c r="L18" i="5" s="1"/>
  <c r="I18" i="5" a="1"/>
  <c r="I18" i="5" s="1"/>
  <c r="J18" i="5" a="1"/>
  <c r="J18" i="5" s="1"/>
  <c r="M18" i="5" a="1"/>
  <c r="M18" i="5" s="1"/>
  <c r="N18" i="5" a="1"/>
  <c r="N18" i="5" s="1"/>
  <c r="O18" i="5" a="1"/>
  <c r="O18" i="5" s="1"/>
  <c r="R148" i="5" a="1"/>
  <c r="R148" i="5" s="1"/>
  <c r="O148" i="5" a="1"/>
  <c r="O148" i="5" s="1"/>
  <c r="K148" i="5" a="1"/>
  <c r="K148" i="5" s="1"/>
  <c r="Q148" i="5" a="1"/>
  <c r="Q148" i="5" s="1"/>
  <c r="J148" i="5" a="1"/>
  <c r="J148" i="5" s="1"/>
  <c r="S148" i="5" a="1"/>
  <c r="S148" i="5" s="1"/>
  <c r="E148" i="5" a="1"/>
  <c r="E148" i="5" s="1"/>
  <c r="F148" i="5" a="1"/>
  <c r="F148" i="5" s="1"/>
  <c r="L148" i="5" a="1"/>
  <c r="L148" i="5" s="1"/>
  <c r="I148" i="5" a="1"/>
  <c r="I148" i="5" s="1"/>
  <c r="G148" i="5" a="1"/>
  <c r="G148" i="5" s="1"/>
  <c r="N148" i="5" a="1"/>
  <c r="N148" i="5" s="1"/>
  <c r="R191" i="5" a="1"/>
  <c r="R191" i="5" s="1"/>
  <c r="Q191" i="5" a="1"/>
  <c r="Q191" i="5" s="1"/>
  <c r="O191" i="5" a="1"/>
  <c r="O191" i="5" s="1"/>
  <c r="K191" i="5" a="1"/>
  <c r="K191" i="5" s="1"/>
  <c r="S191" i="5" a="1"/>
  <c r="S191" i="5" s="1"/>
  <c r="I191" i="5" a="1"/>
  <c r="I191" i="5" s="1"/>
  <c r="E191" i="5" a="1"/>
  <c r="E191" i="5" s="1"/>
  <c r="L191" i="5" a="1"/>
  <c r="L191" i="5" s="1"/>
  <c r="J191" i="5" a="1"/>
  <c r="J191" i="5" s="1"/>
  <c r="N191" i="5" a="1"/>
  <c r="N191" i="5" s="1"/>
  <c r="M191" i="5" a="1"/>
  <c r="M191" i="5" s="1"/>
  <c r="G191" i="5" a="1"/>
  <c r="G191" i="5" s="1"/>
  <c r="P284" i="5" a="1"/>
  <c r="P284" i="5" s="1"/>
  <c r="N151" i="5" a="1"/>
  <c r="N151" i="5" s="1"/>
  <c r="N186" i="5" a="1"/>
  <c r="N186" i="5" s="1"/>
  <c r="M148" i="5" a="1"/>
  <c r="M148" i="5" s="1"/>
  <c r="M288" i="5" a="1"/>
  <c r="M288" i="5" s="1"/>
  <c r="J281" i="5" a="1"/>
  <c r="J281" i="5" s="1"/>
  <c r="H18" i="5" a="1"/>
  <c r="H18" i="5" s="1"/>
  <c r="H16" i="5" a="1"/>
  <c r="H16" i="5" s="1"/>
  <c r="N8" i="5" a="1"/>
  <c r="N8" i="5" s="1"/>
  <c r="G238" i="5" a="1"/>
  <c r="G238" i="5" s="1"/>
  <c r="F30" i="5" a="1"/>
  <c r="F30" i="5" s="1"/>
  <c r="P214" i="5" a="1"/>
  <c r="P214" i="5" s="1"/>
  <c r="M14" i="5" a="1"/>
  <c r="M14" i="5" s="1"/>
  <c r="N25" i="5" a="1"/>
  <c r="N25" i="5" s="1"/>
  <c r="N32" i="5" a="1"/>
  <c r="N32" i="5" s="1"/>
  <c r="F43" i="5" a="1"/>
  <c r="F43" i="5" s="1"/>
  <c r="H50" i="5" a="1"/>
  <c r="H50" i="5" s="1"/>
  <c r="E61" i="5" a="1"/>
  <c r="E61" i="5" s="1"/>
  <c r="N133" i="5" a="1"/>
  <c r="N133" i="5" s="1"/>
  <c r="M24" i="5" a="1"/>
  <c r="M24" i="5" s="1"/>
  <c r="F42" i="5" a="1"/>
  <c r="F42" i="5" s="1"/>
  <c r="G60" i="5" a="1"/>
  <c r="G60" i="5" s="1"/>
  <c r="G143" i="5" a="1"/>
  <c r="G143" i="5" s="1"/>
  <c r="F154" i="5" a="1"/>
  <c r="F154" i="5" s="1"/>
  <c r="G161" i="5" a="1"/>
  <c r="G161" i="5" s="1"/>
  <c r="H172" i="5" a="1"/>
  <c r="H172" i="5" s="1"/>
  <c r="G179" i="5" a="1"/>
  <c r="G179" i="5" s="1"/>
  <c r="G190" i="5" a="1"/>
  <c r="G190" i="5" s="1"/>
  <c r="G197" i="5" a="1"/>
  <c r="G197" i="5" s="1"/>
  <c r="M208" i="5" a="1"/>
  <c r="M208" i="5" s="1"/>
  <c r="F215" i="5" a="1"/>
  <c r="F215" i="5" s="1"/>
  <c r="H226" i="5" a="1"/>
  <c r="H226" i="5" s="1"/>
  <c r="M233" i="5" a="1"/>
  <c r="M233" i="5" s="1"/>
  <c r="M245" i="5" a="1"/>
  <c r="M245" i="5" s="1"/>
  <c r="G256" i="5" a="1"/>
  <c r="G256" i="5" s="1"/>
  <c r="H263" i="5" a="1"/>
  <c r="H263" i="5" s="1"/>
  <c r="L274" i="5" a="1"/>
  <c r="L274" i="5" s="1"/>
  <c r="N19" i="5" a="1"/>
  <c r="N19" i="5" s="1"/>
  <c r="G283" i="5" a="1"/>
  <c r="G283" i="5" s="1"/>
  <c r="M290" i="5" a="1"/>
  <c r="M290" i="5" s="1"/>
  <c r="G301" i="5" a="1"/>
  <c r="G301" i="5" s="1"/>
  <c r="P236" i="5" a="1"/>
  <c r="P236" i="5" s="1"/>
  <c r="P209" i="5" a="1"/>
  <c r="P209" i="5" s="1"/>
  <c r="P200" i="5" a="1"/>
  <c r="P200" i="5" s="1"/>
  <c r="P28" i="5" a="1"/>
  <c r="P28" i="5" s="1"/>
  <c r="P23" i="5" a="1"/>
  <c r="P23" i="5" s="1"/>
  <c r="P156" i="5" a="1"/>
  <c r="P156" i="5" s="1"/>
  <c r="P238" i="5" a="1"/>
  <c r="P238" i="5" s="1"/>
  <c r="P36" i="5" a="1"/>
  <c r="P36" i="5" s="1"/>
  <c r="P91" i="5" a="1"/>
  <c r="P91" i="5" s="1"/>
  <c r="P196" i="5" a="1"/>
  <c r="P196" i="5" s="1"/>
  <c r="P98" i="5" a="1"/>
  <c r="P98" i="5" s="1"/>
  <c r="P15" i="5" a="1"/>
  <c r="P15" i="5" s="1"/>
  <c r="P41" i="5" a="1"/>
  <c r="P41" i="5" s="1"/>
  <c r="H196" i="5" a="1"/>
  <c r="H196" i="5" s="1"/>
  <c r="H181" i="5" a="1"/>
  <c r="H181" i="5" s="1"/>
  <c r="H216" i="5" a="1"/>
  <c r="H216" i="5" s="1"/>
  <c r="H283" i="5" a="1"/>
  <c r="H283" i="5" s="1"/>
  <c r="H136" i="5" a="1"/>
  <c r="H136" i="5" s="1"/>
  <c r="H19" i="5" a="1"/>
  <c r="H19" i="5" s="1"/>
  <c r="H257" i="5" a="1"/>
  <c r="H257" i="5" s="1"/>
  <c r="N17" i="5" a="1"/>
  <c r="N17" i="5" s="1"/>
  <c r="N20" i="5" a="1"/>
  <c r="N20" i="5" s="1"/>
  <c r="N288" i="5" a="1"/>
  <c r="N288" i="5" s="1"/>
  <c r="N261" i="5" a="1"/>
  <c r="N261" i="5" s="1"/>
  <c r="N34" i="5" a="1"/>
  <c r="N34" i="5" s="1"/>
  <c r="N284" i="5" a="1"/>
  <c r="N284" i="5" s="1"/>
  <c r="N178" i="5" a="1"/>
  <c r="N178" i="5" s="1"/>
  <c r="N128" i="5" a="1"/>
  <c r="N128" i="5" s="1"/>
  <c r="G274" i="5" a="1"/>
  <c r="G274" i="5" s="1"/>
  <c r="G7" i="5" a="1"/>
  <c r="G7" i="5" s="1"/>
  <c r="G56" i="5" a="1"/>
  <c r="G56" i="5" s="1"/>
  <c r="G18" i="5" a="1"/>
  <c r="G18" i="5" s="1"/>
  <c r="G186" i="5" a="1"/>
  <c r="G186" i="5" s="1"/>
  <c r="G152" i="5" a="1"/>
  <c r="G152" i="5" s="1"/>
  <c r="G225" i="5" a="1"/>
  <c r="G225" i="5" s="1"/>
  <c r="G51" i="5" a="1"/>
  <c r="G51" i="5" s="1"/>
  <c r="G15" i="5" a="1"/>
  <c r="G15" i="5" s="1"/>
  <c r="M35" i="5" a="1"/>
  <c r="M35" i="5" s="1"/>
  <c r="M79" i="5" a="1"/>
  <c r="M79" i="5" s="1"/>
  <c r="M177" i="5" a="1"/>
  <c r="M177" i="5" s="1"/>
  <c r="M259" i="5" a="1"/>
  <c r="M259" i="5" s="1"/>
  <c r="M293" i="5" a="1"/>
  <c r="M293" i="5" s="1"/>
  <c r="M152" i="5" a="1"/>
  <c r="M152" i="5" s="1"/>
  <c r="F302" i="5" a="1"/>
  <c r="F302" i="5" s="1"/>
  <c r="L82" i="5" a="1"/>
  <c r="L82" i="5" s="1"/>
  <c r="L279" i="5" a="1"/>
  <c r="L279" i="5" s="1"/>
  <c r="L218" i="5" a="1"/>
  <c r="L218" i="5" s="1"/>
  <c r="E293" i="5" a="1"/>
  <c r="E293" i="5" s="1"/>
  <c r="E19" i="5" a="1"/>
  <c r="E19" i="5" s="1"/>
  <c r="J116" i="5" a="1"/>
  <c r="J116" i="5" s="1"/>
  <c r="I152" i="5" a="1"/>
  <c r="I152" i="5" s="1"/>
  <c r="K78" i="5" a="1"/>
  <c r="K78" i="5" s="1"/>
  <c r="Q78" i="5" a="1"/>
  <c r="Q78" i="5" s="1"/>
  <c r="O78" i="5" a="1"/>
  <c r="O78" i="5" s="1"/>
  <c r="J78" i="5" a="1"/>
  <c r="J78" i="5" s="1"/>
  <c r="R78" i="5" a="1"/>
  <c r="R78" i="5" s="1"/>
  <c r="S78" i="5" a="1"/>
  <c r="S78" i="5" s="1"/>
  <c r="I78" i="5" a="1"/>
  <c r="I78" i="5" s="1"/>
  <c r="L78" i="5" a="1"/>
  <c r="L78" i="5" s="1"/>
  <c r="N78" i="5" a="1"/>
  <c r="N78" i="5" s="1"/>
  <c r="E78" i="5" a="1"/>
  <c r="E78" i="5" s="1"/>
  <c r="P78" i="5" a="1"/>
  <c r="P78" i="5" s="1"/>
  <c r="M78" i="5" a="1"/>
  <c r="M78" i="5" s="1"/>
  <c r="F78" i="5" a="1"/>
  <c r="F78" i="5" s="1"/>
  <c r="K114" i="5" a="1"/>
  <c r="K114" i="5" s="1"/>
  <c r="Q114" i="5" a="1"/>
  <c r="Q114" i="5" s="1"/>
  <c r="R114" i="5" a="1"/>
  <c r="R114" i="5" s="1"/>
  <c r="J114" i="5" a="1"/>
  <c r="J114" i="5" s="1"/>
  <c r="S114" i="5" a="1"/>
  <c r="S114" i="5" s="1"/>
  <c r="I114" i="5" a="1"/>
  <c r="I114" i="5" s="1"/>
  <c r="O114" i="5" a="1"/>
  <c r="O114" i="5" s="1"/>
  <c r="E114" i="5" a="1"/>
  <c r="E114" i="5" s="1"/>
  <c r="F114" i="5" a="1"/>
  <c r="F114" i="5" s="1"/>
  <c r="L114" i="5" a="1"/>
  <c r="L114" i="5" s="1"/>
  <c r="G114" i="5" a="1"/>
  <c r="G114" i="5" s="1"/>
  <c r="H114" i="5" a="1"/>
  <c r="H114" i="5" s="1"/>
  <c r="M114" i="5" a="1"/>
  <c r="M114" i="5" s="1"/>
  <c r="R44" i="5" a="1"/>
  <c r="R44" i="5" s="1"/>
  <c r="O44" i="5" a="1"/>
  <c r="O44" i="5" s="1"/>
  <c r="K44" i="5" a="1"/>
  <c r="K44" i="5" s="1"/>
  <c r="Q44" i="5" a="1"/>
  <c r="Q44" i="5" s="1"/>
  <c r="S44" i="5" a="1"/>
  <c r="S44" i="5" s="1"/>
  <c r="F44" i="5" a="1"/>
  <c r="F44" i="5" s="1"/>
  <c r="L44" i="5" a="1"/>
  <c r="L44" i="5" s="1"/>
  <c r="J44" i="5" a="1"/>
  <c r="J44" i="5" s="1"/>
  <c r="I44" i="5" a="1"/>
  <c r="I44" i="5" s="1"/>
  <c r="P44" i="5" a="1"/>
  <c r="P44" i="5" s="1"/>
  <c r="H44" i="5" a="1"/>
  <c r="H44" i="5" s="1"/>
  <c r="E44" i="5" a="1"/>
  <c r="E44" i="5" s="1"/>
  <c r="M44" i="5" a="1"/>
  <c r="M44" i="5" s="1"/>
  <c r="G44" i="5" a="1"/>
  <c r="G44" i="5" s="1"/>
  <c r="Q73" i="5" a="1"/>
  <c r="Q73" i="5" s="1"/>
  <c r="S73" i="5" a="1"/>
  <c r="S73" i="5" s="1"/>
  <c r="R73" i="5" a="1"/>
  <c r="R73" i="5" s="1"/>
  <c r="O73" i="5" a="1"/>
  <c r="O73" i="5" s="1"/>
  <c r="K73" i="5" a="1"/>
  <c r="K73" i="5" s="1"/>
  <c r="J73" i="5" a="1"/>
  <c r="J73" i="5" s="1"/>
  <c r="E73" i="5" a="1"/>
  <c r="E73" i="5" s="1"/>
  <c r="L73" i="5" a="1"/>
  <c r="L73" i="5" s="1"/>
  <c r="I73" i="5" a="1"/>
  <c r="I73" i="5" s="1"/>
  <c r="F73" i="5" a="1"/>
  <c r="F73" i="5" s="1"/>
  <c r="H73" i="5" a="1"/>
  <c r="H73" i="5" s="1"/>
  <c r="M73" i="5" a="1"/>
  <c r="M73" i="5" s="1"/>
  <c r="N73" i="5" a="1"/>
  <c r="N73" i="5" s="1"/>
  <c r="R134" i="5" a="1"/>
  <c r="R134" i="5" s="1"/>
  <c r="O134" i="5" a="1"/>
  <c r="O134" i="5" s="1"/>
  <c r="K134" i="5" a="1"/>
  <c r="K134" i="5" s="1"/>
  <c r="Q134" i="5" a="1"/>
  <c r="Q134" i="5" s="1"/>
  <c r="J134" i="5" a="1"/>
  <c r="J134" i="5" s="1"/>
  <c r="S134" i="5" a="1"/>
  <c r="S134" i="5" s="1"/>
  <c r="I134" i="5" a="1"/>
  <c r="I134" i="5" s="1"/>
  <c r="E134" i="5" a="1"/>
  <c r="E134" i="5" s="1"/>
  <c r="F134" i="5" a="1"/>
  <c r="F134" i="5" s="1"/>
  <c r="L134" i="5" a="1"/>
  <c r="L134" i="5" s="1"/>
  <c r="N134" i="5" a="1"/>
  <c r="N134" i="5" s="1"/>
  <c r="H134" i="5" a="1"/>
  <c r="H134" i="5" s="1"/>
  <c r="G134" i="5" a="1"/>
  <c r="G134" i="5" s="1"/>
  <c r="P134" i="5" a="1"/>
  <c r="P134" i="5" s="1"/>
  <c r="Q54" i="5" a="1"/>
  <c r="Q54" i="5" s="1"/>
  <c r="S54" i="5" a="1"/>
  <c r="S54" i="5" s="1"/>
  <c r="R54" i="5" a="1"/>
  <c r="R54" i="5" s="1"/>
  <c r="O54" i="5" a="1"/>
  <c r="O54" i="5" s="1"/>
  <c r="K54" i="5" a="1"/>
  <c r="K54" i="5" s="1"/>
  <c r="F54" i="5" a="1"/>
  <c r="F54" i="5" s="1"/>
  <c r="J54" i="5" a="1"/>
  <c r="J54" i="5" s="1"/>
  <c r="L54" i="5" a="1"/>
  <c r="L54" i="5" s="1"/>
  <c r="E54" i="5" a="1"/>
  <c r="E54" i="5" s="1"/>
  <c r="N54" i="5" a="1"/>
  <c r="N54" i="5" s="1"/>
  <c r="M54" i="5" a="1"/>
  <c r="M54" i="5" s="1"/>
  <c r="G54" i="5" a="1"/>
  <c r="G54" i="5" s="1"/>
  <c r="H54" i="5" a="1"/>
  <c r="H54" i="5" s="1"/>
  <c r="P54" i="5" a="1"/>
  <c r="P54" i="5" s="1"/>
  <c r="S155" i="5" a="1"/>
  <c r="S155" i="5" s="1"/>
  <c r="R155" i="5" a="1"/>
  <c r="R155" i="5" s="1"/>
  <c r="O155" i="5" a="1"/>
  <c r="O155" i="5" s="1"/>
  <c r="K155" i="5" a="1"/>
  <c r="K155" i="5" s="1"/>
  <c r="Q155" i="5" a="1"/>
  <c r="Q155" i="5" s="1"/>
  <c r="I155" i="5" a="1"/>
  <c r="I155" i="5" s="1"/>
  <c r="M155" i="5" a="1"/>
  <c r="M155" i="5" s="1"/>
  <c r="G155" i="5" a="1"/>
  <c r="G155" i="5" s="1"/>
  <c r="N155" i="5" a="1"/>
  <c r="N155" i="5" s="1"/>
  <c r="P155" i="5" a="1"/>
  <c r="P155" i="5" s="1"/>
  <c r="L155" i="5" a="1"/>
  <c r="L155" i="5" s="1"/>
  <c r="J155" i="5" a="1"/>
  <c r="J155" i="5" s="1"/>
  <c r="H155" i="5" a="1"/>
  <c r="H155" i="5" s="1"/>
  <c r="S166" i="5" a="1"/>
  <c r="S166" i="5" s="1"/>
  <c r="R166" i="5" a="1"/>
  <c r="R166" i="5" s="1"/>
  <c r="Q166" i="5" a="1"/>
  <c r="Q166" i="5" s="1"/>
  <c r="O166" i="5" a="1"/>
  <c r="O166" i="5" s="1"/>
  <c r="K166" i="5" a="1"/>
  <c r="K166" i="5" s="1"/>
  <c r="I166" i="5" a="1"/>
  <c r="I166" i="5" s="1"/>
  <c r="J166" i="5" a="1"/>
  <c r="J166" i="5" s="1"/>
  <c r="E166" i="5" a="1"/>
  <c r="E166" i="5" s="1"/>
  <c r="L166" i="5" a="1"/>
  <c r="L166" i="5" s="1"/>
  <c r="M166" i="5" a="1"/>
  <c r="M166" i="5" s="1"/>
  <c r="F166" i="5" a="1"/>
  <c r="F166" i="5" s="1"/>
  <c r="G166" i="5" a="1"/>
  <c r="G166" i="5" s="1"/>
  <c r="N166" i="5" a="1"/>
  <c r="N166" i="5" s="1"/>
  <c r="H166" i="5" a="1"/>
  <c r="H166" i="5" s="1"/>
  <c r="R227" i="5" a="1"/>
  <c r="R227" i="5" s="1"/>
  <c r="S227" i="5" a="1"/>
  <c r="S227" i="5" s="1"/>
  <c r="O227" i="5" a="1"/>
  <c r="O227" i="5" s="1"/>
  <c r="K227" i="5" a="1"/>
  <c r="K227" i="5" s="1"/>
  <c r="Q227" i="5" a="1"/>
  <c r="Q227" i="5" s="1"/>
  <c r="I227" i="5" a="1"/>
  <c r="I227" i="5" s="1"/>
  <c r="J227" i="5" a="1"/>
  <c r="J227" i="5" s="1"/>
  <c r="E227" i="5" a="1"/>
  <c r="E227" i="5" s="1"/>
  <c r="F227" i="5" a="1"/>
  <c r="F227" i="5" s="1"/>
  <c r="L227" i="5" a="1"/>
  <c r="L227" i="5" s="1"/>
  <c r="H227" i="5" a="1"/>
  <c r="H227" i="5" s="1"/>
  <c r="N227" i="5" a="1"/>
  <c r="N227" i="5" s="1"/>
  <c r="S250" i="5" a="1"/>
  <c r="S250" i="5" s="1"/>
  <c r="R250" i="5" a="1"/>
  <c r="R250" i="5" s="1"/>
  <c r="O250" i="5" a="1"/>
  <c r="O250" i="5" s="1"/>
  <c r="K250" i="5" a="1"/>
  <c r="K250" i="5" s="1"/>
  <c r="Q250" i="5" a="1"/>
  <c r="Q250" i="5" s="1"/>
  <c r="I250" i="5" a="1"/>
  <c r="I250" i="5" s="1"/>
  <c r="E250" i="5" a="1"/>
  <c r="E250" i="5" s="1"/>
  <c r="F250" i="5" a="1"/>
  <c r="F250" i="5" s="1"/>
  <c r="L250" i="5" a="1"/>
  <c r="L250" i="5" s="1"/>
  <c r="G250" i="5" a="1"/>
  <c r="G250" i="5" s="1"/>
  <c r="N250" i="5" a="1"/>
  <c r="N250" i="5" s="1"/>
  <c r="H250" i="5" a="1"/>
  <c r="H250" i="5" s="1"/>
  <c r="P250" i="5" a="1"/>
  <c r="P250" i="5" s="1"/>
  <c r="J250" i="5" a="1"/>
  <c r="J250" i="5" s="1"/>
  <c r="M250" i="5" a="1"/>
  <c r="M250" i="5" s="1"/>
  <c r="N52" i="5" a="1"/>
  <c r="N52" i="5" s="1"/>
  <c r="G36" i="5" a="1"/>
  <c r="G36" i="5" s="1"/>
  <c r="F191" i="5" a="1"/>
  <c r="F191" i="5" s="1"/>
  <c r="P37" i="5" a="1"/>
  <c r="P37" i="5" s="1"/>
  <c r="H268" i="5" a="1"/>
  <c r="H268" i="5" s="1"/>
  <c r="N238" i="5" a="1"/>
  <c r="N238" i="5" s="1"/>
  <c r="G9" i="5" a="1"/>
  <c r="G9" i="5" s="1"/>
  <c r="N84" i="5" a="1"/>
  <c r="N84" i="5" s="1"/>
  <c r="N210" i="5" a="1"/>
  <c r="N210" i="5" s="1"/>
  <c r="F48" i="5" a="1"/>
  <c r="F48" i="5" s="1"/>
  <c r="L66" i="5" a="1"/>
  <c r="L66" i="5" s="1"/>
  <c r="O6" i="5" a="1"/>
  <c r="O6" i="5" s="1"/>
  <c r="I6" i="5" a="1"/>
  <c r="I6" i="5" s="1"/>
  <c r="J6" i="5" a="1"/>
  <c r="J6" i="5" s="1"/>
  <c r="K6" i="5" a="1"/>
  <c r="K6" i="5" s="1"/>
  <c r="S6" i="5" a="1"/>
  <c r="S6" i="5" s="1"/>
  <c r="E6" i="5" a="1"/>
  <c r="E6" i="5" s="1"/>
  <c r="Q6" i="5" a="1"/>
  <c r="Q6" i="5" s="1"/>
  <c r="L6" i="5" a="1"/>
  <c r="L6" i="5" s="1"/>
  <c r="R6" i="5" a="1"/>
  <c r="R6" i="5" s="1"/>
  <c r="G6" i="5" a="1"/>
  <c r="G6" i="5" s="1"/>
  <c r="N6" i="5" a="1"/>
  <c r="N6" i="5" s="1"/>
  <c r="M6" i="5" a="1"/>
  <c r="M6" i="5" s="1"/>
  <c r="F6" i="5" a="1"/>
  <c r="F6" i="5" s="1"/>
  <c r="O81" i="5" a="1"/>
  <c r="O81" i="5" s="1"/>
  <c r="Q81" i="5" a="1"/>
  <c r="Q81" i="5" s="1"/>
  <c r="I81" i="5" a="1"/>
  <c r="I81" i="5" s="1"/>
  <c r="J81" i="5" a="1"/>
  <c r="J81" i="5" s="1"/>
  <c r="R81" i="5" a="1"/>
  <c r="R81" i="5" s="1"/>
  <c r="S81" i="5" a="1"/>
  <c r="S81" i="5" s="1"/>
  <c r="K81" i="5" a="1"/>
  <c r="K81" i="5" s="1"/>
  <c r="E81" i="5" a="1"/>
  <c r="E81" i="5" s="1"/>
  <c r="L81" i="5" a="1"/>
  <c r="L81" i="5" s="1"/>
  <c r="F81" i="5" a="1"/>
  <c r="F81" i="5" s="1"/>
  <c r="M81" i="5" a="1"/>
  <c r="M81" i="5" s="1"/>
  <c r="G81" i="5" a="1"/>
  <c r="G81" i="5" s="1"/>
  <c r="H81" i="5" a="1"/>
  <c r="H81" i="5" s="1"/>
  <c r="O99" i="5" a="1"/>
  <c r="O99" i="5" s="1"/>
  <c r="R99" i="5" a="1"/>
  <c r="R99" i="5" s="1"/>
  <c r="K99" i="5" a="1"/>
  <c r="K99" i="5" s="1"/>
  <c r="I99" i="5" a="1"/>
  <c r="I99" i="5" s="1"/>
  <c r="J99" i="5" a="1"/>
  <c r="J99" i="5" s="1"/>
  <c r="Q99" i="5" a="1"/>
  <c r="Q99" i="5" s="1"/>
  <c r="S99" i="5" a="1"/>
  <c r="S99" i="5" s="1"/>
  <c r="L99" i="5" a="1"/>
  <c r="L99" i="5" s="1"/>
  <c r="E99" i="5" a="1"/>
  <c r="E99" i="5" s="1"/>
  <c r="F99" i="5" a="1"/>
  <c r="F99" i="5" s="1"/>
  <c r="P99" i="5" a="1"/>
  <c r="P99" i="5" s="1"/>
  <c r="M99" i="5" a="1"/>
  <c r="M99" i="5" s="1"/>
  <c r="N99" i="5" a="1"/>
  <c r="N99" i="5" s="1"/>
  <c r="H99" i="5" a="1"/>
  <c r="H99" i="5" s="1"/>
  <c r="O117" i="5" a="1"/>
  <c r="O117" i="5" s="1"/>
  <c r="K117" i="5" a="1"/>
  <c r="K117" i="5" s="1"/>
  <c r="Q117" i="5" a="1"/>
  <c r="Q117" i="5" s="1"/>
  <c r="S117" i="5" a="1"/>
  <c r="S117" i="5" s="1"/>
  <c r="I117" i="5" a="1"/>
  <c r="I117" i="5" s="1"/>
  <c r="R117" i="5" a="1"/>
  <c r="R117" i="5" s="1"/>
  <c r="J117" i="5" a="1"/>
  <c r="J117" i="5" s="1"/>
  <c r="E117" i="5" a="1"/>
  <c r="E117" i="5" s="1"/>
  <c r="L117" i="5" a="1"/>
  <c r="L117" i="5" s="1"/>
  <c r="F117" i="5" a="1"/>
  <c r="F117" i="5" s="1"/>
  <c r="P117" i="5" a="1"/>
  <c r="P117" i="5" s="1"/>
  <c r="H117" i="5" a="1"/>
  <c r="H117" i="5" s="1"/>
  <c r="N117" i="5" a="1"/>
  <c r="N117" i="5" s="1"/>
  <c r="O135" i="5" a="1"/>
  <c r="O135" i="5" s="1"/>
  <c r="K135" i="5" a="1"/>
  <c r="K135" i="5" s="1"/>
  <c r="S135" i="5" a="1"/>
  <c r="S135" i="5" s="1"/>
  <c r="J135" i="5" a="1"/>
  <c r="J135" i="5" s="1"/>
  <c r="Q135" i="5" a="1"/>
  <c r="Q135" i="5" s="1"/>
  <c r="I135" i="5" a="1"/>
  <c r="I135" i="5" s="1"/>
  <c r="R135" i="5" a="1"/>
  <c r="R135" i="5" s="1"/>
  <c r="E135" i="5" a="1"/>
  <c r="E135" i="5" s="1"/>
  <c r="L135" i="5" a="1"/>
  <c r="L135" i="5" s="1"/>
  <c r="N135" i="5" a="1"/>
  <c r="N135" i="5" s="1"/>
  <c r="F135" i="5" a="1"/>
  <c r="F135" i="5" s="1"/>
  <c r="O153" i="5" a="1"/>
  <c r="O153" i="5" s="1"/>
  <c r="K153" i="5" a="1"/>
  <c r="K153" i="5" s="1"/>
  <c r="S153" i="5" a="1"/>
  <c r="S153" i="5" s="1"/>
  <c r="I153" i="5" a="1"/>
  <c r="I153" i="5" s="1"/>
  <c r="J153" i="5" a="1"/>
  <c r="J153" i="5" s="1"/>
  <c r="L153" i="5" a="1"/>
  <c r="L153" i="5" s="1"/>
  <c r="Q153" i="5" a="1"/>
  <c r="Q153" i="5" s="1"/>
  <c r="R153" i="5" a="1"/>
  <c r="R153" i="5" s="1"/>
  <c r="E153" i="5" a="1"/>
  <c r="E153" i="5" s="1"/>
  <c r="F153" i="5" a="1"/>
  <c r="F153" i="5" s="1"/>
  <c r="M153" i="5" a="1"/>
  <c r="M153" i="5" s="1"/>
  <c r="H153" i="5" a="1"/>
  <c r="H153" i="5" s="1"/>
  <c r="O171" i="5" a="1"/>
  <c r="O171" i="5" s="1"/>
  <c r="K171" i="5" a="1"/>
  <c r="K171" i="5" s="1"/>
  <c r="S171" i="5" a="1"/>
  <c r="S171" i="5" s="1"/>
  <c r="Q171" i="5" a="1"/>
  <c r="Q171" i="5" s="1"/>
  <c r="R171" i="5" a="1"/>
  <c r="R171" i="5" s="1"/>
  <c r="J171" i="5" a="1"/>
  <c r="J171" i="5" s="1"/>
  <c r="E171" i="5" a="1"/>
  <c r="E171" i="5" s="1"/>
  <c r="I171" i="5" a="1"/>
  <c r="I171" i="5" s="1"/>
  <c r="L171" i="5" a="1"/>
  <c r="L171" i="5" s="1"/>
  <c r="N171" i="5" a="1"/>
  <c r="N171" i="5" s="1"/>
  <c r="F171" i="5" a="1"/>
  <c r="F171" i="5" s="1"/>
  <c r="G171" i="5" a="1"/>
  <c r="G171" i="5" s="1"/>
  <c r="M171" i="5" a="1"/>
  <c r="M171" i="5" s="1"/>
  <c r="O189" i="5" a="1"/>
  <c r="O189" i="5" s="1"/>
  <c r="K189" i="5" a="1"/>
  <c r="K189" i="5" s="1"/>
  <c r="S189" i="5" a="1"/>
  <c r="S189" i="5" s="1"/>
  <c r="Q189" i="5" a="1"/>
  <c r="Q189" i="5" s="1"/>
  <c r="R189" i="5" a="1"/>
  <c r="R189" i="5" s="1"/>
  <c r="J189" i="5" a="1"/>
  <c r="J189" i="5" s="1"/>
  <c r="E189" i="5" a="1"/>
  <c r="E189" i="5" s="1"/>
  <c r="I189" i="5" a="1"/>
  <c r="I189" i="5" s="1"/>
  <c r="F189" i="5" a="1"/>
  <c r="F189" i="5" s="1"/>
  <c r="L189" i="5" a="1"/>
  <c r="L189" i="5" s="1"/>
  <c r="N189" i="5" a="1"/>
  <c r="N189" i="5" s="1"/>
  <c r="G189" i="5" a="1"/>
  <c r="G189" i="5" s="1"/>
  <c r="O207" i="5" a="1"/>
  <c r="O207" i="5" s="1"/>
  <c r="K207" i="5" a="1"/>
  <c r="K207" i="5" s="1"/>
  <c r="Q207" i="5" a="1"/>
  <c r="Q207" i="5" s="1"/>
  <c r="I207" i="5" a="1"/>
  <c r="I207" i="5" s="1"/>
  <c r="J207" i="5" a="1"/>
  <c r="J207" i="5" s="1"/>
  <c r="E207" i="5" a="1"/>
  <c r="E207" i="5" s="1"/>
  <c r="S207" i="5" a="1"/>
  <c r="S207" i="5" s="1"/>
  <c r="R207" i="5" a="1"/>
  <c r="R207" i="5" s="1"/>
  <c r="L207" i="5" a="1"/>
  <c r="L207" i="5" s="1"/>
  <c r="P207" i="5" a="1"/>
  <c r="P207" i="5" s="1"/>
  <c r="N207" i="5" a="1"/>
  <c r="N207" i="5" s="1"/>
  <c r="M207" i="5" a="1"/>
  <c r="M207" i="5" s="1"/>
  <c r="Q237" i="5" a="1"/>
  <c r="Q237" i="5" s="1"/>
  <c r="S237" i="5" a="1"/>
  <c r="S237" i="5" s="1"/>
  <c r="R237" i="5" a="1"/>
  <c r="R237" i="5" s="1"/>
  <c r="O237" i="5" a="1"/>
  <c r="O237" i="5" s="1"/>
  <c r="J237" i="5" a="1"/>
  <c r="J237" i="5" s="1"/>
  <c r="K237" i="5" a="1"/>
  <c r="K237" i="5" s="1"/>
  <c r="I237" i="5" a="1"/>
  <c r="I237" i="5" s="1"/>
  <c r="L237" i="5" a="1"/>
  <c r="L237" i="5" s="1"/>
  <c r="E237" i="5" a="1"/>
  <c r="E237" i="5" s="1"/>
  <c r="N237" i="5" a="1"/>
  <c r="N237" i="5" s="1"/>
  <c r="P237" i="5" a="1"/>
  <c r="P237" i="5" s="1"/>
  <c r="F237" i="5" a="1"/>
  <c r="F237" i="5" s="1"/>
  <c r="H237" i="5" a="1"/>
  <c r="H237" i="5" s="1"/>
  <c r="Q255" i="5" a="1"/>
  <c r="Q255" i="5" s="1"/>
  <c r="R255" i="5" a="1"/>
  <c r="R255" i="5" s="1"/>
  <c r="S255" i="5" a="1"/>
  <c r="S255" i="5" s="1"/>
  <c r="O255" i="5" a="1"/>
  <c r="O255" i="5" s="1"/>
  <c r="K255" i="5" a="1"/>
  <c r="K255" i="5" s="1"/>
  <c r="J255" i="5" a="1"/>
  <c r="J255" i="5" s="1"/>
  <c r="F255" i="5" a="1"/>
  <c r="F255" i="5" s="1"/>
  <c r="L255" i="5" a="1"/>
  <c r="L255" i="5" s="1"/>
  <c r="N255" i="5" a="1"/>
  <c r="N255" i="5" s="1"/>
  <c r="E255" i="5" a="1"/>
  <c r="E255" i="5" s="1"/>
  <c r="H255" i="5" a="1"/>
  <c r="H255" i="5" s="1"/>
  <c r="G255" i="5" a="1"/>
  <c r="G255" i="5" s="1"/>
  <c r="I255" i="5" a="1"/>
  <c r="I255" i="5" s="1"/>
  <c r="M255" i="5" a="1"/>
  <c r="M255" i="5" s="1"/>
  <c r="Q273" i="5" a="1"/>
  <c r="Q273" i="5" s="1"/>
  <c r="S273" i="5" a="1"/>
  <c r="S273" i="5" s="1"/>
  <c r="R273" i="5" a="1"/>
  <c r="R273" i="5" s="1"/>
  <c r="I273" i="5" a="1"/>
  <c r="I273" i="5" s="1"/>
  <c r="E273" i="5" a="1"/>
  <c r="E273" i="5" s="1"/>
  <c r="L273" i="5" a="1"/>
  <c r="L273" i="5" s="1"/>
  <c r="J273" i="5" a="1"/>
  <c r="J273" i="5" s="1"/>
  <c r="O273" i="5" a="1"/>
  <c r="O273" i="5" s="1"/>
  <c r="F273" i="5" a="1"/>
  <c r="F273" i="5" s="1"/>
  <c r="H273" i="5" a="1"/>
  <c r="H273" i="5" s="1"/>
  <c r="G273" i="5" a="1"/>
  <c r="G273" i="5" s="1"/>
  <c r="M273" i="5" a="1"/>
  <c r="M273" i="5" s="1"/>
  <c r="P273" i="5" a="1"/>
  <c r="P273" i="5" s="1"/>
  <c r="K273" i="5" a="1"/>
  <c r="K273" i="5" s="1"/>
  <c r="S291" i="5" a="1"/>
  <c r="S291" i="5" s="1"/>
  <c r="Q291" i="5" a="1"/>
  <c r="Q291" i="5" s="1"/>
  <c r="R291" i="5" a="1"/>
  <c r="R291" i="5" s="1"/>
  <c r="O291" i="5" a="1"/>
  <c r="O291" i="5" s="1"/>
  <c r="J291" i="5" a="1"/>
  <c r="J291" i="5" s="1"/>
  <c r="K291" i="5" a="1"/>
  <c r="K291" i="5" s="1"/>
  <c r="I291" i="5" a="1"/>
  <c r="I291" i="5" s="1"/>
  <c r="E291" i="5" a="1"/>
  <c r="E291" i="5" s="1"/>
  <c r="G291" i="5" a="1"/>
  <c r="G291" i="5" s="1"/>
  <c r="P291" i="5" a="1"/>
  <c r="P291" i="5" s="1"/>
  <c r="H291" i="5" a="1"/>
  <c r="H291" i="5" s="1"/>
  <c r="F291" i="5" a="1"/>
  <c r="F291" i="5" s="1"/>
  <c r="F246" i="5" a="1"/>
  <c r="F246" i="5" s="1"/>
  <c r="P264" i="5" a="1"/>
  <c r="P264" i="5" s="1"/>
  <c r="Q29" i="5" a="1"/>
  <c r="Q29" i="5" s="1"/>
  <c r="R29" i="5" a="1"/>
  <c r="R29" i="5" s="1"/>
  <c r="O29" i="5" a="1"/>
  <c r="O29" i="5" s="1"/>
  <c r="K29" i="5" a="1"/>
  <c r="K29" i="5" s="1"/>
  <c r="S29" i="5" a="1"/>
  <c r="S29" i="5" s="1"/>
  <c r="I29" i="5" a="1"/>
  <c r="I29" i="5" s="1"/>
  <c r="J29" i="5" a="1"/>
  <c r="J29" i="5" s="1"/>
  <c r="F29" i="5" a="1"/>
  <c r="F29" i="5" s="1"/>
  <c r="L29" i="5" a="1"/>
  <c r="L29" i="5" s="1"/>
  <c r="P29" i="5" a="1"/>
  <c r="P29" i="5" s="1"/>
  <c r="E29" i="5" a="1"/>
  <c r="E29" i="5" s="1"/>
  <c r="H29" i="5" a="1"/>
  <c r="H29" i="5" s="1"/>
  <c r="M29" i="5" a="1"/>
  <c r="M29" i="5" s="1"/>
  <c r="G29" i="5" a="1"/>
  <c r="G29" i="5" s="1"/>
  <c r="R40" i="5" a="1"/>
  <c r="R40" i="5" s="1"/>
  <c r="O40" i="5" a="1"/>
  <c r="O40" i="5" s="1"/>
  <c r="K40" i="5" a="1"/>
  <c r="K40" i="5" s="1"/>
  <c r="Q40" i="5" a="1"/>
  <c r="Q40" i="5" s="1"/>
  <c r="S40" i="5" a="1"/>
  <c r="S40" i="5" s="1"/>
  <c r="I40" i="5" a="1"/>
  <c r="I40" i="5" s="1"/>
  <c r="J40" i="5" a="1"/>
  <c r="J40" i="5" s="1"/>
  <c r="F40" i="5" a="1"/>
  <c r="F40" i="5" s="1"/>
  <c r="E40" i="5" a="1"/>
  <c r="E40" i="5" s="1"/>
  <c r="L40" i="5" a="1"/>
  <c r="L40" i="5" s="1"/>
  <c r="P40" i="5" a="1"/>
  <c r="P40" i="5" s="1"/>
  <c r="G40" i="5" a="1"/>
  <c r="G40" i="5" s="1"/>
  <c r="M40" i="5" a="1"/>
  <c r="M40" i="5" s="1"/>
  <c r="N40" i="5" a="1"/>
  <c r="N40" i="5" s="1"/>
  <c r="H40" i="5" a="1"/>
  <c r="H40" i="5" s="1"/>
  <c r="Q47" i="5" a="1"/>
  <c r="Q47" i="5" s="1"/>
  <c r="R47" i="5" a="1"/>
  <c r="R47" i="5" s="1"/>
  <c r="O47" i="5" a="1"/>
  <c r="O47" i="5" s="1"/>
  <c r="K47" i="5" a="1"/>
  <c r="K47" i="5" s="1"/>
  <c r="E47" i="5" a="1"/>
  <c r="E47" i="5" s="1"/>
  <c r="S47" i="5" a="1"/>
  <c r="S47" i="5" s="1"/>
  <c r="I47" i="5" a="1"/>
  <c r="I47" i="5" s="1"/>
  <c r="L47" i="5" a="1"/>
  <c r="L47" i="5" s="1"/>
  <c r="M47" i="5" a="1"/>
  <c r="M47" i="5" s="1"/>
  <c r="H47" i="5" a="1"/>
  <c r="H47" i="5" s="1"/>
  <c r="J47" i="5" a="1"/>
  <c r="J47" i="5" s="1"/>
  <c r="F47" i="5" a="1"/>
  <c r="F47" i="5" s="1"/>
  <c r="N47" i="5" a="1"/>
  <c r="N47" i="5" s="1"/>
  <c r="P47" i="5" a="1"/>
  <c r="P47" i="5" s="1"/>
  <c r="Q58" i="5" a="1"/>
  <c r="Q58" i="5" s="1"/>
  <c r="S58" i="5" a="1"/>
  <c r="S58" i="5" s="1"/>
  <c r="R58" i="5" a="1"/>
  <c r="R58" i="5" s="1"/>
  <c r="O58" i="5" a="1"/>
  <c r="O58" i="5" s="1"/>
  <c r="K58" i="5" a="1"/>
  <c r="K58" i="5" s="1"/>
  <c r="J58" i="5" a="1"/>
  <c r="J58" i="5" s="1"/>
  <c r="I58" i="5" a="1"/>
  <c r="I58" i="5" s="1"/>
  <c r="L58" i="5" a="1"/>
  <c r="L58" i="5" s="1"/>
  <c r="E58" i="5" a="1"/>
  <c r="E58" i="5" s="1"/>
  <c r="G58" i="5" a="1"/>
  <c r="G58" i="5" s="1"/>
  <c r="F58" i="5" a="1"/>
  <c r="F58" i="5" s="1"/>
  <c r="S65" i="5" a="1"/>
  <c r="S65" i="5" s="1"/>
  <c r="R65" i="5" a="1"/>
  <c r="R65" i="5" s="1"/>
  <c r="O65" i="5" a="1"/>
  <c r="O65" i="5" s="1"/>
  <c r="K65" i="5" a="1"/>
  <c r="K65" i="5" s="1"/>
  <c r="J65" i="5" a="1"/>
  <c r="J65" i="5" s="1"/>
  <c r="Q65" i="5" a="1"/>
  <c r="Q65" i="5" s="1"/>
  <c r="I65" i="5" a="1"/>
  <c r="I65" i="5" s="1"/>
  <c r="E65" i="5" a="1"/>
  <c r="E65" i="5" s="1"/>
  <c r="F65" i="5" a="1"/>
  <c r="F65" i="5" s="1"/>
  <c r="G65" i="5" a="1"/>
  <c r="G65" i="5" s="1"/>
  <c r="M65" i="5" a="1"/>
  <c r="M65" i="5" s="1"/>
  <c r="P65" i="5" a="1"/>
  <c r="P65" i="5" s="1"/>
  <c r="H65" i="5" a="1"/>
  <c r="H65" i="5" s="1"/>
  <c r="L65" i="5" a="1"/>
  <c r="L65" i="5" s="1"/>
  <c r="F72" i="5" a="1"/>
  <c r="F72" i="5" s="1"/>
  <c r="O76" i="5" a="1"/>
  <c r="O76" i="5" s="1"/>
  <c r="K76" i="5" a="1"/>
  <c r="K76" i="5" s="1"/>
  <c r="S76" i="5" a="1"/>
  <c r="S76" i="5" s="1"/>
  <c r="R76" i="5" a="1"/>
  <c r="R76" i="5" s="1"/>
  <c r="Q76" i="5" a="1"/>
  <c r="Q76" i="5" s="1"/>
  <c r="L76" i="5" a="1"/>
  <c r="L76" i="5" s="1"/>
  <c r="J76" i="5" a="1"/>
  <c r="J76" i="5" s="1"/>
  <c r="F76" i="5" a="1"/>
  <c r="F76" i="5" s="1"/>
  <c r="N76" i="5" a="1"/>
  <c r="N76" i="5" s="1"/>
  <c r="I76" i="5" a="1"/>
  <c r="I76" i="5" s="1"/>
  <c r="E76" i="5" a="1"/>
  <c r="E76" i="5" s="1"/>
  <c r="H76" i="5" a="1"/>
  <c r="H76" i="5" s="1"/>
  <c r="S83" i="5" a="1"/>
  <c r="S83" i="5" s="1"/>
  <c r="R83" i="5" a="1"/>
  <c r="R83" i="5" s="1"/>
  <c r="O83" i="5" a="1"/>
  <c r="O83" i="5" s="1"/>
  <c r="K83" i="5" a="1"/>
  <c r="K83" i="5" s="1"/>
  <c r="I83" i="5" a="1"/>
  <c r="I83" i="5" s="1"/>
  <c r="J83" i="5" a="1"/>
  <c r="J83" i="5" s="1"/>
  <c r="Q83" i="5" a="1"/>
  <c r="Q83" i="5" s="1"/>
  <c r="L83" i="5" a="1"/>
  <c r="L83" i="5" s="1"/>
  <c r="F83" i="5" a="1"/>
  <c r="F83" i="5" s="1"/>
  <c r="E83" i="5" a="1"/>
  <c r="E83" i="5" s="1"/>
  <c r="G83" i="5" a="1"/>
  <c r="G83" i="5" s="1"/>
  <c r="Q94" i="5" a="1"/>
  <c r="Q94" i="5" s="1"/>
  <c r="S94" i="5" a="1"/>
  <c r="S94" i="5" s="1"/>
  <c r="R94" i="5" a="1"/>
  <c r="R94" i="5" s="1"/>
  <c r="O94" i="5" a="1"/>
  <c r="O94" i="5" s="1"/>
  <c r="K94" i="5" a="1"/>
  <c r="K94" i="5" s="1"/>
  <c r="J94" i="5" a="1"/>
  <c r="J94" i="5" s="1"/>
  <c r="I94" i="5" a="1"/>
  <c r="I94" i="5" s="1"/>
  <c r="E94" i="5" a="1"/>
  <c r="E94" i="5" s="1"/>
  <c r="P94" i="5" a="1"/>
  <c r="P94" i="5" s="1"/>
  <c r="L94" i="5" a="1"/>
  <c r="L94" i="5" s="1"/>
  <c r="G94" i="5" a="1"/>
  <c r="G94" i="5" s="1"/>
  <c r="H94" i="5" a="1"/>
  <c r="H94" i="5" s="1"/>
  <c r="S101" i="5" a="1"/>
  <c r="S101" i="5" s="1"/>
  <c r="R101" i="5" a="1"/>
  <c r="R101" i="5" s="1"/>
  <c r="O101" i="5" a="1"/>
  <c r="O101" i="5" s="1"/>
  <c r="K101" i="5" a="1"/>
  <c r="K101" i="5" s="1"/>
  <c r="I101" i="5" a="1"/>
  <c r="I101" i="5" s="1"/>
  <c r="J101" i="5" a="1"/>
  <c r="J101" i="5" s="1"/>
  <c r="E101" i="5" a="1"/>
  <c r="E101" i="5" s="1"/>
  <c r="L101" i="5" a="1"/>
  <c r="L101" i="5" s="1"/>
  <c r="Q101" i="5" a="1"/>
  <c r="Q101" i="5" s="1"/>
  <c r="H101" i="5" a="1"/>
  <c r="H101" i="5" s="1"/>
  <c r="O112" i="5" a="1"/>
  <c r="O112" i="5" s="1"/>
  <c r="K112" i="5" a="1"/>
  <c r="K112" i="5" s="1"/>
  <c r="Q112" i="5" a="1"/>
  <c r="Q112" i="5" s="1"/>
  <c r="S112" i="5" a="1"/>
  <c r="S112" i="5" s="1"/>
  <c r="R112" i="5" a="1"/>
  <c r="R112" i="5" s="1"/>
  <c r="J112" i="5" a="1"/>
  <c r="J112" i="5" s="1"/>
  <c r="L112" i="5" a="1"/>
  <c r="L112" i="5" s="1"/>
  <c r="F112" i="5" a="1"/>
  <c r="F112" i="5" s="1"/>
  <c r="H112" i="5" a="1"/>
  <c r="H112" i="5" s="1"/>
  <c r="I112" i="5" a="1"/>
  <c r="I112" i="5" s="1"/>
  <c r="E112" i="5" a="1"/>
  <c r="E112" i="5" s="1"/>
  <c r="G112" i="5" a="1"/>
  <c r="G112" i="5" s="1"/>
  <c r="R119" i="5" a="1"/>
  <c r="R119" i="5" s="1"/>
  <c r="S119" i="5" a="1"/>
  <c r="S119" i="5" s="1"/>
  <c r="O119" i="5" a="1"/>
  <c r="O119" i="5" s="1"/>
  <c r="K119" i="5" a="1"/>
  <c r="K119" i="5" s="1"/>
  <c r="E119" i="5" a="1"/>
  <c r="E119" i="5" s="1"/>
  <c r="I119" i="5" a="1"/>
  <c r="I119" i="5" s="1"/>
  <c r="J119" i="5" a="1"/>
  <c r="J119" i="5" s="1"/>
  <c r="L119" i="5" a="1"/>
  <c r="L119" i="5" s="1"/>
  <c r="Q119" i="5" a="1"/>
  <c r="Q119" i="5" s="1"/>
  <c r="M119" i="5" a="1"/>
  <c r="M119" i="5" s="1"/>
  <c r="F119" i="5" a="1"/>
  <c r="F119" i="5" s="1"/>
  <c r="N119" i="5" a="1"/>
  <c r="N119" i="5" s="1"/>
  <c r="P119" i="5" a="1"/>
  <c r="P119" i="5" s="1"/>
  <c r="Q130" i="5" a="1"/>
  <c r="Q130" i="5" s="1"/>
  <c r="S130" i="5" a="1"/>
  <c r="S130" i="5" s="1"/>
  <c r="R130" i="5" a="1"/>
  <c r="R130" i="5" s="1"/>
  <c r="O130" i="5" a="1"/>
  <c r="O130" i="5" s="1"/>
  <c r="K130" i="5" a="1"/>
  <c r="K130" i="5" s="1"/>
  <c r="J130" i="5" a="1"/>
  <c r="J130" i="5" s="1"/>
  <c r="I130" i="5" a="1"/>
  <c r="I130" i="5" s="1"/>
  <c r="L130" i="5" a="1"/>
  <c r="L130" i="5" s="1"/>
  <c r="G130" i="5" a="1"/>
  <c r="G130" i="5" s="1"/>
  <c r="N130" i="5" a="1"/>
  <c r="N130" i="5" s="1"/>
  <c r="M130" i="5" a="1"/>
  <c r="M130" i="5" s="1"/>
  <c r="P130" i="5" a="1"/>
  <c r="P130" i="5" s="1"/>
  <c r="H130" i="5" a="1"/>
  <c r="H130" i="5" s="1"/>
  <c r="E130" i="5" a="1"/>
  <c r="E130" i="5" s="1"/>
  <c r="S137" i="5" a="1"/>
  <c r="S137" i="5" s="1"/>
  <c r="R137" i="5" a="1"/>
  <c r="R137" i="5" s="1"/>
  <c r="O137" i="5" a="1"/>
  <c r="O137" i="5" s="1"/>
  <c r="K137" i="5" a="1"/>
  <c r="K137" i="5" s="1"/>
  <c r="Q137" i="5" a="1"/>
  <c r="Q137" i="5" s="1"/>
  <c r="J137" i="5" a="1"/>
  <c r="J137" i="5" s="1"/>
  <c r="I137" i="5" a="1"/>
  <c r="I137" i="5" s="1"/>
  <c r="F137" i="5" a="1"/>
  <c r="F137" i="5" s="1"/>
  <c r="L137" i="5" a="1"/>
  <c r="L137" i="5" s="1"/>
  <c r="G137" i="5" a="1"/>
  <c r="G137" i="5" s="1"/>
  <c r="N137" i="5" a="1"/>
  <c r="N137" i="5" s="1"/>
  <c r="M137" i="5" a="1"/>
  <c r="M137" i="5" s="1"/>
  <c r="H137" i="5" a="1"/>
  <c r="H137" i="5" s="1"/>
  <c r="E137" i="5" a="1"/>
  <c r="E137" i="5" s="1"/>
  <c r="K21" i="5" a="1"/>
  <c r="K21" i="5" s="1"/>
  <c r="J21" i="5" a="1"/>
  <c r="J21" i="5" s="1"/>
  <c r="S21" i="5" a="1"/>
  <c r="S21" i="5" s="1"/>
  <c r="R21" i="5" a="1"/>
  <c r="R21" i="5" s="1"/>
  <c r="Q21" i="5" a="1"/>
  <c r="Q21" i="5" s="1"/>
  <c r="I21" i="5" a="1"/>
  <c r="I21" i="5" s="1"/>
  <c r="O21" i="5" a="1"/>
  <c r="O21" i="5" s="1"/>
  <c r="E21" i="5" a="1"/>
  <c r="E21" i="5" s="1"/>
  <c r="N21" i="5" a="1"/>
  <c r="N21" i="5" s="1"/>
  <c r="L21" i="5" a="1"/>
  <c r="L21" i="5" s="1"/>
  <c r="M21" i="5" a="1"/>
  <c r="M21" i="5" s="1"/>
  <c r="F21" i="5" a="1"/>
  <c r="F21" i="5" s="1"/>
  <c r="H21" i="5" a="1"/>
  <c r="H21" i="5" s="1"/>
  <c r="Q39" i="5" a="1"/>
  <c r="Q39" i="5" s="1"/>
  <c r="R39" i="5" a="1"/>
  <c r="R39" i="5" s="1"/>
  <c r="O39" i="5" a="1"/>
  <c r="O39" i="5" s="1"/>
  <c r="K39" i="5" a="1"/>
  <c r="K39" i="5" s="1"/>
  <c r="J39" i="5" a="1"/>
  <c r="J39" i="5" s="1"/>
  <c r="E39" i="5" a="1"/>
  <c r="E39" i="5" s="1"/>
  <c r="I39" i="5" a="1"/>
  <c r="I39" i="5" s="1"/>
  <c r="L39" i="5" a="1"/>
  <c r="L39" i="5" s="1"/>
  <c r="N39" i="5" a="1"/>
  <c r="N39" i="5" s="1"/>
  <c r="P39" i="5" a="1"/>
  <c r="P39" i="5" s="1"/>
  <c r="S39" i="5" a="1"/>
  <c r="S39" i="5" s="1"/>
  <c r="M39" i="5" a="1"/>
  <c r="M39" i="5" s="1"/>
  <c r="F39" i="5" a="1"/>
  <c r="F39" i="5" s="1"/>
  <c r="S57" i="5" a="1"/>
  <c r="S57" i="5" s="1"/>
  <c r="K57" i="5" a="1"/>
  <c r="K57" i="5" s="1"/>
  <c r="J57" i="5" a="1"/>
  <c r="J57" i="5" s="1"/>
  <c r="Q57" i="5" a="1"/>
  <c r="Q57" i="5" s="1"/>
  <c r="I57" i="5" a="1"/>
  <c r="I57" i="5" s="1"/>
  <c r="G57" i="5" a="1"/>
  <c r="G57" i="5" s="1"/>
  <c r="F57" i="5" a="1"/>
  <c r="F57" i="5" s="1"/>
  <c r="N57" i="5" a="1"/>
  <c r="N57" i="5" s="1"/>
  <c r="E57" i="5" a="1"/>
  <c r="E57" i="5" s="1"/>
  <c r="H57" i="5" a="1"/>
  <c r="H57" i="5" s="1"/>
  <c r="R57" i="5" a="1"/>
  <c r="R57" i="5" s="1"/>
  <c r="Q140" i="5" a="1"/>
  <c r="Q140" i="5" s="1"/>
  <c r="S140" i="5" a="1"/>
  <c r="S140" i="5" s="1"/>
  <c r="R140" i="5" a="1"/>
  <c r="R140" i="5" s="1"/>
  <c r="O140" i="5" a="1"/>
  <c r="O140" i="5" s="1"/>
  <c r="K140" i="5" a="1"/>
  <c r="K140" i="5" s="1"/>
  <c r="E140" i="5" a="1"/>
  <c r="E140" i="5" s="1"/>
  <c r="I140" i="5" a="1"/>
  <c r="I140" i="5" s="1"/>
  <c r="J140" i="5" a="1"/>
  <c r="J140" i="5" s="1"/>
  <c r="L140" i="5" a="1"/>
  <c r="L140" i="5" s="1"/>
  <c r="G140" i="5" a="1"/>
  <c r="G140" i="5" s="1"/>
  <c r="M140" i="5" a="1"/>
  <c r="M140" i="5" s="1"/>
  <c r="H140" i="5" a="1"/>
  <c r="H140" i="5" s="1"/>
  <c r="P140" i="5" a="1"/>
  <c r="P140" i="5" s="1"/>
  <c r="F140" i="5" a="1"/>
  <c r="F140" i="5" s="1"/>
  <c r="Q151" i="5" a="1"/>
  <c r="Q151" i="5" s="1"/>
  <c r="S151" i="5" a="1"/>
  <c r="S151" i="5" s="1"/>
  <c r="R151" i="5" a="1"/>
  <c r="R151" i="5" s="1"/>
  <c r="O151" i="5" a="1"/>
  <c r="O151" i="5" s="1"/>
  <c r="I151" i="5" a="1"/>
  <c r="I151" i="5" s="1"/>
  <c r="K151" i="5" a="1"/>
  <c r="K151" i="5" s="1"/>
  <c r="J151" i="5" a="1"/>
  <c r="J151" i="5" s="1"/>
  <c r="L151" i="5" a="1"/>
  <c r="L151" i="5" s="1"/>
  <c r="E151" i="5" a="1"/>
  <c r="E151" i="5" s="1"/>
  <c r="F151" i="5" a="1"/>
  <c r="F151" i="5" s="1"/>
  <c r="H151" i="5" a="1"/>
  <c r="H151" i="5" s="1"/>
  <c r="G151" i="5" a="1"/>
  <c r="G151" i="5" s="1"/>
  <c r="P151" i="5" a="1"/>
  <c r="P151" i="5" s="1"/>
  <c r="S158" i="5" a="1"/>
  <c r="S158" i="5" s="1"/>
  <c r="Q158" i="5" a="1"/>
  <c r="Q158" i="5" s="1"/>
  <c r="R158" i="5" a="1"/>
  <c r="R158" i="5" s="1"/>
  <c r="O158" i="5" a="1"/>
  <c r="O158" i="5" s="1"/>
  <c r="K158" i="5" a="1"/>
  <c r="K158" i="5" s="1"/>
  <c r="I158" i="5" a="1"/>
  <c r="I158" i="5" s="1"/>
  <c r="J158" i="5" a="1"/>
  <c r="J158" i="5" s="1"/>
  <c r="F158" i="5" a="1"/>
  <c r="F158" i="5" s="1"/>
  <c r="H158" i="5" a="1"/>
  <c r="H158" i="5" s="1"/>
  <c r="P158" i="5" a="1"/>
  <c r="P158" i="5" s="1"/>
  <c r="M158" i="5" a="1"/>
  <c r="M158" i="5" s="1"/>
  <c r="N158" i="5" a="1"/>
  <c r="N158" i="5" s="1"/>
  <c r="E158" i="5" a="1"/>
  <c r="E158" i="5" s="1"/>
  <c r="L158" i="5" a="1"/>
  <c r="L158" i="5" s="1"/>
  <c r="K169" i="5" a="1"/>
  <c r="K169" i="5" s="1"/>
  <c r="Q169" i="5" a="1"/>
  <c r="Q169" i="5" s="1"/>
  <c r="S169" i="5" a="1"/>
  <c r="S169" i="5" s="1"/>
  <c r="R169" i="5" a="1"/>
  <c r="R169" i="5" s="1"/>
  <c r="O169" i="5" a="1"/>
  <c r="O169" i="5" s="1"/>
  <c r="I169" i="5" a="1"/>
  <c r="I169" i="5" s="1"/>
  <c r="J169" i="5" a="1"/>
  <c r="J169" i="5" s="1"/>
  <c r="F169" i="5" a="1"/>
  <c r="F169" i="5" s="1"/>
  <c r="E169" i="5" a="1"/>
  <c r="E169" i="5" s="1"/>
  <c r="L169" i="5" a="1"/>
  <c r="L169" i="5" s="1"/>
  <c r="G169" i="5" a="1"/>
  <c r="G169" i="5" s="1"/>
  <c r="M169" i="5" a="1"/>
  <c r="M169" i="5" s="1"/>
  <c r="H169" i="5" a="1"/>
  <c r="H169" i="5" s="1"/>
  <c r="N169" i="5" a="1"/>
  <c r="N169" i="5" s="1"/>
  <c r="S176" i="5" a="1"/>
  <c r="S176" i="5" s="1"/>
  <c r="R176" i="5" a="1"/>
  <c r="R176" i="5" s="1"/>
  <c r="O176" i="5" a="1"/>
  <c r="O176" i="5" s="1"/>
  <c r="Q176" i="5" a="1"/>
  <c r="Q176" i="5" s="1"/>
  <c r="I176" i="5" a="1"/>
  <c r="I176" i="5" s="1"/>
  <c r="K176" i="5" a="1"/>
  <c r="K176" i="5" s="1"/>
  <c r="J176" i="5" a="1"/>
  <c r="J176" i="5" s="1"/>
  <c r="F176" i="5" a="1"/>
  <c r="F176" i="5" s="1"/>
  <c r="L176" i="5" a="1"/>
  <c r="L176" i="5" s="1"/>
  <c r="G176" i="5" a="1"/>
  <c r="G176" i="5" s="1"/>
  <c r="N176" i="5" a="1"/>
  <c r="N176" i="5" s="1"/>
  <c r="H176" i="5" a="1"/>
  <c r="H176" i="5" s="1"/>
  <c r="M176" i="5" a="1"/>
  <c r="M176" i="5" s="1"/>
  <c r="P176" i="5" a="1"/>
  <c r="P176" i="5" s="1"/>
  <c r="S187" i="5" a="1"/>
  <c r="S187" i="5" s="1"/>
  <c r="R187" i="5" a="1"/>
  <c r="R187" i="5" s="1"/>
  <c r="O187" i="5" a="1"/>
  <c r="O187" i="5" s="1"/>
  <c r="K187" i="5" a="1"/>
  <c r="K187" i="5" s="1"/>
  <c r="Q187" i="5" a="1"/>
  <c r="Q187" i="5" s="1"/>
  <c r="L187" i="5" a="1"/>
  <c r="L187" i="5" s="1"/>
  <c r="E187" i="5" a="1"/>
  <c r="E187" i="5" s="1"/>
  <c r="J187" i="5" a="1"/>
  <c r="J187" i="5" s="1"/>
  <c r="F187" i="5" a="1"/>
  <c r="F187" i="5" s="1"/>
  <c r="P187" i="5" a="1"/>
  <c r="P187" i="5" s="1"/>
  <c r="I187" i="5" a="1"/>
  <c r="I187" i="5" s="1"/>
  <c r="H187" i="5" a="1"/>
  <c r="H187" i="5" s="1"/>
  <c r="M187" i="5" a="1"/>
  <c r="M187" i="5" s="1"/>
  <c r="Q194" i="5" a="1"/>
  <c r="Q194" i="5" s="1"/>
  <c r="S194" i="5" a="1"/>
  <c r="S194" i="5" s="1"/>
  <c r="R194" i="5" a="1"/>
  <c r="R194" i="5" s="1"/>
  <c r="O194" i="5" a="1"/>
  <c r="O194" i="5" s="1"/>
  <c r="K194" i="5" a="1"/>
  <c r="K194" i="5" s="1"/>
  <c r="J194" i="5" a="1"/>
  <c r="J194" i="5" s="1"/>
  <c r="E194" i="5" a="1"/>
  <c r="E194" i="5" s="1"/>
  <c r="I194" i="5" a="1"/>
  <c r="I194" i="5" s="1"/>
  <c r="F194" i="5" a="1"/>
  <c r="F194" i="5" s="1"/>
  <c r="P194" i="5" a="1"/>
  <c r="P194" i="5" s="1"/>
  <c r="L194" i="5" a="1"/>
  <c r="L194" i="5" s="1"/>
  <c r="M194" i="5" a="1"/>
  <c r="M194" i="5" s="1"/>
  <c r="H194" i="5" a="1"/>
  <c r="H194" i="5" s="1"/>
  <c r="Q205" i="5" a="1"/>
  <c r="Q205" i="5" s="1"/>
  <c r="R205" i="5" a="1"/>
  <c r="R205" i="5" s="1"/>
  <c r="S205" i="5" a="1"/>
  <c r="S205" i="5" s="1"/>
  <c r="O205" i="5" a="1"/>
  <c r="O205" i="5" s="1"/>
  <c r="K205" i="5" a="1"/>
  <c r="K205" i="5" s="1"/>
  <c r="I205" i="5" a="1"/>
  <c r="I205" i="5" s="1"/>
  <c r="J205" i="5" a="1"/>
  <c r="J205" i="5" s="1"/>
  <c r="L205" i="5" a="1"/>
  <c r="L205" i="5" s="1"/>
  <c r="N205" i="5" a="1"/>
  <c r="N205" i="5" s="1"/>
  <c r="F205" i="5" a="1"/>
  <c r="F205" i="5" s="1"/>
  <c r="G205" i="5" a="1"/>
  <c r="G205" i="5" s="1"/>
  <c r="E205" i="5" a="1"/>
  <c r="E205" i="5" s="1"/>
  <c r="Q212" i="5" a="1"/>
  <c r="Q212" i="5" s="1"/>
  <c r="R212" i="5" a="1"/>
  <c r="R212" i="5" s="1"/>
  <c r="S212" i="5" a="1"/>
  <c r="S212" i="5" s="1"/>
  <c r="O212" i="5" a="1"/>
  <c r="O212" i="5" s="1"/>
  <c r="K212" i="5" a="1"/>
  <c r="K212" i="5" s="1"/>
  <c r="I212" i="5" a="1"/>
  <c r="I212" i="5" s="1"/>
  <c r="J212" i="5" a="1"/>
  <c r="J212" i="5" s="1"/>
  <c r="E212" i="5" a="1"/>
  <c r="E212" i="5" s="1"/>
  <c r="L212" i="5" a="1"/>
  <c r="L212" i="5" s="1"/>
  <c r="F212" i="5" a="1"/>
  <c r="F212" i="5" s="1"/>
  <c r="G212" i="5" a="1"/>
  <c r="G212" i="5" s="1"/>
  <c r="H212" i="5" a="1"/>
  <c r="H212" i="5" s="1"/>
  <c r="P212" i="5" a="1"/>
  <c r="P212" i="5" s="1"/>
  <c r="M212" i="5" a="1"/>
  <c r="M212" i="5" s="1"/>
  <c r="S223" i="5" a="1"/>
  <c r="S223" i="5" s="1"/>
  <c r="Q223" i="5" a="1"/>
  <c r="Q223" i="5" s="1"/>
  <c r="R223" i="5" a="1"/>
  <c r="R223" i="5" s="1"/>
  <c r="O223" i="5" a="1"/>
  <c r="O223" i="5" s="1"/>
  <c r="K223" i="5" a="1"/>
  <c r="K223" i="5" s="1"/>
  <c r="I223" i="5" a="1"/>
  <c r="I223" i="5" s="1"/>
  <c r="J223" i="5" a="1"/>
  <c r="J223" i="5" s="1"/>
  <c r="L223" i="5" a="1"/>
  <c r="L223" i="5" s="1"/>
  <c r="F223" i="5" a="1"/>
  <c r="F223" i="5" s="1"/>
  <c r="E223" i="5" a="1"/>
  <c r="E223" i="5" s="1"/>
  <c r="H223" i="5" a="1"/>
  <c r="H223" i="5" s="1"/>
  <c r="M223" i="5" a="1"/>
  <c r="M223" i="5" s="1"/>
  <c r="N223" i="5" a="1"/>
  <c r="N223" i="5" s="1"/>
  <c r="P223" i="5" a="1"/>
  <c r="P223" i="5" s="1"/>
  <c r="Q230" i="5" a="1"/>
  <c r="Q230" i="5" s="1"/>
  <c r="S230" i="5" a="1"/>
  <c r="S230" i="5" s="1"/>
  <c r="R230" i="5" a="1"/>
  <c r="R230" i="5" s="1"/>
  <c r="O230" i="5" a="1"/>
  <c r="O230" i="5" s="1"/>
  <c r="K230" i="5" a="1"/>
  <c r="K230" i="5" s="1"/>
  <c r="J230" i="5" a="1"/>
  <c r="J230" i="5" s="1"/>
  <c r="E230" i="5" a="1"/>
  <c r="E230" i="5" s="1"/>
  <c r="L230" i="5" a="1"/>
  <c r="L230" i="5" s="1"/>
  <c r="I230" i="5" a="1"/>
  <c r="I230" i="5" s="1"/>
  <c r="F230" i="5" a="1"/>
  <c r="F230" i="5" s="1"/>
  <c r="M230" i="5" a="1"/>
  <c r="M230" i="5" s="1"/>
  <c r="N230" i="5" a="1"/>
  <c r="N230" i="5" s="1"/>
  <c r="G230" i="5" a="1"/>
  <c r="G230" i="5" s="1"/>
  <c r="H230" i="5" a="1"/>
  <c r="H230" i="5" s="1"/>
  <c r="K241" i="5" a="1"/>
  <c r="K241" i="5" s="1"/>
  <c r="S241" i="5" a="1"/>
  <c r="S241" i="5" s="1"/>
  <c r="Q241" i="5" a="1"/>
  <c r="Q241" i="5" s="1"/>
  <c r="R241" i="5" a="1"/>
  <c r="R241" i="5" s="1"/>
  <c r="O241" i="5" a="1"/>
  <c r="O241" i="5" s="1"/>
  <c r="J241" i="5" a="1"/>
  <c r="J241" i="5" s="1"/>
  <c r="E241" i="5" a="1"/>
  <c r="E241" i="5" s="1"/>
  <c r="L241" i="5" a="1"/>
  <c r="L241" i="5" s="1"/>
  <c r="I241" i="5" a="1"/>
  <c r="I241" i="5" s="1"/>
  <c r="F241" i="5" a="1"/>
  <c r="F241" i="5" s="1"/>
  <c r="G241" i="5" a="1"/>
  <c r="G241" i="5" s="1"/>
  <c r="P241" i="5" a="1"/>
  <c r="P241" i="5" s="1"/>
  <c r="H241" i="5" a="1"/>
  <c r="H241" i="5" s="1"/>
  <c r="M241" i="5" a="1"/>
  <c r="M241" i="5" s="1"/>
  <c r="R242" i="5" a="1"/>
  <c r="R242" i="5" s="1"/>
  <c r="O242" i="5" a="1"/>
  <c r="O242" i="5" s="1"/>
  <c r="K242" i="5" a="1"/>
  <c r="K242" i="5" s="1"/>
  <c r="Q242" i="5" a="1"/>
  <c r="Q242" i="5" s="1"/>
  <c r="S242" i="5" a="1"/>
  <c r="S242" i="5" s="1"/>
  <c r="J242" i="5" a="1"/>
  <c r="J242" i="5" s="1"/>
  <c r="I242" i="5" a="1"/>
  <c r="I242" i="5" s="1"/>
  <c r="L242" i="5" a="1"/>
  <c r="L242" i="5" s="1"/>
  <c r="F242" i="5" a="1"/>
  <c r="F242" i="5" s="1"/>
  <c r="G242" i="5" a="1"/>
  <c r="G242" i="5" s="1"/>
  <c r="H242" i="5" a="1"/>
  <c r="H242" i="5" s="1"/>
  <c r="E242" i="5" a="1"/>
  <c r="E242" i="5" s="1"/>
  <c r="M242" i="5" a="1"/>
  <c r="M242" i="5" s="1"/>
  <c r="N242" i="5" a="1"/>
  <c r="N242" i="5" s="1"/>
  <c r="P242" i="5" a="1"/>
  <c r="P242" i="5" s="1"/>
  <c r="O253" i="5" a="1"/>
  <c r="O253" i="5" s="1"/>
  <c r="K253" i="5" a="1"/>
  <c r="K253" i="5" s="1"/>
  <c r="Q253" i="5" a="1"/>
  <c r="Q253" i="5" s="1"/>
  <c r="R253" i="5" a="1"/>
  <c r="R253" i="5" s="1"/>
  <c r="S253" i="5" a="1"/>
  <c r="S253" i="5" s="1"/>
  <c r="I253" i="5" a="1"/>
  <c r="I253" i="5" s="1"/>
  <c r="L253" i="5" a="1"/>
  <c r="L253" i="5" s="1"/>
  <c r="E253" i="5" a="1"/>
  <c r="E253" i="5" s="1"/>
  <c r="G253" i="5" a="1"/>
  <c r="G253" i="5" s="1"/>
  <c r="F253" i="5" a="1"/>
  <c r="F253" i="5" s="1"/>
  <c r="J253" i="5" a="1"/>
  <c r="J253" i="5" s="1"/>
  <c r="N253" i="5" a="1"/>
  <c r="N253" i="5" s="1"/>
  <c r="P253" i="5" a="1"/>
  <c r="P253" i="5" s="1"/>
  <c r="R260" i="5" a="1"/>
  <c r="R260" i="5" s="1"/>
  <c r="O260" i="5" a="1"/>
  <c r="O260" i="5" s="1"/>
  <c r="K260" i="5" a="1"/>
  <c r="K260" i="5" s="1"/>
  <c r="Q260" i="5" a="1"/>
  <c r="Q260" i="5" s="1"/>
  <c r="S260" i="5" a="1"/>
  <c r="S260" i="5" s="1"/>
  <c r="J260" i="5" a="1"/>
  <c r="J260" i="5" s="1"/>
  <c r="I260" i="5" a="1"/>
  <c r="I260" i="5" s="1"/>
  <c r="E260" i="5" a="1"/>
  <c r="E260" i="5" s="1"/>
  <c r="L260" i="5" a="1"/>
  <c r="L260" i="5" s="1"/>
  <c r="F260" i="5" a="1"/>
  <c r="F260" i="5" s="1"/>
  <c r="M260" i="5" a="1"/>
  <c r="M260" i="5" s="1"/>
  <c r="H260" i="5" a="1"/>
  <c r="H260" i="5" s="1"/>
  <c r="G260" i="5" a="1"/>
  <c r="G260" i="5" s="1"/>
  <c r="N260" i="5" a="1"/>
  <c r="N260" i="5" s="1"/>
  <c r="Q271" i="5" a="1"/>
  <c r="Q271" i="5" s="1"/>
  <c r="S271" i="5" a="1"/>
  <c r="S271" i="5" s="1"/>
  <c r="R271" i="5" a="1"/>
  <c r="R271" i="5" s="1"/>
  <c r="O271" i="5" a="1"/>
  <c r="O271" i="5" s="1"/>
  <c r="K271" i="5" a="1"/>
  <c r="K271" i="5" s="1"/>
  <c r="J271" i="5" a="1"/>
  <c r="J271" i="5" s="1"/>
  <c r="I271" i="5" a="1"/>
  <c r="I271" i="5" s="1"/>
  <c r="F271" i="5" a="1"/>
  <c r="F271" i="5" s="1"/>
  <c r="E271" i="5" a="1"/>
  <c r="E271" i="5" s="1"/>
  <c r="H271" i="5" a="1"/>
  <c r="H271" i="5" s="1"/>
  <c r="N271" i="5" a="1"/>
  <c r="N271" i="5" s="1"/>
  <c r="M271" i="5" a="1"/>
  <c r="M271" i="5" s="1"/>
  <c r="G271" i="5" a="1"/>
  <c r="G271" i="5" s="1"/>
  <c r="P271" i="5" a="1"/>
  <c r="P271" i="5" s="1"/>
  <c r="Q16" i="5" a="1"/>
  <c r="Q16" i="5" s="1"/>
  <c r="R16" i="5" a="1"/>
  <c r="R16" i="5" s="1"/>
  <c r="O16" i="5" a="1"/>
  <c r="O16" i="5" s="1"/>
  <c r="K16" i="5" a="1"/>
  <c r="K16" i="5" s="1"/>
  <c r="S16" i="5" a="1"/>
  <c r="S16" i="5" s="1"/>
  <c r="I16" i="5" a="1"/>
  <c r="I16" i="5" s="1"/>
  <c r="J16" i="5" a="1"/>
  <c r="J16" i="5" s="1"/>
  <c r="F16" i="5" a="1"/>
  <c r="F16" i="5" s="1"/>
  <c r="M16" i="5" a="1"/>
  <c r="M16" i="5" s="1"/>
  <c r="N16" i="5" a="1"/>
  <c r="N16" i="5" s="1"/>
  <c r="L16" i="5" a="1"/>
  <c r="L16" i="5" s="1"/>
  <c r="G16" i="5" a="1"/>
  <c r="G16" i="5" s="1"/>
  <c r="S280" i="5" a="1"/>
  <c r="S280" i="5" s="1"/>
  <c r="Q280" i="5" a="1"/>
  <c r="Q280" i="5" s="1"/>
  <c r="R280" i="5" a="1"/>
  <c r="R280" i="5" s="1"/>
  <c r="O280" i="5" a="1"/>
  <c r="O280" i="5" s="1"/>
  <c r="K280" i="5" a="1"/>
  <c r="K280" i="5" s="1"/>
  <c r="I280" i="5" a="1"/>
  <c r="I280" i="5" s="1"/>
  <c r="E280" i="5" a="1"/>
  <c r="E280" i="5" s="1"/>
  <c r="J280" i="5" a="1"/>
  <c r="J280" i="5" s="1"/>
  <c r="L280" i="5" a="1"/>
  <c r="L280" i="5" s="1"/>
  <c r="P280" i="5" a="1"/>
  <c r="P280" i="5" s="1"/>
  <c r="H280" i="5" a="1"/>
  <c r="H280" i="5" s="1"/>
  <c r="G280" i="5" a="1"/>
  <c r="G280" i="5" s="1"/>
  <c r="N280" i="5" a="1"/>
  <c r="N280" i="5" s="1"/>
  <c r="F280" i="5" a="1"/>
  <c r="F280" i="5" s="1"/>
  <c r="M280" i="5" a="1"/>
  <c r="M280" i="5" s="1"/>
  <c r="Q287" i="5" a="1"/>
  <c r="Q287" i="5" s="1"/>
  <c r="R287" i="5" a="1"/>
  <c r="R287" i="5" s="1"/>
  <c r="S287" i="5" a="1"/>
  <c r="S287" i="5" s="1"/>
  <c r="O287" i="5" a="1"/>
  <c r="O287" i="5" s="1"/>
  <c r="K287" i="5" a="1"/>
  <c r="K287" i="5" s="1"/>
  <c r="I287" i="5" a="1"/>
  <c r="I287" i="5" s="1"/>
  <c r="J287" i="5" a="1"/>
  <c r="J287" i="5" s="1"/>
  <c r="L287" i="5" a="1"/>
  <c r="L287" i="5" s="1"/>
  <c r="E287" i="5" a="1"/>
  <c r="E287" i="5" s="1"/>
  <c r="F287" i="5" a="1"/>
  <c r="F287" i="5" s="1"/>
  <c r="H287" i="5" a="1"/>
  <c r="H287" i="5" s="1"/>
  <c r="M287" i="5" a="1"/>
  <c r="M287" i="5" s="1"/>
  <c r="P287" i="5" a="1"/>
  <c r="P287" i="5" s="1"/>
  <c r="M294" i="5" a="1"/>
  <c r="M294" i="5" s="1"/>
  <c r="S298" i="5" a="1"/>
  <c r="S298" i="5" s="1"/>
  <c r="R298" i="5" a="1"/>
  <c r="R298" i="5" s="1"/>
  <c r="O298" i="5" a="1"/>
  <c r="O298" i="5" s="1"/>
  <c r="K298" i="5" a="1"/>
  <c r="K298" i="5" s="1"/>
  <c r="J298" i="5" a="1"/>
  <c r="J298" i="5" s="1"/>
  <c r="Q298" i="5" a="1"/>
  <c r="Q298" i="5" s="1"/>
  <c r="I298" i="5" a="1"/>
  <c r="I298" i="5" s="1"/>
  <c r="E298" i="5" a="1"/>
  <c r="E298" i="5" s="1"/>
  <c r="M298" i="5" a="1"/>
  <c r="M298" i="5" s="1"/>
  <c r="P298" i="5" a="1"/>
  <c r="P298" i="5" s="1"/>
  <c r="N298" i="5" a="1"/>
  <c r="N298" i="5" s="1"/>
  <c r="H298" i="5" a="1"/>
  <c r="H298" i="5" s="1"/>
  <c r="F298" i="5" a="1"/>
  <c r="F298" i="5" s="1"/>
  <c r="L298" i="5" a="1"/>
  <c r="L298" i="5" s="1"/>
  <c r="P21" i="5" a="1"/>
  <c r="P21" i="5" s="1"/>
  <c r="P191" i="5" a="1"/>
  <c r="P191" i="5" s="1"/>
  <c r="P81" i="5" a="1"/>
  <c r="P81" i="5" s="1"/>
  <c r="P22" i="5" a="1"/>
  <c r="P22" i="5" s="1"/>
  <c r="P268" i="5" a="1"/>
  <c r="P268" i="5" s="1"/>
  <c r="P184" i="5" a="1"/>
  <c r="P184" i="5" s="1"/>
  <c r="P171" i="5" a="1"/>
  <c r="P171" i="5" s="1"/>
  <c r="P83" i="5" a="1"/>
  <c r="P83" i="5" s="1"/>
  <c r="P80" i="5" a="1"/>
  <c r="P80" i="5" s="1"/>
  <c r="P257" i="5" a="1"/>
  <c r="P257" i="5" s="1"/>
  <c r="P4" i="5" a="1"/>
  <c r="P4" i="5" s="1"/>
  <c r="H25" i="5" a="1"/>
  <c r="H25" i="5" s="1"/>
  <c r="H156" i="5" a="1"/>
  <c r="H156" i="5" s="1"/>
  <c r="H286" i="5" a="1"/>
  <c r="H286" i="5" s="1"/>
  <c r="H225" i="5" a="1"/>
  <c r="H225" i="5" s="1"/>
  <c r="H60" i="5" a="1"/>
  <c r="H60" i="5" s="1"/>
  <c r="H182" i="5" a="1"/>
  <c r="H182" i="5" s="1"/>
  <c r="H294" i="5" a="1"/>
  <c r="H294" i="5" s="1"/>
  <c r="H52" i="5" a="1"/>
  <c r="H52" i="5" s="1"/>
  <c r="H71" i="5" a="1"/>
  <c r="H71" i="5" s="1"/>
  <c r="H107" i="5" a="1"/>
  <c r="H107" i="5" s="1"/>
  <c r="H296" i="5" a="1"/>
  <c r="H296" i="5" s="1"/>
  <c r="H37" i="5" a="1"/>
  <c r="H37" i="5" s="1"/>
  <c r="N246" i="5" a="1"/>
  <c r="N246" i="5" s="1"/>
  <c r="N167" i="5" a="1"/>
  <c r="N167" i="5" s="1"/>
  <c r="N279" i="5" a="1"/>
  <c r="N279" i="5" s="1"/>
  <c r="N98" i="5" a="1"/>
  <c r="N98" i="5" s="1"/>
  <c r="N36" i="5" a="1"/>
  <c r="N36" i="5" s="1"/>
  <c r="N290" i="5" a="1"/>
  <c r="N290" i="5" s="1"/>
  <c r="N257" i="5" a="1"/>
  <c r="N257" i="5" s="1"/>
  <c r="N140" i="5" a="1"/>
  <c r="N140" i="5" s="1"/>
  <c r="G158" i="5" a="1"/>
  <c r="G158" i="5" s="1"/>
  <c r="G76" i="5" a="1"/>
  <c r="G76" i="5" s="1"/>
  <c r="G71" i="5" a="1"/>
  <c r="G71" i="5" s="1"/>
  <c r="G117" i="5" a="1"/>
  <c r="G117" i="5" s="1"/>
  <c r="G125" i="5" a="1"/>
  <c r="G125" i="5" s="1"/>
  <c r="G21" i="5" a="1"/>
  <c r="G21" i="5" s="1"/>
  <c r="G47" i="5" a="1"/>
  <c r="G47" i="5" s="1"/>
  <c r="G182" i="5" a="1"/>
  <c r="G182" i="5" s="1"/>
  <c r="G207" i="5" a="1"/>
  <c r="G207" i="5" s="1"/>
  <c r="G173" i="5" a="1"/>
  <c r="G173" i="5" s="1"/>
  <c r="M252" i="5" a="1"/>
  <c r="M252" i="5" s="1"/>
  <c r="M227" i="5" a="1"/>
  <c r="M227" i="5" s="1"/>
  <c r="M101" i="5" a="1"/>
  <c r="M101" i="5" s="1"/>
  <c r="M104" i="5" a="1"/>
  <c r="M104" i="5" s="1"/>
  <c r="M264" i="5" a="1"/>
  <c r="M264" i="5" s="1"/>
  <c r="M58" i="5" a="1"/>
  <c r="M58" i="5" s="1"/>
  <c r="M272" i="5" a="1"/>
  <c r="M272" i="5" s="1"/>
  <c r="F17" i="5" a="1"/>
  <c r="F17" i="5" s="1"/>
  <c r="F275" i="5" a="1"/>
  <c r="F275" i="5" s="1"/>
  <c r="F207" i="5" a="1"/>
  <c r="F207" i="5" s="1"/>
  <c r="L12" i="5" a="1"/>
  <c r="L12" i="5" s="1"/>
  <c r="L152" i="5" a="1"/>
  <c r="L152" i="5" s="1"/>
  <c r="L53" i="5" a="1"/>
  <c r="L53" i="5" s="1"/>
  <c r="E268" i="5" a="1"/>
  <c r="E268" i="5" s="1"/>
  <c r="J234" i="5" a="1"/>
  <c r="J234" i="5" s="1"/>
  <c r="M120" i="5" a="1"/>
  <c r="M120" i="5" s="1"/>
  <c r="F84" i="5" a="1"/>
  <c r="F84" i="5" s="1"/>
  <c r="F50" i="5" a="1"/>
  <c r="F50" i="5" s="1"/>
  <c r="L156" i="5" a="1"/>
  <c r="L156" i="5" s="1"/>
  <c r="L43" i="5" a="1"/>
  <c r="L43" i="5" s="1"/>
  <c r="E9" i="5" a="1"/>
  <c r="E9" i="5" s="1"/>
  <c r="E43" i="5" a="1"/>
  <c r="E43" i="5" s="1"/>
  <c r="E90" i="5" a="1"/>
  <c r="E90" i="5" s="1"/>
  <c r="E25" i="5" a="1"/>
  <c r="E25" i="5" s="1"/>
  <c r="I221" i="5" a="1"/>
  <c r="I221" i="5" s="1"/>
  <c r="I61" i="5" a="1"/>
  <c r="I61" i="5" s="1"/>
  <c r="I120" i="5" a="1"/>
  <c r="I120" i="5" s="1"/>
  <c r="I139" i="5" a="1"/>
  <c r="I139" i="5" s="1"/>
  <c r="I7" i="5" a="1"/>
  <c r="I7" i="5" s="1"/>
  <c r="E3" i="5" a="1"/>
  <c r="E3" i="5" s="1"/>
  <c r="S75" i="5" a="1"/>
  <c r="S75" i="5" s="1"/>
  <c r="Q75" i="5" a="1"/>
  <c r="Q75" i="5" s="1"/>
  <c r="J75" i="5" a="1"/>
  <c r="J75" i="5" s="1"/>
  <c r="R75" i="5" a="1"/>
  <c r="R75" i="5" s="1"/>
  <c r="I75" i="5" a="1"/>
  <c r="I75" i="5" s="1"/>
  <c r="O75" i="5" a="1"/>
  <c r="O75" i="5" s="1"/>
  <c r="E75" i="5" a="1"/>
  <c r="E75" i="5" s="1"/>
  <c r="S93" i="5" a="1"/>
  <c r="S93" i="5" s="1"/>
  <c r="R93" i="5" a="1"/>
  <c r="R93" i="5" s="1"/>
  <c r="O93" i="5" a="1"/>
  <c r="O93" i="5" s="1"/>
  <c r="K93" i="5" a="1"/>
  <c r="K93" i="5" s="1"/>
  <c r="F93" i="5" a="1"/>
  <c r="F93" i="5" s="1"/>
  <c r="Q93" i="5" a="1"/>
  <c r="Q93" i="5" s="1"/>
  <c r="J93" i="5" a="1"/>
  <c r="J93" i="5" s="1"/>
  <c r="E93" i="5" a="1"/>
  <c r="E93" i="5" s="1"/>
  <c r="L93" i="5" a="1"/>
  <c r="L93" i="5" s="1"/>
  <c r="Q111" i="5" a="1"/>
  <c r="Q111" i="5" s="1"/>
  <c r="S111" i="5" a="1"/>
  <c r="S111" i="5" s="1"/>
  <c r="R111" i="5" a="1"/>
  <c r="R111" i="5" s="1"/>
  <c r="I111" i="5" a="1"/>
  <c r="I111" i="5" s="1"/>
  <c r="J111" i="5" a="1"/>
  <c r="J111" i="5" s="1"/>
  <c r="E111" i="5" a="1"/>
  <c r="E111" i="5" s="1"/>
  <c r="S129" i="5" a="1"/>
  <c r="S129" i="5" s="1"/>
  <c r="Q129" i="5" a="1"/>
  <c r="Q129" i="5" s="1"/>
  <c r="R129" i="5" a="1"/>
  <c r="R129" i="5" s="1"/>
  <c r="O129" i="5" a="1"/>
  <c r="O129" i="5" s="1"/>
  <c r="K129" i="5" a="1"/>
  <c r="K129" i="5" s="1"/>
  <c r="I129" i="5" a="1"/>
  <c r="I129" i="5" s="1"/>
  <c r="E129" i="5" a="1"/>
  <c r="E129" i="5" s="1"/>
  <c r="J129" i="5" a="1"/>
  <c r="J129" i="5" s="1"/>
  <c r="L129" i="5" a="1"/>
  <c r="L129" i="5" s="1"/>
  <c r="Q147" i="5" a="1"/>
  <c r="Q147" i="5" s="1"/>
  <c r="S147" i="5" a="1"/>
  <c r="S147" i="5" s="1"/>
  <c r="R147" i="5" a="1"/>
  <c r="R147" i="5" s="1"/>
  <c r="O147" i="5" a="1"/>
  <c r="O147" i="5" s="1"/>
  <c r="J147" i="5" a="1"/>
  <c r="J147" i="5" s="1"/>
  <c r="K147" i="5" a="1"/>
  <c r="K147" i="5" s="1"/>
  <c r="I147" i="5" a="1"/>
  <c r="I147" i="5" s="1"/>
  <c r="E147" i="5" a="1"/>
  <c r="E147" i="5" s="1"/>
  <c r="F147" i="5" a="1"/>
  <c r="F147" i="5" s="1"/>
  <c r="L147" i="5" a="1"/>
  <c r="L147" i="5" s="1"/>
  <c r="S165" i="5" a="1"/>
  <c r="S165" i="5" s="1"/>
  <c r="Q165" i="5" a="1"/>
  <c r="Q165" i="5" s="1"/>
  <c r="R165" i="5" a="1"/>
  <c r="R165" i="5" s="1"/>
  <c r="J165" i="5" a="1"/>
  <c r="J165" i="5" s="1"/>
  <c r="I165" i="5" a="1"/>
  <c r="I165" i="5" s="1"/>
  <c r="O165" i="5" a="1"/>
  <c r="O165" i="5" s="1"/>
  <c r="F165" i="5" a="1"/>
  <c r="F165" i="5" s="1"/>
  <c r="K165" i="5" a="1"/>
  <c r="K165" i="5" s="1"/>
  <c r="L165" i="5" a="1"/>
  <c r="L165" i="5" s="1"/>
  <c r="Q183" i="5" a="1"/>
  <c r="Q183" i="5" s="1"/>
  <c r="S183" i="5" a="1"/>
  <c r="S183" i="5" s="1"/>
  <c r="R183" i="5" a="1"/>
  <c r="R183" i="5" s="1"/>
  <c r="O183" i="5" a="1"/>
  <c r="O183" i="5" s="1"/>
  <c r="K183" i="5" a="1"/>
  <c r="K183" i="5" s="1"/>
  <c r="I183" i="5" a="1"/>
  <c r="I183" i="5" s="1"/>
  <c r="J183" i="5" a="1"/>
  <c r="J183" i="5" s="1"/>
  <c r="L183" i="5" a="1"/>
  <c r="L183" i="5" s="1"/>
  <c r="S201" i="5" a="1"/>
  <c r="S201" i="5" s="1"/>
  <c r="Q201" i="5" a="1"/>
  <c r="Q201" i="5" s="1"/>
  <c r="R201" i="5" a="1"/>
  <c r="R201" i="5" s="1"/>
  <c r="O201" i="5" a="1"/>
  <c r="O201" i="5" s="1"/>
  <c r="K201" i="5" a="1"/>
  <c r="K201" i="5" s="1"/>
  <c r="I201" i="5" a="1"/>
  <c r="I201" i="5" s="1"/>
  <c r="J201" i="5" a="1"/>
  <c r="J201" i="5" s="1"/>
  <c r="E201" i="5" a="1"/>
  <c r="E201" i="5" s="1"/>
  <c r="Q219" i="5" a="1"/>
  <c r="Q219" i="5" s="1"/>
  <c r="S219" i="5" a="1"/>
  <c r="S219" i="5" s="1"/>
  <c r="R219" i="5" a="1"/>
  <c r="R219" i="5" s="1"/>
  <c r="I219" i="5" a="1"/>
  <c r="I219" i="5" s="1"/>
  <c r="J219" i="5" a="1"/>
  <c r="J219" i="5" s="1"/>
  <c r="E219" i="5" a="1"/>
  <c r="E219" i="5" s="1"/>
  <c r="O219" i="5" a="1"/>
  <c r="O219" i="5" s="1"/>
  <c r="L219" i="5" a="1"/>
  <c r="L219" i="5" s="1"/>
  <c r="F219" i="5" a="1"/>
  <c r="F219" i="5" s="1"/>
  <c r="K219" i="5" a="1"/>
  <c r="K219" i="5" s="1"/>
  <c r="R231" i="5" a="1"/>
  <c r="R231" i="5" s="1"/>
  <c r="Q231" i="5" a="1"/>
  <c r="Q231" i="5" s="1"/>
  <c r="O231" i="5" a="1"/>
  <c r="O231" i="5" s="1"/>
  <c r="K231" i="5" a="1"/>
  <c r="K231" i="5" s="1"/>
  <c r="J231" i="5" a="1"/>
  <c r="J231" i="5" s="1"/>
  <c r="S231" i="5" a="1"/>
  <c r="S231" i="5" s="1"/>
  <c r="L231" i="5" a="1"/>
  <c r="L231" i="5" s="1"/>
  <c r="I231" i="5" a="1"/>
  <c r="I231" i="5" s="1"/>
  <c r="E231" i="5" a="1"/>
  <c r="E231" i="5" s="1"/>
  <c r="S249" i="5" a="1"/>
  <c r="S249" i="5" s="1"/>
  <c r="R249" i="5" a="1"/>
  <c r="R249" i="5" s="1"/>
  <c r="O249" i="5" a="1"/>
  <c r="O249" i="5" s="1"/>
  <c r="K249" i="5" a="1"/>
  <c r="K249" i="5" s="1"/>
  <c r="J249" i="5" a="1"/>
  <c r="J249" i="5" s="1"/>
  <c r="I249" i="5" a="1"/>
  <c r="I249" i="5" s="1"/>
  <c r="E249" i="5" a="1"/>
  <c r="E249" i="5" s="1"/>
  <c r="Q249" i="5" a="1"/>
  <c r="Q249" i="5" s="1"/>
  <c r="F249" i="5" a="1"/>
  <c r="F249" i="5" s="1"/>
  <c r="S267" i="5" a="1"/>
  <c r="S267" i="5" s="1"/>
  <c r="R267" i="5" a="1"/>
  <c r="R267" i="5" s="1"/>
  <c r="O267" i="5" a="1"/>
  <c r="O267" i="5" s="1"/>
  <c r="K267" i="5" a="1"/>
  <c r="K267" i="5" s="1"/>
  <c r="I267" i="5" a="1"/>
  <c r="I267" i="5" s="1"/>
  <c r="Q267" i="5" a="1"/>
  <c r="Q267" i="5" s="1"/>
  <c r="J267" i="5" a="1"/>
  <c r="J267" i="5" s="1"/>
  <c r="E267" i="5" a="1"/>
  <c r="E267" i="5" s="1"/>
  <c r="L267" i="5" a="1"/>
  <c r="L267" i="5" s="1"/>
  <c r="S285" i="5" a="1"/>
  <c r="S285" i="5" s="1"/>
  <c r="R285" i="5" a="1"/>
  <c r="R285" i="5" s="1"/>
  <c r="O285" i="5" a="1"/>
  <c r="O285" i="5" s="1"/>
  <c r="K285" i="5" a="1"/>
  <c r="K285" i="5" s="1"/>
  <c r="J285" i="5" a="1"/>
  <c r="J285" i="5" s="1"/>
  <c r="Q285" i="5" a="1"/>
  <c r="Q285" i="5" s="1"/>
  <c r="I285" i="5" a="1"/>
  <c r="I285" i="5" s="1"/>
  <c r="E285" i="5" a="1"/>
  <c r="E285" i="5" s="1"/>
  <c r="R5" i="5" a="1"/>
  <c r="R5" i="5" s="1"/>
  <c r="O5" i="5" a="1"/>
  <c r="O5" i="5" s="1"/>
  <c r="K5" i="5" a="1"/>
  <c r="K5" i="5" s="1"/>
  <c r="Q5" i="5" a="1"/>
  <c r="Q5" i="5" s="1"/>
  <c r="S5" i="5" a="1"/>
  <c r="S5" i="5" s="1"/>
  <c r="I5" i="5" a="1"/>
  <c r="I5" i="5" s="1"/>
  <c r="J5" i="5" a="1"/>
  <c r="J5" i="5" s="1"/>
  <c r="F5" i="5" a="1"/>
  <c r="F5" i="5" s="1"/>
  <c r="E5" i="5" a="1"/>
  <c r="E5" i="5" s="1"/>
  <c r="O23" i="5" a="1"/>
  <c r="O23" i="5" s="1"/>
  <c r="K23" i="5" a="1"/>
  <c r="K23" i="5" s="1"/>
  <c r="S23" i="5" a="1"/>
  <c r="S23" i="5" s="1"/>
  <c r="Q23" i="5" a="1"/>
  <c r="Q23" i="5" s="1"/>
  <c r="R23" i="5" a="1"/>
  <c r="R23" i="5" s="1"/>
  <c r="E23" i="5" a="1"/>
  <c r="E23" i="5" s="1"/>
  <c r="J23" i="5" a="1"/>
  <c r="J23" i="5" s="1"/>
  <c r="I23" i="5" a="1"/>
  <c r="I23" i="5" s="1"/>
  <c r="K34" i="5" a="1"/>
  <c r="K34" i="5" s="1"/>
  <c r="Q34" i="5" a="1"/>
  <c r="Q34" i="5" s="1"/>
  <c r="S34" i="5" a="1"/>
  <c r="S34" i="5" s="1"/>
  <c r="R34" i="5" a="1"/>
  <c r="R34" i="5" s="1"/>
  <c r="O34" i="5" a="1"/>
  <c r="O34" i="5" s="1"/>
  <c r="I34" i="5" a="1"/>
  <c r="I34" i="5" s="1"/>
  <c r="J34" i="5" a="1"/>
  <c r="J34" i="5" s="1"/>
  <c r="E34" i="5" a="1"/>
  <c r="E34" i="5" s="1"/>
  <c r="O41" i="5" a="1"/>
  <c r="O41" i="5" s="1"/>
  <c r="K41" i="5" a="1"/>
  <c r="K41" i="5" s="1"/>
  <c r="S41" i="5" a="1"/>
  <c r="S41" i="5" s="1"/>
  <c r="Q41" i="5" a="1"/>
  <c r="Q41" i="5" s="1"/>
  <c r="I41" i="5" a="1"/>
  <c r="I41" i="5" s="1"/>
  <c r="J41" i="5" a="1"/>
  <c r="J41" i="5" s="1"/>
  <c r="R41" i="5" a="1"/>
  <c r="R41" i="5" s="1"/>
  <c r="L41" i="5" a="1"/>
  <c r="L41" i="5" s="1"/>
  <c r="E41" i="5" a="1"/>
  <c r="E41" i="5" s="1"/>
  <c r="Q52" i="5" a="1"/>
  <c r="Q52" i="5" s="1"/>
  <c r="S52" i="5" a="1"/>
  <c r="S52" i="5" s="1"/>
  <c r="R52" i="5" a="1"/>
  <c r="R52" i="5" s="1"/>
  <c r="O52" i="5" a="1"/>
  <c r="O52" i="5" s="1"/>
  <c r="K52" i="5" a="1"/>
  <c r="K52" i="5" s="1"/>
  <c r="I52" i="5" a="1"/>
  <c r="I52" i="5" s="1"/>
  <c r="E52" i="5" a="1"/>
  <c r="E52" i="5" s="1"/>
  <c r="L52" i="5" a="1"/>
  <c r="L52" i="5" s="1"/>
  <c r="O59" i="5" a="1"/>
  <c r="O59" i="5" s="1"/>
  <c r="K59" i="5" a="1"/>
  <c r="K59" i="5" s="1"/>
  <c r="Q59" i="5" a="1"/>
  <c r="Q59" i="5" s="1"/>
  <c r="S59" i="5" a="1"/>
  <c r="S59" i="5" s="1"/>
  <c r="E59" i="5" a="1"/>
  <c r="E59" i="5" s="1"/>
  <c r="I59" i="5" a="1"/>
  <c r="I59" i="5" s="1"/>
  <c r="J59" i="5" a="1"/>
  <c r="J59" i="5" s="1"/>
  <c r="R59" i="5" a="1"/>
  <c r="R59" i="5" s="1"/>
  <c r="L59" i="5" a="1"/>
  <c r="L59" i="5" s="1"/>
  <c r="F59" i="5" a="1"/>
  <c r="F59" i="5" s="1"/>
  <c r="S70" i="5" a="1"/>
  <c r="S70" i="5" s="1"/>
  <c r="R70" i="5" a="1"/>
  <c r="R70" i="5" s="1"/>
  <c r="O70" i="5" a="1"/>
  <c r="O70" i="5" s="1"/>
  <c r="K70" i="5" a="1"/>
  <c r="K70" i="5" s="1"/>
  <c r="J70" i="5" a="1"/>
  <c r="J70" i="5" s="1"/>
  <c r="I70" i="5" a="1"/>
  <c r="I70" i="5" s="1"/>
  <c r="F70" i="5" a="1"/>
  <c r="F70" i="5" s="1"/>
  <c r="Q70" i="5" a="1"/>
  <c r="Q70" i="5" s="1"/>
  <c r="L70" i="5" a="1"/>
  <c r="L70" i="5" s="1"/>
  <c r="O77" i="5" a="1"/>
  <c r="O77" i="5" s="1"/>
  <c r="K77" i="5" a="1"/>
  <c r="K77" i="5" s="1"/>
  <c r="S77" i="5" a="1"/>
  <c r="S77" i="5" s="1"/>
  <c r="R77" i="5" a="1"/>
  <c r="R77" i="5" s="1"/>
  <c r="I77" i="5" a="1"/>
  <c r="I77" i="5" s="1"/>
  <c r="J77" i="5" a="1"/>
  <c r="J77" i="5" s="1"/>
  <c r="Q77" i="5" a="1"/>
  <c r="Q77" i="5" s="1"/>
  <c r="F77" i="5" a="1"/>
  <c r="F77" i="5" s="1"/>
  <c r="R88" i="5" a="1"/>
  <c r="R88" i="5" s="1"/>
  <c r="O88" i="5" a="1"/>
  <c r="O88" i="5" s="1"/>
  <c r="K88" i="5" a="1"/>
  <c r="K88" i="5" s="1"/>
  <c r="Q88" i="5" a="1"/>
  <c r="Q88" i="5" s="1"/>
  <c r="S88" i="5" a="1"/>
  <c r="S88" i="5" s="1"/>
  <c r="I88" i="5" a="1"/>
  <c r="I88" i="5" s="1"/>
  <c r="J88" i="5" a="1"/>
  <c r="J88" i="5" s="1"/>
  <c r="L88" i="5" a="1"/>
  <c r="L88" i="5" s="1"/>
  <c r="E88" i="5" a="1"/>
  <c r="E88" i="5" s="1"/>
  <c r="O95" i="5" a="1"/>
  <c r="O95" i="5" s="1"/>
  <c r="K95" i="5" a="1"/>
  <c r="K95" i="5" s="1"/>
  <c r="S95" i="5" a="1"/>
  <c r="S95" i="5" s="1"/>
  <c r="R95" i="5" a="1"/>
  <c r="R95" i="5" s="1"/>
  <c r="Q95" i="5" a="1"/>
  <c r="Q95" i="5" s="1"/>
  <c r="J95" i="5" a="1"/>
  <c r="J95" i="5" s="1"/>
  <c r="F95" i="5" a="1"/>
  <c r="F95" i="5" s="1"/>
  <c r="I95" i="5" a="1"/>
  <c r="I95" i="5" s="1"/>
  <c r="K106" i="5" a="1"/>
  <c r="K106" i="5" s="1"/>
  <c r="Q106" i="5" a="1"/>
  <c r="Q106" i="5" s="1"/>
  <c r="R106" i="5" a="1"/>
  <c r="R106" i="5" s="1"/>
  <c r="S106" i="5" a="1"/>
  <c r="S106" i="5" s="1"/>
  <c r="O106" i="5" a="1"/>
  <c r="O106" i="5" s="1"/>
  <c r="I106" i="5" a="1"/>
  <c r="I106" i="5" s="1"/>
  <c r="J106" i="5" a="1"/>
  <c r="J106" i="5" s="1"/>
  <c r="E106" i="5" a="1"/>
  <c r="E106" i="5" s="1"/>
  <c r="L106" i="5" a="1"/>
  <c r="L106" i="5" s="1"/>
  <c r="O113" i="5" a="1"/>
  <c r="O113" i="5" s="1"/>
  <c r="K113" i="5" a="1"/>
  <c r="K113" i="5" s="1"/>
  <c r="Q113" i="5" a="1"/>
  <c r="Q113" i="5" s="1"/>
  <c r="S113" i="5" a="1"/>
  <c r="S113" i="5" s="1"/>
  <c r="R113" i="5" a="1"/>
  <c r="R113" i="5" s="1"/>
  <c r="I113" i="5" a="1"/>
  <c r="I113" i="5" s="1"/>
  <c r="F113" i="5" a="1"/>
  <c r="F113" i="5" s="1"/>
  <c r="L113" i="5" a="1"/>
  <c r="L113" i="5" s="1"/>
  <c r="K124" i="5" a="1"/>
  <c r="K124" i="5" s="1"/>
  <c r="Q124" i="5" a="1"/>
  <c r="Q124" i="5" s="1"/>
  <c r="S124" i="5" a="1"/>
  <c r="S124" i="5" s="1"/>
  <c r="R124" i="5" a="1"/>
  <c r="R124" i="5" s="1"/>
  <c r="O124" i="5" a="1"/>
  <c r="O124" i="5" s="1"/>
  <c r="I124" i="5" a="1"/>
  <c r="I124" i="5" s="1"/>
  <c r="J124" i="5" a="1"/>
  <c r="J124" i="5" s="1"/>
  <c r="E124" i="5" a="1"/>
  <c r="E124" i="5" s="1"/>
  <c r="O131" i="5" a="1"/>
  <c r="O131" i="5" s="1"/>
  <c r="K131" i="5" a="1"/>
  <c r="K131" i="5" s="1"/>
  <c r="Q131" i="5" a="1"/>
  <c r="Q131" i="5" s="1"/>
  <c r="R131" i="5" a="1"/>
  <c r="R131" i="5" s="1"/>
  <c r="J131" i="5" a="1"/>
  <c r="J131" i="5" s="1"/>
  <c r="S131" i="5" a="1"/>
  <c r="S131" i="5" s="1"/>
  <c r="I131" i="5" a="1"/>
  <c r="I131" i="5" s="1"/>
  <c r="F131" i="5" a="1"/>
  <c r="F131" i="5" s="1"/>
  <c r="L131" i="5" a="1"/>
  <c r="L131" i="5" s="1"/>
  <c r="Q33" i="5" a="1"/>
  <c r="Q33" i="5" s="1"/>
  <c r="R33" i="5" a="1"/>
  <c r="R33" i="5" s="1"/>
  <c r="I33" i="5" a="1"/>
  <c r="I33" i="5" s="1"/>
  <c r="S33" i="5" a="1"/>
  <c r="S33" i="5" s="1"/>
  <c r="J33" i="5" a="1"/>
  <c r="J33" i="5" s="1"/>
  <c r="O33" i="5" a="1"/>
  <c r="O33" i="5" s="1"/>
  <c r="E33" i="5" a="1"/>
  <c r="E33" i="5" s="1"/>
  <c r="L33" i="5" a="1"/>
  <c r="L33" i="5" s="1"/>
  <c r="K33" i="5" a="1"/>
  <c r="K33" i="5" s="1"/>
  <c r="F33" i="5" a="1"/>
  <c r="F33" i="5" s="1"/>
  <c r="R51" i="5" a="1"/>
  <c r="R51" i="5" s="1"/>
  <c r="O51" i="5" a="1"/>
  <c r="O51" i="5" s="1"/>
  <c r="K51" i="5" a="1"/>
  <c r="K51" i="5" s="1"/>
  <c r="E51" i="5" a="1"/>
  <c r="E51" i="5" s="1"/>
  <c r="S51" i="5" a="1"/>
  <c r="S51" i="5" s="1"/>
  <c r="L51" i="5" a="1"/>
  <c r="L51" i="5" s="1"/>
  <c r="Q51" i="5" a="1"/>
  <c r="Q51" i="5" s="1"/>
  <c r="R145" i="5" a="1"/>
  <c r="R145" i="5" s="1"/>
  <c r="O145" i="5" a="1"/>
  <c r="O145" i="5" s="1"/>
  <c r="K145" i="5" a="1"/>
  <c r="K145" i="5" s="1"/>
  <c r="Q145" i="5" a="1"/>
  <c r="Q145" i="5" s="1"/>
  <c r="I145" i="5" a="1"/>
  <c r="I145" i="5" s="1"/>
  <c r="E145" i="5" a="1"/>
  <c r="E145" i="5" s="1"/>
  <c r="L145" i="5" a="1"/>
  <c r="L145" i="5" s="1"/>
  <c r="F145" i="5" a="1"/>
  <c r="F145" i="5" s="1"/>
  <c r="S145" i="5" a="1"/>
  <c r="S145" i="5" s="1"/>
  <c r="R152" i="5" a="1"/>
  <c r="R152" i="5" s="1"/>
  <c r="O152" i="5" a="1"/>
  <c r="O152" i="5" s="1"/>
  <c r="K152" i="5" a="1"/>
  <c r="K152" i="5" s="1"/>
  <c r="Q152" i="5" a="1"/>
  <c r="Q152" i="5" s="1"/>
  <c r="S152" i="5" a="1"/>
  <c r="S152" i="5" s="1"/>
  <c r="E152" i="5" a="1"/>
  <c r="E152" i="5" s="1"/>
  <c r="Q163" i="5" a="1"/>
  <c r="Q163" i="5" s="1"/>
  <c r="S163" i="5" a="1"/>
  <c r="S163" i="5" s="1"/>
  <c r="R163" i="5" a="1"/>
  <c r="R163" i="5" s="1"/>
  <c r="O163" i="5" a="1"/>
  <c r="O163" i="5" s="1"/>
  <c r="K163" i="5" a="1"/>
  <c r="K163" i="5" s="1"/>
  <c r="J163" i="5" a="1"/>
  <c r="J163" i="5" s="1"/>
  <c r="I163" i="5" a="1"/>
  <c r="I163" i="5" s="1"/>
  <c r="L163" i="5" a="1"/>
  <c r="L163" i="5" s="1"/>
  <c r="E163" i="5" a="1"/>
  <c r="E163" i="5" s="1"/>
  <c r="F163" i="5" a="1"/>
  <c r="F163" i="5" s="1"/>
  <c r="R170" i="5" a="1"/>
  <c r="R170" i="5" s="1"/>
  <c r="O170" i="5" a="1"/>
  <c r="O170" i="5" s="1"/>
  <c r="K170" i="5" a="1"/>
  <c r="K170" i="5" s="1"/>
  <c r="Q170" i="5" a="1"/>
  <c r="Q170" i="5" s="1"/>
  <c r="I170" i="5" a="1"/>
  <c r="I170" i="5" s="1"/>
  <c r="S170" i="5" a="1"/>
  <c r="S170" i="5" s="1"/>
  <c r="F170" i="5" a="1"/>
  <c r="F170" i="5" s="1"/>
  <c r="E170" i="5" a="1"/>
  <c r="E170" i="5" s="1"/>
  <c r="O181" i="5" a="1"/>
  <c r="O181" i="5" s="1"/>
  <c r="K181" i="5" a="1"/>
  <c r="K181" i="5" s="1"/>
  <c r="Q181" i="5" a="1"/>
  <c r="Q181" i="5" s="1"/>
  <c r="S181" i="5" a="1"/>
  <c r="S181" i="5" s="1"/>
  <c r="R181" i="5" a="1"/>
  <c r="R181" i="5" s="1"/>
  <c r="J181" i="5" a="1"/>
  <c r="J181" i="5" s="1"/>
  <c r="L181" i="5" a="1"/>
  <c r="L181" i="5" s="1"/>
  <c r="E181" i="5" a="1"/>
  <c r="E181" i="5" s="1"/>
  <c r="R188" i="5" a="1"/>
  <c r="R188" i="5" s="1"/>
  <c r="O188" i="5" a="1"/>
  <c r="O188" i="5" s="1"/>
  <c r="K188" i="5" a="1"/>
  <c r="K188" i="5" s="1"/>
  <c r="Q188" i="5" a="1"/>
  <c r="Q188" i="5" s="1"/>
  <c r="S188" i="5" a="1"/>
  <c r="S188" i="5" s="1"/>
  <c r="J188" i="5" a="1"/>
  <c r="J188" i="5" s="1"/>
  <c r="E188" i="5" a="1"/>
  <c r="E188" i="5" s="1"/>
  <c r="I188" i="5" a="1"/>
  <c r="I188" i="5" s="1"/>
  <c r="L188" i="5" a="1"/>
  <c r="L188" i="5" s="1"/>
  <c r="O199" i="5" a="1"/>
  <c r="O199" i="5" s="1"/>
  <c r="K199" i="5" a="1"/>
  <c r="K199" i="5" s="1"/>
  <c r="Q199" i="5" a="1"/>
  <c r="Q199" i="5" s="1"/>
  <c r="S199" i="5" a="1"/>
  <c r="S199" i="5" s="1"/>
  <c r="R199" i="5" a="1"/>
  <c r="R199" i="5" s="1"/>
  <c r="J199" i="5" a="1"/>
  <c r="J199" i="5" s="1"/>
  <c r="E199" i="5" a="1"/>
  <c r="E199" i="5" s="1"/>
  <c r="I199" i="5" a="1"/>
  <c r="I199" i="5" s="1"/>
  <c r="R206" i="5" a="1"/>
  <c r="R206" i="5" s="1"/>
  <c r="O206" i="5" a="1"/>
  <c r="O206" i="5" s="1"/>
  <c r="K206" i="5" a="1"/>
  <c r="K206" i="5" s="1"/>
  <c r="S206" i="5" a="1"/>
  <c r="S206" i="5" s="1"/>
  <c r="Q206" i="5" a="1"/>
  <c r="Q206" i="5" s="1"/>
  <c r="I206" i="5" a="1"/>
  <c r="I206" i="5" s="1"/>
  <c r="J206" i="5" a="1"/>
  <c r="J206" i="5" s="1"/>
  <c r="E206" i="5" a="1"/>
  <c r="E206" i="5" s="1"/>
  <c r="L206" i="5" a="1"/>
  <c r="L206" i="5" s="1"/>
  <c r="F206" i="5" a="1"/>
  <c r="F206" i="5" s="1"/>
  <c r="K217" i="5" a="1"/>
  <c r="K217" i="5" s="1"/>
  <c r="Q217" i="5" a="1"/>
  <c r="Q217" i="5" s="1"/>
  <c r="S217" i="5" a="1"/>
  <c r="S217" i="5" s="1"/>
  <c r="R217" i="5" a="1"/>
  <c r="R217" i="5" s="1"/>
  <c r="J217" i="5" a="1"/>
  <c r="J217" i="5" s="1"/>
  <c r="O217" i="5" a="1"/>
  <c r="O217" i="5" s="1"/>
  <c r="I217" i="5" a="1"/>
  <c r="I217" i="5" s="1"/>
  <c r="E217" i="5" a="1"/>
  <c r="E217" i="5" s="1"/>
  <c r="F217" i="5" a="1"/>
  <c r="F217" i="5" s="1"/>
  <c r="R224" i="5" a="1"/>
  <c r="R224" i="5" s="1"/>
  <c r="O224" i="5" a="1"/>
  <c r="O224" i="5" s="1"/>
  <c r="K224" i="5" a="1"/>
  <c r="K224" i="5" s="1"/>
  <c r="S224" i="5" a="1"/>
  <c r="S224" i="5" s="1"/>
  <c r="I224" i="5" a="1"/>
  <c r="I224" i="5" s="1"/>
  <c r="J224" i="5" a="1"/>
  <c r="J224" i="5" s="1"/>
  <c r="L224" i="5" a="1"/>
  <c r="L224" i="5" s="1"/>
  <c r="F224" i="5" a="1"/>
  <c r="F224" i="5" s="1"/>
  <c r="Q224" i="5" a="1"/>
  <c r="Q224" i="5" s="1"/>
  <c r="K235" i="5" a="1"/>
  <c r="K235" i="5" s="1"/>
  <c r="S235" i="5" a="1"/>
  <c r="S235" i="5" s="1"/>
  <c r="R235" i="5" a="1"/>
  <c r="R235" i="5" s="1"/>
  <c r="Q235" i="5" a="1"/>
  <c r="Q235" i="5" s="1"/>
  <c r="J235" i="5" a="1"/>
  <c r="J235" i="5" s="1"/>
  <c r="O235" i="5" a="1"/>
  <c r="O235" i="5" s="1"/>
  <c r="E235" i="5" a="1"/>
  <c r="E235" i="5" s="1"/>
  <c r="F235" i="5" a="1"/>
  <c r="F235" i="5" s="1"/>
  <c r="I235" i="5" a="1"/>
  <c r="I235" i="5" s="1"/>
  <c r="L235" i="5" a="1"/>
  <c r="L235" i="5" s="1"/>
  <c r="R247" i="5" a="1"/>
  <c r="R247" i="5" s="1"/>
  <c r="O247" i="5" a="1"/>
  <c r="O247" i="5" s="1"/>
  <c r="K247" i="5" a="1"/>
  <c r="K247" i="5" s="1"/>
  <c r="Q247" i="5" a="1"/>
  <c r="Q247" i="5" s="1"/>
  <c r="S247" i="5" a="1"/>
  <c r="S247" i="5" s="1"/>
  <c r="J247" i="5" a="1"/>
  <c r="J247" i="5" s="1"/>
  <c r="L247" i="5" a="1"/>
  <c r="L247" i="5" s="1"/>
  <c r="E247" i="5" a="1"/>
  <c r="E247" i="5" s="1"/>
  <c r="K254" i="5" a="1"/>
  <c r="K254" i="5" s="1"/>
  <c r="Q254" i="5" a="1"/>
  <c r="Q254" i="5" s="1"/>
  <c r="S254" i="5" a="1"/>
  <c r="S254" i="5" s="1"/>
  <c r="R254" i="5" a="1"/>
  <c r="R254" i="5" s="1"/>
  <c r="O254" i="5" a="1"/>
  <c r="O254" i="5" s="1"/>
  <c r="J254" i="5" a="1"/>
  <c r="J254" i="5" s="1"/>
  <c r="L254" i="5" a="1"/>
  <c r="L254" i="5" s="1"/>
  <c r="I254" i="5" a="1"/>
  <c r="I254" i="5" s="1"/>
  <c r="F254" i="5" a="1"/>
  <c r="F254" i="5" s="1"/>
  <c r="Q265" i="5" a="1"/>
  <c r="Q265" i="5" s="1"/>
  <c r="R265" i="5" a="1"/>
  <c r="R265" i="5" s="1"/>
  <c r="O265" i="5" a="1"/>
  <c r="O265" i="5" s="1"/>
  <c r="K265" i="5" a="1"/>
  <c r="K265" i="5" s="1"/>
  <c r="S265" i="5" a="1"/>
  <c r="S265" i="5" s="1"/>
  <c r="I265" i="5" a="1"/>
  <c r="I265" i="5" s="1"/>
  <c r="E265" i="5" a="1"/>
  <c r="E265" i="5" s="1"/>
  <c r="L265" i="5" a="1"/>
  <c r="L265" i="5" s="1"/>
  <c r="K272" i="5" a="1"/>
  <c r="K272" i="5" s="1"/>
  <c r="S272" i="5" a="1"/>
  <c r="S272" i="5" s="1"/>
  <c r="Q272" i="5" a="1"/>
  <c r="Q272" i="5" s="1"/>
  <c r="R272" i="5" a="1"/>
  <c r="R272" i="5" s="1"/>
  <c r="O272" i="5" a="1"/>
  <c r="O272" i="5" s="1"/>
  <c r="J272" i="5" a="1"/>
  <c r="J272" i="5" s="1"/>
  <c r="L272" i="5" a="1"/>
  <c r="L272" i="5" s="1"/>
  <c r="I272" i="5" a="1"/>
  <c r="I272" i="5" s="1"/>
  <c r="O10" i="5" a="1"/>
  <c r="O10" i="5" s="1"/>
  <c r="K10" i="5" a="1"/>
  <c r="K10" i="5" s="1"/>
  <c r="S10" i="5" a="1"/>
  <c r="S10" i="5" s="1"/>
  <c r="Q10" i="5" a="1"/>
  <c r="Q10" i="5" s="1"/>
  <c r="R10" i="5" a="1"/>
  <c r="R10" i="5" s="1"/>
  <c r="I10" i="5" a="1"/>
  <c r="I10" i="5" s="1"/>
  <c r="E10" i="5" a="1"/>
  <c r="E10" i="5" s="1"/>
  <c r="J10" i="5" a="1"/>
  <c r="J10" i="5" s="1"/>
  <c r="F10" i="5" a="1"/>
  <c r="F10" i="5" s="1"/>
  <c r="S281" i="5" a="1"/>
  <c r="S281" i="5" s="1"/>
  <c r="R281" i="5" a="1"/>
  <c r="R281" i="5" s="1"/>
  <c r="O281" i="5" a="1"/>
  <c r="O281" i="5" s="1"/>
  <c r="K281" i="5" a="1"/>
  <c r="K281" i="5" s="1"/>
  <c r="Q281" i="5" a="1"/>
  <c r="Q281" i="5" s="1"/>
  <c r="I281" i="5" a="1"/>
  <c r="I281" i="5" s="1"/>
  <c r="L281" i="5" a="1"/>
  <c r="L281" i="5" s="1"/>
  <c r="E281" i="5" a="1"/>
  <c r="E281" i="5" s="1"/>
  <c r="K292" i="5" a="1"/>
  <c r="K292" i="5" s="1"/>
  <c r="S292" i="5" a="1"/>
  <c r="S292" i="5" s="1"/>
  <c r="Q292" i="5" a="1"/>
  <c r="Q292" i="5" s="1"/>
  <c r="R292" i="5" a="1"/>
  <c r="R292" i="5" s="1"/>
  <c r="O292" i="5" a="1"/>
  <c r="O292" i="5" s="1"/>
  <c r="I292" i="5" a="1"/>
  <c r="I292" i="5" s="1"/>
  <c r="J292" i="5" a="1"/>
  <c r="J292" i="5" s="1"/>
  <c r="E292" i="5" a="1"/>
  <c r="E292" i="5" s="1"/>
  <c r="F292" i="5" a="1"/>
  <c r="F292" i="5" s="1"/>
  <c r="S299" i="5" a="1"/>
  <c r="S299" i="5" s="1"/>
  <c r="R299" i="5" a="1"/>
  <c r="R299" i="5" s="1"/>
  <c r="O299" i="5" a="1"/>
  <c r="O299" i="5" s="1"/>
  <c r="K299" i="5" a="1"/>
  <c r="K299" i="5" s="1"/>
  <c r="Q299" i="5" a="1"/>
  <c r="Q299" i="5" s="1"/>
  <c r="I299" i="5" a="1"/>
  <c r="I299" i="5" s="1"/>
  <c r="J299" i="5" a="1"/>
  <c r="J299" i="5" s="1"/>
  <c r="E299" i="5" a="1"/>
  <c r="E299" i="5" s="1"/>
  <c r="P33" i="5" a="1"/>
  <c r="P33" i="5" s="1"/>
  <c r="P61" i="5" a="1"/>
  <c r="P61" i="5" s="1"/>
  <c r="P282" i="5" a="1"/>
  <c r="P282" i="5" s="1"/>
  <c r="P120" i="5" a="1"/>
  <c r="P120" i="5" s="1"/>
  <c r="P179" i="5" a="1"/>
  <c r="P179" i="5" s="1"/>
  <c r="P162" i="5" a="1"/>
  <c r="P162" i="5" s="1"/>
  <c r="P190" i="5" a="1"/>
  <c r="P190" i="5" s="1"/>
  <c r="P115" i="5" a="1"/>
  <c r="P115" i="5" s="1"/>
  <c r="P60" i="5" a="1"/>
  <c r="P60" i="5" s="1"/>
  <c r="P147" i="5" a="1"/>
  <c r="P147" i="5" s="1"/>
  <c r="P183" i="5" a="1"/>
  <c r="P183" i="5" s="1"/>
  <c r="P197" i="5" a="1"/>
  <c r="P197" i="5" s="1"/>
  <c r="P163" i="5" a="1"/>
  <c r="P163" i="5" s="1"/>
  <c r="P14" i="5" a="1"/>
  <c r="P14" i="5" s="1"/>
  <c r="P221" i="5" a="1"/>
  <c r="P221" i="5" s="1"/>
  <c r="P31" i="5" a="1"/>
  <c r="P31" i="5" s="1"/>
  <c r="P103" i="5" a="1"/>
  <c r="P103" i="5" s="1"/>
  <c r="P90" i="5" a="1"/>
  <c r="P90" i="5" s="1"/>
  <c r="P72" i="5" a="1"/>
  <c r="P72" i="5" s="1"/>
  <c r="P180" i="5" a="1"/>
  <c r="P180" i="5" s="1"/>
  <c r="P281" i="5" a="1"/>
  <c r="P281" i="5" s="1"/>
  <c r="P68" i="5" a="1"/>
  <c r="P68" i="5" s="1"/>
  <c r="P111" i="5" a="1"/>
  <c r="P111" i="5" s="1"/>
  <c r="H149" i="5" a="1"/>
  <c r="H149" i="5" s="1"/>
  <c r="H165" i="5" a="1"/>
  <c r="H165" i="5" s="1"/>
  <c r="H179" i="5" a="1"/>
  <c r="H179" i="5" s="1"/>
  <c r="H222" i="5" a="1"/>
  <c r="H222" i="5" s="1"/>
  <c r="H138" i="5" a="1"/>
  <c r="H138" i="5" s="1"/>
  <c r="H20" i="5" a="1"/>
  <c r="H20" i="5" s="1"/>
  <c r="H131" i="5" a="1"/>
  <c r="H131" i="5" s="1"/>
  <c r="H240" i="5" a="1"/>
  <c r="H240" i="5" s="1"/>
  <c r="H217" i="5" a="1"/>
  <c r="H217" i="5" s="1"/>
  <c r="H301" i="5" a="1"/>
  <c r="H301" i="5" s="1"/>
  <c r="H7" i="5" a="1"/>
  <c r="H7" i="5" s="1"/>
  <c r="H167" i="5" a="1"/>
  <c r="H167" i="5" s="1"/>
  <c r="H215" i="5" a="1"/>
  <c r="H215" i="5" s="1"/>
  <c r="H214" i="5" a="1"/>
  <c r="H214" i="5" s="1"/>
  <c r="H299" i="5" a="1"/>
  <c r="H299" i="5" s="1"/>
  <c r="H145" i="5" a="1"/>
  <c r="H145" i="5" s="1"/>
  <c r="H128" i="5" a="1"/>
  <c r="H128" i="5" s="1"/>
  <c r="H42" i="5" a="1"/>
  <c r="H42" i="5" s="1"/>
  <c r="N129" i="5" a="1"/>
  <c r="N129" i="5" s="1"/>
  <c r="N265" i="5" a="1"/>
  <c r="N265" i="5" s="1"/>
  <c r="N179" i="5" a="1"/>
  <c r="N179" i="5" s="1"/>
  <c r="N43" i="5" a="1"/>
  <c r="N43" i="5" s="1"/>
  <c r="N163" i="5" a="1"/>
  <c r="N163" i="5" s="1"/>
  <c r="N38" i="5" a="1"/>
  <c r="N38" i="5" s="1"/>
  <c r="N188" i="5" a="1"/>
  <c r="N188" i="5" s="1"/>
  <c r="N147" i="5" a="1"/>
  <c r="N147" i="5" s="1"/>
  <c r="N33" i="5" a="1"/>
  <c r="N33" i="5" s="1"/>
  <c r="N208" i="5" a="1"/>
  <c r="N208" i="5" s="1"/>
  <c r="N145" i="5" a="1"/>
  <c r="N145" i="5" s="1"/>
  <c r="N299" i="5" a="1"/>
  <c r="N299" i="5" s="1"/>
  <c r="N247" i="5" a="1"/>
  <c r="N247" i="5" s="1"/>
  <c r="N263" i="5" a="1"/>
  <c r="N263" i="5" s="1"/>
  <c r="N214" i="5" a="1"/>
  <c r="N214" i="5" s="1"/>
  <c r="N256" i="5" a="1"/>
  <c r="N256" i="5" s="1"/>
  <c r="N30" i="5" a="1"/>
  <c r="N30" i="5" s="1"/>
  <c r="N97" i="5" a="1"/>
  <c r="N97" i="5" s="1"/>
  <c r="G258" i="5" a="1"/>
  <c r="G258" i="5" s="1"/>
  <c r="G34" i="5" a="1"/>
  <c r="G34" i="5" s="1"/>
  <c r="G5" i="5" a="1"/>
  <c r="G5" i="5" s="1"/>
  <c r="G235" i="5" a="1"/>
  <c r="G235" i="5" s="1"/>
  <c r="G201" i="5" a="1"/>
  <c r="G201" i="5" s="1"/>
  <c r="G67" i="5" a="1"/>
  <c r="G67" i="5" s="1"/>
  <c r="G185" i="5" a="1"/>
  <c r="G185" i="5" s="1"/>
  <c r="G139" i="5" a="1"/>
  <c r="G139" i="5" s="1"/>
  <c r="G154" i="5" a="1"/>
  <c r="G154" i="5" s="1"/>
  <c r="G50" i="5" a="1"/>
  <c r="G50" i="5" s="1"/>
  <c r="G120" i="5" a="1"/>
  <c r="G120" i="5" s="1"/>
  <c r="G23" i="5" a="1"/>
  <c r="G23" i="5" s="1"/>
  <c r="G95" i="5" a="1"/>
  <c r="G95" i="5" s="1"/>
  <c r="G106" i="5" a="1"/>
  <c r="G106" i="5" s="1"/>
  <c r="G92" i="5" a="1"/>
  <c r="G92" i="5" s="1"/>
  <c r="M70" i="5" a="1"/>
  <c r="M70" i="5" s="1"/>
  <c r="M77" i="5" a="1"/>
  <c r="M77" i="5" s="1"/>
  <c r="M210" i="5" a="1"/>
  <c r="M210" i="5" s="1"/>
  <c r="M9" i="5" a="1"/>
  <c r="M9" i="5" s="1"/>
  <c r="M265" i="5" a="1"/>
  <c r="M265" i="5" s="1"/>
  <c r="M25" i="5" a="1"/>
  <c r="M25" i="5" s="1"/>
  <c r="M103" i="5" a="1"/>
  <c r="M103" i="5" s="1"/>
  <c r="M267" i="5" a="1"/>
  <c r="M267" i="5" s="1"/>
  <c r="M67" i="5" a="1"/>
  <c r="M67" i="5" s="1"/>
  <c r="M224" i="5" a="1"/>
  <c r="M224" i="5" s="1"/>
  <c r="M138" i="5" a="1"/>
  <c r="M138" i="5" s="1"/>
  <c r="M92" i="5" a="1"/>
  <c r="M92" i="5" s="1"/>
  <c r="M161" i="5" a="1"/>
  <c r="M161" i="5" s="1"/>
  <c r="M133" i="5" a="1"/>
  <c r="M133" i="5" s="1"/>
  <c r="M74" i="5" a="1"/>
  <c r="M74" i="5" s="1"/>
  <c r="M222" i="5" a="1"/>
  <c r="M222" i="5" s="1"/>
  <c r="M124" i="5" a="1"/>
  <c r="M124" i="5" s="1"/>
  <c r="M188" i="5" a="1"/>
  <c r="M188" i="5" s="1"/>
  <c r="M247" i="5" a="1"/>
  <c r="M247" i="5" s="1"/>
  <c r="F201" i="5" a="1"/>
  <c r="F201" i="5" s="1"/>
  <c r="F88" i="5" a="1"/>
  <c r="F88" i="5" s="1"/>
  <c r="F188" i="5" a="1"/>
  <c r="F188" i="5" s="1"/>
  <c r="F172" i="5" a="1"/>
  <c r="F172" i="5" s="1"/>
  <c r="F14" i="5" a="1"/>
  <c r="F14" i="5" s="1"/>
  <c r="F41" i="5" a="1"/>
  <c r="F41" i="5" s="1"/>
  <c r="F285" i="5" a="1"/>
  <c r="F285" i="5" s="1"/>
  <c r="F281" i="5" a="1"/>
  <c r="F281" i="5" s="1"/>
  <c r="F258" i="5" a="1"/>
  <c r="F258" i="5" s="1"/>
  <c r="F122" i="5" a="1"/>
  <c r="F122" i="5" s="1"/>
  <c r="L34" i="5" a="1"/>
  <c r="L34" i="5" s="1"/>
  <c r="L292" i="5" a="1"/>
  <c r="L292" i="5" s="1"/>
  <c r="L10" i="5" a="1"/>
  <c r="L10" i="5" s="1"/>
  <c r="L197" i="5" a="1"/>
  <c r="L197" i="5" s="1"/>
  <c r="L77" i="5" a="1"/>
  <c r="L77" i="5" s="1"/>
  <c r="L111" i="5" a="1"/>
  <c r="L111" i="5" s="1"/>
  <c r="L170" i="5" a="1"/>
  <c r="L170" i="5" s="1"/>
  <c r="E95" i="5" a="1"/>
  <c r="E95" i="5" s="1"/>
  <c r="E215" i="5" a="1"/>
  <c r="E215" i="5" s="1"/>
  <c r="I181" i="5" a="1"/>
  <c r="I181" i="5" s="1"/>
  <c r="I93" i="5" a="1"/>
  <c r="I93" i="5" s="1"/>
  <c r="Q172" i="5" a="1"/>
  <c r="Q172" i="5" s="1"/>
  <c r="L11" i="5" a="1"/>
  <c r="L11" i="5" s="1"/>
  <c r="Q15" i="5" a="1"/>
  <c r="Q15" i="5" s="1"/>
  <c r="S15" i="5" a="1"/>
  <c r="S15" i="5" s="1"/>
  <c r="J15" i="5" a="1"/>
  <c r="J15" i="5" s="1"/>
  <c r="R15" i="5" a="1"/>
  <c r="R15" i="5" s="1"/>
  <c r="I15" i="5" a="1"/>
  <c r="I15" i="5" s="1"/>
  <c r="O15" i="5" a="1"/>
  <c r="O15" i="5" s="1"/>
  <c r="K15" i="5" a="1"/>
  <c r="K15" i="5" s="1"/>
  <c r="E15" i="5" a="1"/>
  <c r="E15" i="5" s="1"/>
  <c r="L15" i="5" a="1"/>
  <c r="L15" i="5" s="1"/>
  <c r="S90" i="5" a="1"/>
  <c r="S90" i="5" s="1"/>
  <c r="Q90" i="5" a="1"/>
  <c r="Q90" i="5" s="1"/>
  <c r="R90" i="5" a="1"/>
  <c r="R90" i="5" s="1"/>
  <c r="I90" i="5" a="1"/>
  <c r="I90" i="5" s="1"/>
  <c r="J90" i="5" a="1"/>
  <c r="J90" i="5" s="1"/>
  <c r="L90" i="5" a="1"/>
  <c r="L90" i="5" s="1"/>
  <c r="Q108" i="5" a="1"/>
  <c r="Q108" i="5" s="1"/>
  <c r="S108" i="5" a="1"/>
  <c r="S108" i="5" s="1"/>
  <c r="R108" i="5" a="1"/>
  <c r="R108" i="5" s="1"/>
  <c r="O108" i="5" a="1"/>
  <c r="O108" i="5" s="1"/>
  <c r="K108" i="5" a="1"/>
  <c r="K108" i="5" s="1"/>
  <c r="I108" i="5" a="1"/>
  <c r="I108" i="5" s="1"/>
  <c r="J108" i="5" a="1"/>
  <c r="J108" i="5" s="1"/>
  <c r="L108" i="5" a="1"/>
  <c r="L108" i="5" s="1"/>
  <c r="E108" i="5" a="1"/>
  <c r="E108" i="5" s="1"/>
  <c r="F108" i="5" a="1"/>
  <c r="F108" i="5" s="1"/>
  <c r="Q126" i="5" a="1"/>
  <c r="Q126" i="5" s="1"/>
  <c r="S126" i="5" a="1"/>
  <c r="S126" i="5" s="1"/>
  <c r="R126" i="5" a="1"/>
  <c r="R126" i="5" s="1"/>
  <c r="O126" i="5" a="1"/>
  <c r="O126" i="5" s="1"/>
  <c r="I126" i="5" a="1"/>
  <c r="I126" i="5" s="1"/>
  <c r="K126" i="5" a="1"/>
  <c r="K126" i="5" s="1"/>
  <c r="J126" i="5" a="1"/>
  <c r="J126" i="5" s="1"/>
  <c r="L126" i="5" a="1"/>
  <c r="L126" i="5" s="1"/>
  <c r="F126" i="5" a="1"/>
  <c r="F126" i="5" s="1"/>
  <c r="E126" i="5" a="1"/>
  <c r="E126" i="5" s="1"/>
  <c r="Q144" i="5" a="1"/>
  <c r="Q144" i="5" s="1"/>
  <c r="S144" i="5" a="1"/>
  <c r="S144" i="5" s="1"/>
  <c r="R144" i="5" a="1"/>
  <c r="R144" i="5" s="1"/>
  <c r="O144" i="5" a="1"/>
  <c r="O144" i="5" s="1"/>
  <c r="I144" i="5" a="1"/>
  <c r="I144" i="5" s="1"/>
  <c r="J144" i="5" a="1"/>
  <c r="J144" i="5" s="1"/>
  <c r="L144" i="5" a="1"/>
  <c r="L144" i="5" s="1"/>
  <c r="F144" i="5" a="1"/>
  <c r="F144" i="5" s="1"/>
  <c r="Q162" i="5" a="1"/>
  <c r="Q162" i="5" s="1"/>
  <c r="R162" i="5" a="1"/>
  <c r="R162" i="5" s="1"/>
  <c r="S162" i="5" a="1"/>
  <c r="S162" i="5" s="1"/>
  <c r="O162" i="5" a="1"/>
  <c r="O162" i="5" s="1"/>
  <c r="K162" i="5" a="1"/>
  <c r="K162" i="5" s="1"/>
  <c r="J162" i="5" a="1"/>
  <c r="J162" i="5" s="1"/>
  <c r="I162" i="5" a="1"/>
  <c r="I162" i="5" s="1"/>
  <c r="E162" i="5" a="1"/>
  <c r="E162" i="5" s="1"/>
  <c r="L162" i="5" a="1"/>
  <c r="L162" i="5" s="1"/>
  <c r="Q180" i="5" a="1"/>
  <c r="Q180" i="5" s="1"/>
  <c r="R180" i="5" a="1"/>
  <c r="R180" i="5" s="1"/>
  <c r="S180" i="5" a="1"/>
  <c r="S180" i="5" s="1"/>
  <c r="O180" i="5" a="1"/>
  <c r="O180" i="5" s="1"/>
  <c r="J180" i="5" a="1"/>
  <c r="J180" i="5" s="1"/>
  <c r="K180" i="5" a="1"/>
  <c r="K180" i="5" s="1"/>
  <c r="I180" i="5" a="1"/>
  <c r="I180" i="5" s="1"/>
  <c r="E180" i="5" a="1"/>
  <c r="E180" i="5" s="1"/>
  <c r="L180" i="5" a="1"/>
  <c r="L180" i="5" s="1"/>
  <c r="Q198" i="5" a="1"/>
  <c r="Q198" i="5" s="1"/>
  <c r="R198" i="5" a="1"/>
  <c r="R198" i="5" s="1"/>
  <c r="S198" i="5" a="1"/>
  <c r="S198" i="5" s="1"/>
  <c r="O198" i="5" a="1"/>
  <c r="O198" i="5" s="1"/>
  <c r="I198" i="5" a="1"/>
  <c r="I198" i="5" s="1"/>
  <c r="K198" i="5" a="1"/>
  <c r="K198" i="5" s="1"/>
  <c r="F198" i="5" a="1"/>
  <c r="F198" i="5" s="1"/>
  <c r="J198" i="5" a="1"/>
  <c r="J198" i="5" s="1"/>
  <c r="E198" i="5" a="1"/>
  <c r="E198" i="5" s="1"/>
  <c r="Q216" i="5" a="1"/>
  <c r="Q216" i="5" s="1"/>
  <c r="S216" i="5" a="1"/>
  <c r="S216" i="5" s="1"/>
  <c r="R216" i="5" a="1"/>
  <c r="R216" i="5" s="1"/>
  <c r="O216" i="5" a="1"/>
  <c r="O216" i="5" s="1"/>
  <c r="K216" i="5" a="1"/>
  <c r="K216" i="5" s="1"/>
  <c r="J216" i="5" a="1"/>
  <c r="J216" i="5" s="1"/>
  <c r="E216" i="5" a="1"/>
  <c r="E216" i="5" s="1"/>
  <c r="I216" i="5" a="1"/>
  <c r="I216" i="5" s="1"/>
  <c r="R228" i="5" a="1"/>
  <c r="R228" i="5" s="1"/>
  <c r="O228" i="5" a="1"/>
  <c r="O228" i="5" s="1"/>
  <c r="K228" i="5" a="1"/>
  <c r="K228" i="5" s="1"/>
  <c r="I228" i="5" a="1"/>
  <c r="I228" i="5" s="1"/>
  <c r="J228" i="5" a="1"/>
  <c r="J228" i="5" s="1"/>
  <c r="E228" i="5" a="1"/>
  <c r="E228" i="5" s="1"/>
  <c r="Q228" i="5" a="1"/>
  <c r="Q228" i="5" s="1"/>
  <c r="S228" i="5" a="1"/>
  <c r="S228" i="5" s="1"/>
  <c r="L228" i="5" a="1"/>
  <c r="L228" i="5" s="1"/>
  <c r="F228" i="5" a="1"/>
  <c r="F228" i="5" s="1"/>
  <c r="R246" i="5" a="1"/>
  <c r="R246" i="5" s="1"/>
  <c r="O246" i="5" a="1"/>
  <c r="O246" i="5" s="1"/>
  <c r="K246" i="5" a="1"/>
  <c r="K246" i="5" s="1"/>
  <c r="Q246" i="5" a="1"/>
  <c r="Q246" i="5" s="1"/>
  <c r="S246" i="5" a="1"/>
  <c r="S246" i="5" s="1"/>
  <c r="E246" i="5" a="1"/>
  <c r="E246" i="5" s="1"/>
  <c r="J246" i="5" a="1"/>
  <c r="J246" i="5" s="1"/>
  <c r="L246" i="5" a="1"/>
  <c r="L246" i="5" s="1"/>
  <c r="I246" i="5" a="1"/>
  <c r="I246" i="5" s="1"/>
  <c r="S264" i="5" a="1"/>
  <c r="S264" i="5" s="1"/>
  <c r="O264" i="5" a="1"/>
  <c r="O264" i="5" s="1"/>
  <c r="K264" i="5" a="1"/>
  <c r="K264" i="5" s="1"/>
  <c r="Q264" i="5" a="1"/>
  <c r="Q264" i="5" s="1"/>
  <c r="R264" i="5" a="1"/>
  <c r="R264" i="5" s="1"/>
  <c r="L264" i="5" a="1"/>
  <c r="L264" i="5" s="1"/>
  <c r="J264" i="5" a="1"/>
  <c r="J264" i="5" s="1"/>
  <c r="E264" i="5" a="1"/>
  <c r="E264" i="5" s="1"/>
  <c r="R282" i="5" a="1"/>
  <c r="R282" i="5" s="1"/>
  <c r="O282" i="5" a="1"/>
  <c r="O282" i="5" s="1"/>
  <c r="K282" i="5" a="1"/>
  <c r="K282" i="5" s="1"/>
  <c r="J282" i="5" a="1"/>
  <c r="J282" i="5" s="1"/>
  <c r="E282" i="5" a="1"/>
  <c r="E282" i="5" s="1"/>
  <c r="L282" i="5" a="1"/>
  <c r="L282" i="5" s="1"/>
  <c r="I282" i="5" a="1"/>
  <c r="I282" i="5" s="1"/>
  <c r="Q282" i="5" a="1"/>
  <c r="Q282" i="5" s="1"/>
  <c r="S282" i="5" a="1"/>
  <c r="S282" i="5" s="1"/>
  <c r="R300" i="5" a="1"/>
  <c r="R300" i="5" s="1"/>
  <c r="O300" i="5" a="1"/>
  <c r="O300" i="5" s="1"/>
  <c r="K300" i="5" a="1"/>
  <c r="K300" i="5" s="1"/>
  <c r="Q300" i="5" a="1"/>
  <c r="Q300" i="5" s="1"/>
  <c r="J300" i="5" a="1"/>
  <c r="J300" i="5" s="1"/>
  <c r="S300" i="5" a="1"/>
  <c r="S300" i="5" s="1"/>
  <c r="I300" i="5" a="1"/>
  <c r="I300" i="5" s="1"/>
  <c r="L300" i="5" a="1"/>
  <c r="L300" i="5" s="1"/>
  <c r="E300" i="5" a="1"/>
  <c r="E300" i="5" s="1"/>
  <c r="K20" i="5" a="1"/>
  <c r="K20" i="5" s="1"/>
  <c r="S20" i="5" a="1"/>
  <c r="S20" i="5" s="1"/>
  <c r="Q20" i="5" a="1"/>
  <c r="Q20" i="5" s="1"/>
  <c r="R20" i="5" a="1"/>
  <c r="R20" i="5" s="1"/>
  <c r="I20" i="5" a="1"/>
  <c r="I20" i="5" s="1"/>
  <c r="O20" i="5" a="1"/>
  <c r="O20" i="5" s="1"/>
  <c r="F20" i="5" a="1"/>
  <c r="F20" i="5" s="1"/>
  <c r="E20" i="5" a="1"/>
  <c r="E20" i="5" s="1"/>
  <c r="S31" i="5" a="1"/>
  <c r="S31" i="5" s="1"/>
  <c r="Q31" i="5" a="1"/>
  <c r="Q31" i="5" s="1"/>
  <c r="R31" i="5" a="1"/>
  <c r="R31" i="5" s="1"/>
  <c r="O31" i="5" a="1"/>
  <c r="O31" i="5" s="1"/>
  <c r="K31" i="5" a="1"/>
  <c r="K31" i="5" s="1"/>
  <c r="I31" i="5" a="1"/>
  <c r="I31" i="5" s="1"/>
  <c r="J31" i="5" a="1"/>
  <c r="J31" i="5" s="1"/>
  <c r="E31" i="5" a="1"/>
  <c r="E31" i="5" s="1"/>
  <c r="F31" i="5" a="1"/>
  <c r="F31" i="5" s="1"/>
  <c r="L31" i="5" a="1"/>
  <c r="L31" i="5" s="1"/>
  <c r="K38" i="5" a="1"/>
  <c r="K38" i="5" s="1"/>
  <c r="Q38" i="5" a="1"/>
  <c r="Q38" i="5" s="1"/>
  <c r="S38" i="5" a="1"/>
  <c r="S38" i="5" s="1"/>
  <c r="R38" i="5" a="1"/>
  <c r="R38" i="5" s="1"/>
  <c r="L38" i="5" a="1"/>
  <c r="L38" i="5" s="1"/>
  <c r="I38" i="5" a="1"/>
  <c r="I38" i="5" s="1"/>
  <c r="J38" i="5" a="1"/>
  <c r="J38" i="5" s="1"/>
  <c r="O38" i="5" a="1"/>
  <c r="O38" i="5" s="1"/>
  <c r="Q49" i="5" a="1"/>
  <c r="Q49" i="5" s="1"/>
  <c r="S49" i="5" a="1"/>
  <c r="S49" i="5" s="1"/>
  <c r="R49" i="5" a="1"/>
  <c r="R49" i="5" s="1"/>
  <c r="O49" i="5" a="1"/>
  <c r="O49" i="5" s="1"/>
  <c r="K49" i="5" a="1"/>
  <c r="K49" i="5" s="1"/>
  <c r="I49" i="5" a="1"/>
  <c r="I49" i="5" s="1"/>
  <c r="E49" i="5" a="1"/>
  <c r="E49" i="5" s="1"/>
  <c r="J49" i="5" a="1"/>
  <c r="J49" i="5" s="1"/>
  <c r="L49" i="5" a="1"/>
  <c r="L49" i="5" s="1"/>
  <c r="K56" i="5" a="1"/>
  <c r="K56" i="5" s="1"/>
  <c r="Q56" i="5" a="1"/>
  <c r="Q56" i="5" s="1"/>
  <c r="S56" i="5" a="1"/>
  <c r="S56" i="5" s="1"/>
  <c r="R56" i="5" a="1"/>
  <c r="R56" i="5" s="1"/>
  <c r="J56" i="5" a="1"/>
  <c r="J56" i="5" s="1"/>
  <c r="I56" i="5" a="1"/>
  <c r="I56" i="5" s="1"/>
  <c r="O56" i="5" a="1"/>
  <c r="O56" i="5" s="1"/>
  <c r="O67" i="5" a="1"/>
  <c r="O67" i="5" s="1"/>
  <c r="K67" i="5" a="1"/>
  <c r="K67" i="5" s="1"/>
  <c r="Q67" i="5" a="1"/>
  <c r="Q67" i="5" s="1"/>
  <c r="R67" i="5" a="1"/>
  <c r="R67" i="5" s="1"/>
  <c r="I67" i="5" a="1"/>
  <c r="I67" i="5" s="1"/>
  <c r="J67" i="5" a="1"/>
  <c r="J67" i="5" s="1"/>
  <c r="E67" i="5" a="1"/>
  <c r="E67" i="5" s="1"/>
  <c r="F67" i="5" a="1"/>
  <c r="F67" i="5" s="1"/>
  <c r="K74" i="5" a="1"/>
  <c r="K74" i="5" s="1"/>
  <c r="Q74" i="5" a="1"/>
  <c r="Q74" i="5" s="1"/>
  <c r="S74" i="5" a="1"/>
  <c r="S74" i="5" s="1"/>
  <c r="R74" i="5" a="1"/>
  <c r="R74" i="5" s="1"/>
  <c r="O74" i="5" a="1"/>
  <c r="O74" i="5" s="1"/>
  <c r="J74" i="5" a="1"/>
  <c r="J74" i="5" s="1"/>
  <c r="L74" i="5" a="1"/>
  <c r="L74" i="5" s="1"/>
  <c r="I74" i="5" a="1"/>
  <c r="I74" i="5" s="1"/>
  <c r="R85" i="5" a="1"/>
  <c r="R85" i="5" s="1"/>
  <c r="O85" i="5" a="1"/>
  <c r="O85" i="5" s="1"/>
  <c r="K85" i="5" a="1"/>
  <c r="K85" i="5" s="1"/>
  <c r="Q85" i="5" a="1"/>
  <c r="Q85" i="5" s="1"/>
  <c r="I85" i="5" a="1"/>
  <c r="I85" i="5" s="1"/>
  <c r="E85" i="5" a="1"/>
  <c r="E85" i="5" s="1"/>
  <c r="L85" i="5" a="1"/>
  <c r="L85" i="5" s="1"/>
  <c r="F85" i="5" a="1"/>
  <c r="F85" i="5" s="1"/>
  <c r="S85" i="5" a="1"/>
  <c r="S85" i="5" s="1"/>
  <c r="K92" i="5" a="1"/>
  <c r="K92" i="5" s="1"/>
  <c r="Q92" i="5" a="1"/>
  <c r="Q92" i="5" s="1"/>
  <c r="S92" i="5" a="1"/>
  <c r="S92" i="5" s="1"/>
  <c r="R92" i="5" a="1"/>
  <c r="R92" i="5" s="1"/>
  <c r="O92" i="5" a="1"/>
  <c r="O92" i="5" s="1"/>
  <c r="E92" i="5" a="1"/>
  <c r="E92" i="5" s="1"/>
  <c r="F92" i="5" a="1"/>
  <c r="F92" i="5" s="1"/>
  <c r="I92" i="5" a="1"/>
  <c r="I92" i="5" s="1"/>
  <c r="L92" i="5" a="1"/>
  <c r="L92" i="5" s="1"/>
  <c r="S103" i="5" a="1"/>
  <c r="S103" i="5" s="1"/>
  <c r="Q103" i="5" a="1"/>
  <c r="Q103" i="5" s="1"/>
  <c r="R103" i="5" a="1"/>
  <c r="R103" i="5" s="1"/>
  <c r="O103" i="5" a="1"/>
  <c r="O103" i="5" s="1"/>
  <c r="K103" i="5" a="1"/>
  <c r="K103" i="5" s="1"/>
  <c r="J103" i="5" a="1"/>
  <c r="J103" i="5" s="1"/>
  <c r="K110" i="5" a="1"/>
  <c r="K110" i="5" s="1"/>
  <c r="S110" i="5" a="1"/>
  <c r="S110" i="5" s="1"/>
  <c r="Q110" i="5" a="1"/>
  <c r="Q110" i="5" s="1"/>
  <c r="R110" i="5" a="1"/>
  <c r="R110" i="5" s="1"/>
  <c r="O110" i="5" a="1"/>
  <c r="O110" i="5" s="1"/>
  <c r="I110" i="5" a="1"/>
  <c r="I110" i="5" s="1"/>
  <c r="J110" i="5" a="1"/>
  <c r="J110" i="5" s="1"/>
  <c r="F110" i="5" a="1"/>
  <c r="F110" i="5" s="1"/>
  <c r="E110" i="5" a="1"/>
  <c r="E110" i="5" s="1"/>
  <c r="L110" i="5" a="1"/>
  <c r="L110" i="5" s="1"/>
  <c r="Q121" i="5" a="1"/>
  <c r="Q121" i="5" s="1"/>
  <c r="S121" i="5" a="1"/>
  <c r="S121" i="5" s="1"/>
  <c r="R121" i="5" a="1"/>
  <c r="R121" i="5" s="1"/>
  <c r="O121" i="5" a="1"/>
  <c r="O121" i="5" s="1"/>
  <c r="K121" i="5" a="1"/>
  <c r="K121" i="5" s="1"/>
  <c r="I121" i="5" a="1"/>
  <c r="I121" i="5" s="1"/>
  <c r="J121" i="5" a="1"/>
  <c r="J121" i="5" s="1"/>
  <c r="E121" i="5" a="1"/>
  <c r="E121" i="5" s="1"/>
  <c r="L121" i="5" a="1"/>
  <c r="L121" i="5" s="1"/>
  <c r="F121" i="5" a="1"/>
  <c r="F121" i="5" s="1"/>
  <c r="K128" i="5" a="1"/>
  <c r="K128" i="5" s="1"/>
  <c r="S128" i="5" a="1"/>
  <c r="S128" i="5" s="1"/>
  <c r="Q128" i="5" a="1"/>
  <c r="Q128" i="5" s="1"/>
  <c r="R128" i="5" a="1"/>
  <c r="R128" i="5" s="1"/>
  <c r="O128" i="5" a="1"/>
  <c r="O128" i="5" s="1"/>
  <c r="J128" i="5" a="1"/>
  <c r="J128" i="5" s="1"/>
  <c r="I128" i="5" a="1"/>
  <c r="I128" i="5" s="1"/>
  <c r="E128" i="5" a="1"/>
  <c r="E128" i="5" s="1"/>
  <c r="F128" i="5" a="1"/>
  <c r="F128" i="5" s="1"/>
  <c r="L128" i="5" a="1"/>
  <c r="L128" i="5" s="1"/>
  <c r="S139" i="5" a="1"/>
  <c r="S139" i="5" s="1"/>
  <c r="R139" i="5" a="1"/>
  <c r="R139" i="5" s="1"/>
  <c r="Q139" i="5" a="1"/>
  <c r="Q139" i="5" s="1"/>
  <c r="O139" i="5" a="1"/>
  <c r="O139" i="5" s="1"/>
  <c r="K139" i="5" a="1"/>
  <c r="K139" i="5" s="1"/>
  <c r="S30" i="5" a="1"/>
  <c r="S30" i="5" s="1"/>
  <c r="Q30" i="5" a="1"/>
  <c r="Q30" i="5" s="1"/>
  <c r="O30" i="5" a="1"/>
  <c r="O30" i="5" s="1"/>
  <c r="K30" i="5" a="1"/>
  <c r="K30" i="5" s="1"/>
  <c r="R30" i="5" a="1"/>
  <c r="R30" i="5" s="1"/>
  <c r="L30" i="5" a="1"/>
  <c r="L30" i="5" s="1"/>
  <c r="Q48" i="5" a="1"/>
  <c r="Q48" i="5" s="1"/>
  <c r="K48" i="5" a="1"/>
  <c r="K48" i="5" s="1"/>
  <c r="S48" i="5" a="1"/>
  <c r="S48" i="5" s="1"/>
  <c r="J48" i="5" a="1"/>
  <c r="J48" i="5" s="1"/>
  <c r="R48" i="5" a="1"/>
  <c r="R48" i="5" s="1"/>
  <c r="O48" i="5" a="1"/>
  <c r="O48" i="5" s="1"/>
  <c r="I48" i="5" a="1"/>
  <c r="I48" i="5" s="1"/>
  <c r="E48" i="5" a="1"/>
  <c r="E48" i="5" s="1"/>
  <c r="L48" i="5" a="1"/>
  <c r="L48" i="5" s="1"/>
  <c r="R66" i="5" a="1"/>
  <c r="R66" i="5" s="1"/>
  <c r="K66" i="5" a="1"/>
  <c r="K66" i="5" s="1"/>
  <c r="S66" i="5" a="1"/>
  <c r="S66" i="5" s="1"/>
  <c r="J66" i="5" a="1"/>
  <c r="J66" i="5" s="1"/>
  <c r="O66" i="5" a="1"/>
  <c r="O66" i="5" s="1"/>
  <c r="I66" i="5" a="1"/>
  <c r="I66" i="5" s="1"/>
  <c r="F66" i="5" a="1"/>
  <c r="F66" i="5" s="1"/>
  <c r="Q66" i="5" a="1"/>
  <c r="Q66" i="5" s="1"/>
  <c r="E66" i="5" a="1"/>
  <c r="E66" i="5" s="1"/>
  <c r="O142" i="5" a="1"/>
  <c r="O142" i="5" s="1"/>
  <c r="K142" i="5" a="1"/>
  <c r="K142" i="5" s="1"/>
  <c r="S142" i="5" a="1"/>
  <c r="S142" i="5" s="1"/>
  <c r="Q142" i="5" a="1"/>
  <c r="Q142" i="5" s="1"/>
  <c r="R142" i="5" a="1"/>
  <c r="R142" i="5" s="1"/>
  <c r="I142" i="5" a="1"/>
  <c r="I142" i="5" s="1"/>
  <c r="E142" i="5" a="1"/>
  <c r="E142" i="5" s="1"/>
  <c r="L142" i="5" a="1"/>
  <c r="L142" i="5" s="1"/>
  <c r="O149" i="5" a="1"/>
  <c r="O149" i="5" s="1"/>
  <c r="K149" i="5" a="1"/>
  <c r="K149" i="5" s="1"/>
  <c r="Q149" i="5" a="1"/>
  <c r="Q149" i="5" s="1"/>
  <c r="S149" i="5" a="1"/>
  <c r="S149" i="5" s="1"/>
  <c r="J149" i="5" a="1"/>
  <c r="J149" i="5" s="1"/>
  <c r="R149" i="5" a="1"/>
  <c r="R149" i="5" s="1"/>
  <c r="I149" i="5" a="1"/>
  <c r="I149" i="5" s="1"/>
  <c r="F149" i="5" a="1"/>
  <c r="F149" i="5" s="1"/>
  <c r="E149" i="5" a="1"/>
  <c r="E149" i="5" s="1"/>
  <c r="Q160" i="5" a="1"/>
  <c r="Q160" i="5" s="1"/>
  <c r="R160" i="5" a="1"/>
  <c r="R160" i="5" s="1"/>
  <c r="O160" i="5" a="1"/>
  <c r="O160" i="5" s="1"/>
  <c r="K160" i="5" a="1"/>
  <c r="K160" i="5" s="1"/>
  <c r="S160" i="5" a="1"/>
  <c r="S160" i="5" s="1"/>
  <c r="J160" i="5" a="1"/>
  <c r="J160" i="5" s="1"/>
  <c r="I160" i="5" a="1"/>
  <c r="I160" i="5" s="1"/>
  <c r="F160" i="5" a="1"/>
  <c r="F160" i="5" s="1"/>
  <c r="L160" i="5" a="1"/>
  <c r="L160" i="5" s="1"/>
  <c r="O167" i="5" a="1"/>
  <c r="O167" i="5" s="1"/>
  <c r="K167" i="5" a="1"/>
  <c r="K167" i="5" s="1"/>
  <c r="Q167" i="5" a="1"/>
  <c r="Q167" i="5" s="1"/>
  <c r="R167" i="5" a="1"/>
  <c r="R167" i="5" s="1"/>
  <c r="J167" i="5" a="1"/>
  <c r="J167" i="5" s="1"/>
  <c r="I167" i="5" a="1"/>
  <c r="I167" i="5" s="1"/>
  <c r="E167" i="5" a="1"/>
  <c r="E167" i="5" s="1"/>
  <c r="F167" i="5" a="1"/>
  <c r="F167" i="5" s="1"/>
  <c r="L167" i="5" a="1"/>
  <c r="L167" i="5" s="1"/>
  <c r="S167" i="5" a="1"/>
  <c r="S167" i="5" s="1"/>
  <c r="S178" i="5" a="1"/>
  <c r="S178" i="5" s="1"/>
  <c r="O178" i="5" a="1"/>
  <c r="O178" i="5" s="1"/>
  <c r="K178" i="5" a="1"/>
  <c r="K178" i="5" s="1"/>
  <c r="Q178" i="5" a="1"/>
  <c r="Q178" i="5" s="1"/>
  <c r="J178" i="5" a="1"/>
  <c r="J178" i="5" s="1"/>
  <c r="R178" i="5" a="1"/>
  <c r="R178" i="5" s="1"/>
  <c r="O185" i="5" a="1"/>
  <c r="O185" i="5" s="1"/>
  <c r="K185" i="5" a="1"/>
  <c r="K185" i="5" s="1"/>
  <c r="S185" i="5" a="1"/>
  <c r="S185" i="5" s="1"/>
  <c r="Q185" i="5" a="1"/>
  <c r="Q185" i="5" s="1"/>
  <c r="R185" i="5" a="1"/>
  <c r="R185" i="5" s="1"/>
  <c r="I185" i="5" a="1"/>
  <c r="I185" i="5" s="1"/>
  <c r="L185" i="5" a="1"/>
  <c r="L185" i="5" s="1"/>
  <c r="E185" i="5" a="1"/>
  <c r="E185" i="5" s="1"/>
  <c r="S196" i="5" a="1"/>
  <c r="S196" i="5" s="1"/>
  <c r="Q196" i="5" a="1"/>
  <c r="Q196" i="5" s="1"/>
  <c r="R196" i="5" a="1"/>
  <c r="R196" i="5" s="1"/>
  <c r="O196" i="5" a="1"/>
  <c r="O196" i="5" s="1"/>
  <c r="K196" i="5" a="1"/>
  <c r="K196" i="5" s="1"/>
  <c r="J196" i="5" a="1"/>
  <c r="J196" i="5" s="1"/>
  <c r="E196" i="5" a="1"/>
  <c r="E196" i="5" s="1"/>
  <c r="I196" i="5" a="1"/>
  <c r="I196" i="5" s="1"/>
  <c r="L196" i="5" a="1"/>
  <c r="L196" i="5" s="1"/>
  <c r="O203" i="5" a="1"/>
  <c r="O203" i="5" s="1"/>
  <c r="K203" i="5" a="1"/>
  <c r="K203" i="5" s="1"/>
  <c r="S203" i="5" a="1"/>
  <c r="S203" i="5" s="1"/>
  <c r="Q203" i="5" a="1"/>
  <c r="Q203" i="5" s="1"/>
  <c r="R203" i="5" a="1"/>
  <c r="R203" i="5" s="1"/>
  <c r="J203" i="5" a="1"/>
  <c r="J203" i="5" s="1"/>
  <c r="I203" i="5" a="1"/>
  <c r="I203" i="5" s="1"/>
  <c r="E203" i="5" a="1"/>
  <c r="E203" i="5" s="1"/>
  <c r="S214" i="5" a="1"/>
  <c r="S214" i="5" s="1"/>
  <c r="Q214" i="5" a="1"/>
  <c r="Q214" i="5" s="1"/>
  <c r="R214" i="5" a="1"/>
  <c r="R214" i="5" s="1"/>
  <c r="O214" i="5" a="1"/>
  <c r="O214" i="5" s="1"/>
  <c r="K214" i="5" a="1"/>
  <c r="K214" i="5" s="1"/>
  <c r="J214" i="5" a="1"/>
  <c r="J214" i="5" s="1"/>
  <c r="I214" i="5" a="1"/>
  <c r="I214" i="5" s="1"/>
  <c r="E214" i="5" a="1"/>
  <c r="E214" i="5" s="1"/>
  <c r="L214" i="5" a="1"/>
  <c r="L214" i="5" s="1"/>
  <c r="O221" i="5" a="1"/>
  <c r="O221" i="5" s="1"/>
  <c r="K221" i="5" a="1"/>
  <c r="K221" i="5" s="1"/>
  <c r="Q221" i="5" a="1"/>
  <c r="Q221" i="5" s="1"/>
  <c r="R221" i="5" a="1"/>
  <c r="R221" i="5" s="1"/>
  <c r="S221" i="5" a="1"/>
  <c r="S221" i="5" s="1"/>
  <c r="E221" i="5" a="1"/>
  <c r="E221" i="5" s="1"/>
  <c r="F221" i="5" a="1"/>
  <c r="F221" i="5" s="1"/>
  <c r="L221" i="5" a="1"/>
  <c r="L221" i="5" s="1"/>
  <c r="J221" i="5" a="1"/>
  <c r="J221" i="5" s="1"/>
  <c r="Q232" i="5" a="1"/>
  <c r="Q232" i="5" s="1"/>
  <c r="R232" i="5" a="1"/>
  <c r="R232" i="5" s="1"/>
  <c r="S232" i="5" a="1"/>
  <c r="S232" i="5" s="1"/>
  <c r="O232" i="5" a="1"/>
  <c r="O232" i="5" s="1"/>
  <c r="K232" i="5" a="1"/>
  <c r="K232" i="5" s="1"/>
  <c r="J232" i="5" a="1"/>
  <c r="J232" i="5" s="1"/>
  <c r="I232" i="5" a="1"/>
  <c r="I232" i="5" s="1"/>
  <c r="F232" i="5" a="1"/>
  <c r="F232" i="5" s="1"/>
  <c r="O239" i="5" a="1"/>
  <c r="O239" i="5" s="1"/>
  <c r="K239" i="5" a="1"/>
  <c r="K239" i="5" s="1"/>
  <c r="S239" i="5" a="1"/>
  <c r="S239" i="5" s="1"/>
  <c r="Q239" i="5" a="1"/>
  <c r="Q239" i="5" s="1"/>
  <c r="R239" i="5" a="1"/>
  <c r="R239" i="5" s="1"/>
  <c r="J239" i="5" a="1"/>
  <c r="J239" i="5" s="1"/>
  <c r="I239" i="5" a="1"/>
  <c r="I239" i="5" s="1"/>
  <c r="E239" i="5" a="1"/>
  <c r="E239" i="5" s="1"/>
  <c r="S72" i="5" a="1"/>
  <c r="S72" i="5" s="1"/>
  <c r="R72" i="5" a="1"/>
  <c r="R72" i="5" s="1"/>
  <c r="O72" i="5" a="1"/>
  <c r="O72" i="5" s="1"/>
  <c r="K72" i="5" a="1"/>
  <c r="K72" i="5" s="1"/>
  <c r="I72" i="5" a="1"/>
  <c r="I72" i="5" s="1"/>
  <c r="J72" i="5" a="1"/>
  <c r="J72" i="5" s="1"/>
  <c r="L72" i="5" a="1"/>
  <c r="L72" i="5" s="1"/>
  <c r="E72" i="5" a="1"/>
  <c r="E72" i="5" s="1"/>
  <c r="O244" i="5" a="1"/>
  <c r="O244" i="5" s="1"/>
  <c r="K244" i="5" a="1"/>
  <c r="K244" i="5" s="1"/>
  <c r="Q244" i="5" a="1"/>
  <c r="Q244" i="5" s="1"/>
  <c r="S244" i="5" a="1"/>
  <c r="S244" i="5" s="1"/>
  <c r="R244" i="5" a="1"/>
  <c r="R244" i="5" s="1"/>
  <c r="I244" i="5" a="1"/>
  <c r="I244" i="5" s="1"/>
  <c r="J244" i="5" a="1"/>
  <c r="J244" i="5" s="1"/>
  <c r="E244" i="5" a="1"/>
  <c r="E244" i="5" s="1"/>
  <c r="S251" i="5" a="1"/>
  <c r="S251" i="5" s="1"/>
  <c r="Q251" i="5" a="1"/>
  <c r="Q251" i="5" s="1"/>
  <c r="R251" i="5" a="1"/>
  <c r="R251" i="5" s="1"/>
  <c r="O251" i="5" a="1"/>
  <c r="O251" i="5" s="1"/>
  <c r="K251" i="5" a="1"/>
  <c r="K251" i="5" s="1"/>
  <c r="I251" i="5" a="1"/>
  <c r="I251" i="5" s="1"/>
  <c r="E251" i="5" a="1"/>
  <c r="E251" i="5" s="1"/>
  <c r="J251" i="5" a="1"/>
  <c r="J251" i="5" s="1"/>
  <c r="L251" i="5" a="1"/>
  <c r="L251" i="5" s="1"/>
  <c r="Q262" i="5" a="1"/>
  <c r="Q262" i="5" s="1"/>
  <c r="S262" i="5" a="1"/>
  <c r="S262" i="5" s="1"/>
  <c r="R262" i="5" a="1"/>
  <c r="R262" i="5" s="1"/>
  <c r="O262" i="5" a="1"/>
  <c r="O262" i="5" s="1"/>
  <c r="K262" i="5" a="1"/>
  <c r="K262" i="5" s="1"/>
  <c r="J262" i="5" a="1"/>
  <c r="J262" i="5" s="1"/>
  <c r="I262" i="5" a="1"/>
  <c r="I262" i="5" s="1"/>
  <c r="L262" i="5" a="1"/>
  <c r="L262" i="5" s="1"/>
  <c r="S269" i="5" a="1"/>
  <c r="S269" i="5" s="1"/>
  <c r="Q269" i="5" a="1"/>
  <c r="Q269" i="5" s="1"/>
  <c r="R269" i="5" a="1"/>
  <c r="R269" i="5" s="1"/>
  <c r="O269" i="5" a="1"/>
  <c r="O269" i="5" s="1"/>
  <c r="J269" i="5" a="1"/>
  <c r="J269" i="5" s="1"/>
  <c r="I269" i="5" a="1"/>
  <c r="I269" i="5" s="1"/>
  <c r="K269" i="5" a="1"/>
  <c r="K269" i="5" s="1"/>
  <c r="E269" i="5" a="1"/>
  <c r="E269" i="5" s="1"/>
  <c r="K7" i="5" a="1"/>
  <c r="K7" i="5" s="1"/>
  <c r="S7" i="5" a="1"/>
  <c r="S7" i="5" s="1"/>
  <c r="Q7" i="5" a="1"/>
  <c r="Q7" i="5" s="1"/>
  <c r="R7" i="5" a="1"/>
  <c r="R7" i="5" s="1"/>
  <c r="O7" i="5" a="1"/>
  <c r="O7" i="5" s="1"/>
  <c r="E7" i="5" a="1"/>
  <c r="E7" i="5" s="1"/>
  <c r="J7" i="5" a="1"/>
  <c r="J7" i="5" s="1"/>
  <c r="R278" i="5" a="1"/>
  <c r="R278" i="5" s="1"/>
  <c r="O278" i="5" a="1"/>
  <c r="O278" i="5" s="1"/>
  <c r="K278" i="5" a="1"/>
  <c r="K278" i="5" s="1"/>
  <c r="Q278" i="5" a="1"/>
  <c r="Q278" i="5" s="1"/>
  <c r="S278" i="5" a="1"/>
  <c r="S278" i="5" s="1"/>
  <c r="I278" i="5" a="1"/>
  <c r="I278" i="5" s="1"/>
  <c r="J278" i="5" a="1"/>
  <c r="J278" i="5" s="1"/>
  <c r="F278" i="5" a="1"/>
  <c r="F278" i="5" s="1"/>
  <c r="L278" i="5" a="1"/>
  <c r="L278" i="5" s="1"/>
  <c r="R289" i="5" a="1"/>
  <c r="R289" i="5" s="1"/>
  <c r="O289" i="5" a="1"/>
  <c r="O289" i="5" s="1"/>
  <c r="K289" i="5" a="1"/>
  <c r="K289" i="5" s="1"/>
  <c r="Q289" i="5" a="1"/>
  <c r="Q289" i="5" s="1"/>
  <c r="S289" i="5" a="1"/>
  <c r="S289" i="5" s="1"/>
  <c r="I289" i="5" a="1"/>
  <c r="I289" i="5" s="1"/>
  <c r="L289" i="5" a="1"/>
  <c r="L289" i="5" s="1"/>
  <c r="J289" i="5" a="1"/>
  <c r="J289" i="5" s="1"/>
  <c r="R296" i="5" a="1"/>
  <c r="R296" i="5" s="1"/>
  <c r="O296" i="5" a="1"/>
  <c r="O296" i="5" s="1"/>
  <c r="K296" i="5" a="1"/>
  <c r="K296" i="5" s="1"/>
  <c r="S296" i="5" a="1"/>
  <c r="S296" i="5" s="1"/>
  <c r="Q296" i="5" a="1"/>
  <c r="Q296" i="5" s="1"/>
  <c r="J296" i="5" a="1"/>
  <c r="J296" i="5" s="1"/>
  <c r="I296" i="5" a="1"/>
  <c r="I296" i="5" s="1"/>
  <c r="L296" i="5" a="1"/>
  <c r="L296" i="5" s="1"/>
  <c r="E296" i="5" a="1"/>
  <c r="E296" i="5" s="1"/>
  <c r="F296" i="5" a="1"/>
  <c r="F296" i="5" s="1"/>
  <c r="P251" i="5" a="1"/>
  <c r="P251" i="5" s="1"/>
  <c r="P267" i="5" a="1"/>
  <c r="P267" i="5" s="1"/>
  <c r="P233" i="5" a="1"/>
  <c r="P233" i="5" s="1"/>
  <c r="P296" i="5" a="1"/>
  <c r="P296" i="5" s="1"/>
  <c r="P161" i="5" a="1"/>
  <c r="P161" i="5" s="1"/>
  <c r="P133" i="5" a="1"/>
  <c r="P133" i="5" s="1"/>
  <c r="P170" i="5" a="1"/>
  <c r="P170" i="5" s="1"/>
  <c r="P56" i="5" a="1"/>
  <c r="P56" i="5" s="1"/>
  <c r="P138" i="5" a="1"/>
  <c r="P138" i="5" s="1"/>
  <c r="P66" i="5" a="1"/>
  <c r="P66" i="5" s="1"/>
  <c r="P165" i="5" a="1"/>
  <c r="P165" i="5" s="1"/>
  <c r="P294" i="5" a="1"/>
  <c r="P294" i="5" s="1"/>
  <c r="P285" i="5" a="1"/>
  <c r="P285" i="5" s="1"/>
  <c r="P49" i="5" a="1"/>
  <c r="P49" i="5" s="1"/>
  <c r="P108" i="5" a="1"/>
  <c r="P108" i="5" s="1"/>
  <c r="P122" i="5" a="1"/>
  <c r="P122" i="5" s="1"/>
  <c r="P219" i="5" a="1"/>
  <c r="P219" i="5" s="1"/>
  <c r="P232" i="5" a="1"/>
  <c r="P232" i="5" s="1"/>
  <c r="P30" i="5" a="1"/>
  <c r="P30" i="5" s="1"/>
  <c r="P217" i="5" a="1"/>
  <c r="P217" i="5" s="1"/>
  <c r="P178" i="5" a="1"/>
  <c r="P178" i="5" s="1"/>
  <c r="P210" i="5" a="1"/>
  <c r="P210" i="5" s="1"/>
  <c r="P265" i="5" a="1"/>
  <c r="P265" i="5" s="1"/>
  <c r="P301" i="5" a="1"/>
  <c r="P301" i="5" s="1"/>
  <c r="P240" i="5" a="1"/>
  <c r="P240" i="5" s="1"/>
  <c r="P50" i="5" a="1"/>
  <c r="P50" i="5" s="1"/>
  <c r="P254" i="5" a="1"/>
  <c r="P254" i="5" s="1"/>
  <c r="P7" i="5" a="1"/>
  <c r="P7" i="5" s="1"/>
  <c r="P75" i="5" a="1"/>
  <c r="P75" i="5" s="1"/>
  <c r="P32" i="5" a="1"/>
  <c r="P32" i="5" s="1"/>
  <c r="P67" i="5" a="1"/>
  <c r="P67" i="5" s="1"/>
  <c r="H88" i="5" a="1"/>
  <c r="H88" i="5" s="1"/>
  <c r="H23" i="5" a="1"/>
  <c r="H23" i="5" s="1"/>
  <c r="H264" i="5" a="1"/>
  <c r="H264" i="5" s="1"/>
  <c r="H256" i="5" a="1"/>
  <c r="H256" i="5" s="1"/>
  <c r="H59" i="5" a="1"/>
  <c r="H59" i="5" s="1"/>
  <c r="H106" i="5" a="1"/>
  <c r="H106" i="5" s="1"/>
  <c r="H51" i="5" a="1"/>
  <c r="H51" i="5" s="1"/>
  <c r="H188" i="5" a="1"/>
  <c r="H188" i="5" s="1"/>
  <c r="H147" i="5" a="1"/>
  <c r="H147" i="5" s="1"/>
  <c r="H126" i="5" a="1"/>
  <c r="H126" i="5" s="1"/>
  <c r="H124" i="5" a="1"/>
  <c r="H124" i="5" s="1"/>
  <c r="H183" i="5" a="1"/>
  <c r="H183" i="5" s="1"/>
  <c r="H274" i="5" a="1"/>
  <c r="H274" i="5" s="1"/>
  <c r="H272" i="5" a="1"/>
  <c r="H272" i="5" s="1"/>
  <c r="H38" i="5" a="1"/>
  <c r="H38" i="5" s="1"/>
  <c r="H90" i="5" a="1"/>
  <c r="H90" i="5" s="1"/>
  <c r="H203" i="5" a="1"/>
  <c r="H203" i="5" s="1"/>
  <c r="H290" i="5" a="1"/>
  <c r="H290" i="5" s="1"/>
  <c r="N5" i="5" a="1"/>
  <c r="N5" i="5" s="1"/>
  <c r="N85" i="5" a="1"/>
  <c r="N85" i="5" s="1"/>
  <c r="N31" i="5" a="1"/>
  <c r="N31" i="5" s="1"/>
  <c r="N244" i="5" a="1"/>
  <c r="N244" i="5" s="1"/>
  <c r="N104" i="5" a="1"/>
  <c r="N104" i="5" s="1"/>
  <c r="N49" i="5" a="1"/>
  <c r="N49" i="5" s="1"/>
  <c r="N285" i="5" a="1"/>
  <c r="N285" i="5" s="1"/>
  <c r="N289" i="5" a="1"/>
  <c r="N289" i="5" s="1"/>
  <c r="N165" i="5" a="1"/>
  <c r="N165" i="5" s="1"/>
  <c r="N56" i="5" a="1"/>
  <c r="N56" i="5" s="1"/>
  <c r="N258" i="5" a="1"/>
  <c r="N258" i="5" s="1"/>
  <c r="N143" i="5" a="1"/>
  <c r="N143" i="5" s="1"/>
  <c r="N181" i="5" a="1"/>
  <c r="N181" i="5" s="1"/>
  <c r="N254" i="5" a="1"/>
  <c r="N254" i="5" s="1"/>
  <c r="N203" i="5" a="1"/>
  <c r="N203" i="5" s="1"/>
  <c r="N235" i="5" a="1"/>
  <c r="N235" i="5" s="1"/>
  <c r="N88" i="5" a="1"/>
  <c r="N88" i="5" s="1"/>
  <c r="N50" i="5" a="1"/>
  <c r="N50" i="5" s="1"/>
  <c r="N276" i="5" a="1"/>
  <c r="N276" i="5" s="1"/>
  <c r="N75" i="5" a="1"/>
  <c r="N75" i="5" s="1"/>
  <c r="N224" i="5" a="1"/>
  <c r="N224" i="5" s="1"/>
  <c r="N292" i="5" a="1"/>
  <c r="N292" i="5" s="1"/>
  <c r="N274" i="5" a="1"/>
  <c r="N274" i="5" s="1"/>
  <c r="N59" i="5" a="1"/>
  <c r="N59" i="5" s="1"/>
  <c r="G231" i="5" a="1"/>
  <c r="G231" i="5" s="1"/>
  <c r="G215" i="5" a="1"/>
  <c r="G215" i="5" s="1"/>
  <c r="G72" i="5" a="1"/>
  <c r="G72" i="5" s="1"/>
  <c r="G38" i="5" a="1"/>
  <c r="G38" i="5" s="1"/>
  <c r="G240" i="5" a="1"/>
  <c r="G240" i="5" s="1"/>
  <c r="G206" i="5" a="1"/>
  <c r="G206" i="5" s="1"/>
  <c r="G145" i="5" a="1"/>
  <c r="G145" i="5" s="1"/>
  <c r="G103" i="5" a="1"/>
  <c r="G103" i="5" s="1"/>
  <c r="G239" i="5" a="1"/>
  <c r="G239" i="5" s="1"/>
  <c r="G110" i="5" a="1"/>
  <c r="G110" i="5" s="1"/>
  <c r="G160" i="5" a="1"/>
  <c r="G160" i="5" s="1"/>
  <c r="G142" i="5" a="1"/>
  <c r="G142" i="5" s="1"/>
  <c r="G113" i="5" a="1"/>
  <c r="G113" i="5" s="1"/>
  <c r="G24" i="5" a="1"/>
  <c r="G24" i="5" s="1"/>
  <c r="G121" i="5" a="1"/>
  <c r="G121" i="5" s="1"/>
  <c r="G300" i="5" a="1"/>
  <c r="G300" i="5" s="1"/>
  <c r="G221" i="5" a="1"/>
  <c r="G221" i="5" s="1"/>
  <c r="G285" i="5" a="1"/>
  <c r="G285" i="5" s="1"/>
  <c r="G48" i="5" a="1"/>
  <c r="G48" i="5" s="1"/>
  <c r="G247" i="5" a="1"/>
  <c r="G247" i="5" s="1"/>
  <c r="G181" i="5" a="1"/>
  <c r="G181" i="5" s="1"/>
  <c r="G147" i="5" a="1"/>
  <c r="G147" i="5" s="1"/>
  <c r="G281" i="5" a="1"/>
  <c r="G281" i="5" s="1"/>
  <c r="M145" i="5" a="1"/>
  <c r="M145" i="5" s="1"/>
  <c r="M165" i="5" a="1"/>
  <c r="M165" i="5" s="1"/>
  <c r="M147" i="5" a="1"/>
  <c r="M147" i="5" s="1"/>
  <c r="M232" i="5" a="1"/>
  <c r="M232" i="5" s="1"/>
  <c r="M170" i="5" a="1"/>
  <c r="M170" i="5" s="1"/>
  <c r="M206" i="5" a="1"/>
  <c r="M206" i="5" s="1"/>
  <c r="M15" i="5" a="1"/>
  <c r="M15" i="5" s="1"/>
  <c r="M108" i="5" a="1"/>
  <c r="M108" i="5" s="1"/>
  <c r="M172" i="5" a="1"/>
  <c r="M172" i="5" s="1"/>
  <c r="M160" i="5" a="1"/>
  <c r="M160" i="5" s="1"/>
  <c r="M106" i="5" a="1"/>
  <c r="M106" i="5" s="1"/>
  <c r="M178" i="5" a="1"/>
  <c r="M178" i="5" s="1"/>
  <c r="M231" i="5" a="1"/>
  <c r="M231" i="5" s="1"/>
  <c r="M52" i="5" a="1"/>
  <c r="M52" i="5" s="1"/>
  <c r="M163" i="5" a="1"/>
  <c r="M163" i="5" s="1"/>
  <c r="M281" i="5" a="1"/>
  <c r="M281" i="5" s="1"/>
  <c r="M129" i="5" a="1"/>
  <c r="M129" i="5" s="1"/>
  <c r="M68" i="5" a="1"/>
  <c r="M68" i="5" s="1"/>
  <c r="M219" i="5" a="1"/>
  <c r="M219" i="5" s="1"/>
  <c r="M190" i="5" a="1"/>
  <c r="M190" i="5" s="1"/>
  <c r="M86" i="5" a="1"/>
  <c r="M86" i="5" s="1"/>
  <c r="M95" i="5" a="1"/>
  <c r="M95" i="5" s="1"/>
  <c r="M41" i="5" a="1"/>
  <c r="M41" i="5" s="1"/>
  <c r="M249" i="5" a="1"/>
  <c r="M249" i="5" s="1"/>
  <c r="M162" i="5" a="1"/>
  <c r="M162" i="5" s="1"/>
  <c r="M215" i="5" a="1"/>
  <c r="M215" i="5" s="1"/>
  <c r="F251" i="5" a="1"/>
  <c r="F251" i="5" s="1"/>
  <c r="F208" i="5" a="1"/>
  <c r="F208" i="5" s="1"/>
  <c r="F162" i="5" a="1"/>
  <c r="F162" i="5" s="1"/>
  <c r="F190" i="5" a="1"/>
  <c r="F190" i="5" s="1"/>
  <c r="F185" i="5" a="1"/>
  <c r="F185" i="5" s="1"/>
  <c r="F124" i="5" a="1"/>
  <c r="F124" i="5" s="1"/>
  <c r="F180" i="5" a="1"/>
  <c r="F180" i="5" s="1"/>
  <c r="F282" i="5" a="1"/>
  <c r="F282" i="5" s="1"/>
  <c r="L203" i="5" a="1"/>
  <c r="L203" i="5" s="1"/>
  <c r="L95" i="5" a="1"/>
  <c r="L95" i="5" s="1"/>
  <c r="L269" i="5" a="1"/>
  <c r="L269" i="5" s="1"/>
  <c r="L244" i="5" a="1"/>
  <c r="L244" i="5" s="1"/>
  <c r="L7" i="5" a="1"/>
  <c r="L7" i="5" s="1"/>
  <c r="L75" i="5" a="1"/>
  <c r="L75" i="5" s="1"/>
  <c r="E240" i="5" a="1"/>
  <c r="E240" i="5" s="1"/>
  <c r="E174" i="5" a="1"/>
  <c r="E174" i="5" s="1"/>
  <c r="E224" i="5" a="1"/>
  <c r="E224" i="5" s="1"/>
  <c r="E272" i="5" a="1"/>
  <c r="E272" i="5" s="1"/>
  <c r="E144" i="5" a="1"/>
  <c r="E144" i="5" s="1"/>
  <c r="J170" i="5" a="1"/>
  <c r="J170" i="5" s="1"/>
  <c r="J113" i="5" a="1"/>
  <c r="J113" i="5" s="1"/>
  <c r="I103" i="5" a="1"/>
  <c r="I103" i="5" s="1"/>
  <c r="I178" i="5" a="1"/>
  <c r="I178" i="5" s="1"/>
  <c r="I192" i="5" a="1"/>
  <c r="I192" i="5" s="1"/>
  <c r="I30" i="5" a="1"/>
  <c r="I30" i="5" s="1"/>
  <c r="K75" i="5" a="1"/>
  <c r="K75" i="5" s="1"/>
  <c r="K144" i="5" a="1"/>
  <c r="K144" i="5" s="1"/>
  <c r="P192" i="5" a="1"/>
  <c r="P192" i="5" s="1"/>
  <c r="P216" i="5" a="1"/>
  <c r="P216" i="5" s="1"/>
  <c r="H144" i="5" a="1"/>
  <c r="H144" i="5" s="1"/>
  <c r="H197" i="5" a="1"/>
  <c r="H197" i="5" s="1"/>
  <c r="H228" i="5" a="1"/>
  <c r="H228" i="5" s="1"/>
  <c r="H24" i="5" a="1"/>
  <c r="H24" i="5" s="1"/>
  <c r="H34" i="5" a="1"/>
  <c r="H34" i="5" s="1"/>
  <c r="H30" i="5" a="1"/>
  <c r="H30" i="5" s="1"/>
  <c r="H190" i="5" a="1"/>
  <c r="H190" i="5" s="1"/>
  <c r="H152" i="5" a="1"/>
  <c r="H152" i="5" s="1"/>
  <c r="H67" i="5" a="1"/>
  <c r="H67" i="5" s="1"/>
  <c r="H206" i="5" a="1"/>
  <c r="H206" i="5" s="1"/>
  <c r="H86" i="5" a="1"/>
  <c r="H86" i="5" s="1"/>
  <c r="H133" i="5" a="1"/>
  <c r="H133" i="5" s="1"/>
  <c r="H285" i="5" a="1"/>
  <c r="H285" i="5" s="1"/>
  <c r="H77" i="5" a="1"/>
  <c r="H77" i="5" s="1"/>
  <c r="H113" i="5" a="1"/>
  <c r="H113" i="5" s="1"/>
  <c r="H239" i="5" a="1"/>
  <c r="H239" i="5" s="1"/>
  <c r="H160" i="5" a="1"/>
  <c r="H160" i="5" s="1"/>
  <c r="H66" i="5" a="1"/>
  <c r="H66" i="5" s="1"/>
  <c r="H102" i="5" a="1"/>
  <c r="H102" i="5" s="1"/>
  <c r="H74" i="5" a="1"/>
  <c r="H74" i="5" s="1"/>
  <c r="N48" i="5" a="1"/>
  <c r="N48" i="5" s="1"/>
  <c r="N278" i="5" a="1"/>
  <c r="N278" i="5" s="1"/>
  <c r="N70" i="5" a="1"/>
  <c r="N70" i="5" s="1"/>
  <c r="N217" i="5" a="1"/>
  <c r="N217" i="5" s="1"/>
  <c r="N296" i="5" a="1"/>
  <c r="N296" i="5" s="1"/>
  <c r="N201" i="5" a="1"/>
  <c r="N201" i="5" s="1"/>
  <c r="N272" i="5" a="1"/>
  <c r="N272" i="5" s="1"/>
  <c r="N215" i="5" a="1"/>
  <c r="N215" i="5" s="1"/>
  <c r="N110" i="5" a="1"/>
  <c r="N110" i="5" s="1"/>
  <c r="N51" i="5" a="1"/>
  <c r="N51" i="5" s="1"/>
  <c r="N61" i="5" a="1"/>
  <c r="N61" i="5" s="1"/>
  <c r="N10" i="5" a="1"/>
  <c r="N10" i="5" s="1"/>
  <c r="N144" i="5" a="1"/>
  <c r="N144" i="5" s="1"/>
  <c r="N149" i="5" a="1"/>
  <c r="N149" i="5" s="1"/>
  <c r="N7" i="5" a="1"/>
  <c r="N7" i="5" s="1"/>
  <c r="N264" i="5" a="1"/>
  <c r="N264" i="5" s="1"/>
  <c r="N228" i="5" a="1"/>
  <c r="N228" i="5" s="1"/>
  <c r="N42" i="5" a="1"/>
  <c r="N42" i="5" s="1"/>
  <c r="N185" i="5" a="1"/>
  <c r="N185" i="5" s="1"/>
  <c r="N23" i="5" a="1"/>
  <c r="N23" i="5" s="1"/>
  <c r="N251" i="5" a="1"/>
  <c r="N251" i="5" s="1"/>
  <c r="G77" i="5" a="1"/>
  <c r="G77" i="5" s="1"/>
  <c r="G233" i="5" a="1"/>
  <c r="G233" i="5" s="1"/>
  <c r="G90" i="5" a="1"/>
  <c r="G90" i="5" s="1"/>
  <c r="G52" i="5" a="1"/>
  <c r="G52" i="5" s="1"/>
  <c r="G198" i="5" a="1"/>
  <c r="G198" i="5" s="1"/>
  <c r="G104" i="5" a="1"/>
  <c r="G104" i="5" s="1"/>
  <c r="G163" i="5" a="1"/>
  <c r="G163" i="5" s="1"/>
  <c r="G70" i="5" a="1"/>
  <c r="G70" i="5" s="1"/>
  <c r="G180" i="5" a="1"/>
  <c r="G180" i="5" s="1"/>
  <c r="G108" i="5" a="1"/>
  <c r="G108" i="5" s="1"/>
  <c r="G149" i="5" a="1"/>
  <c r="G149" i="5" s="1"/>
  <c r="G262" i="5" a="1"/>
  <c r="G262" i="5" s="1"/>
  <c r="G249" i="5" a="1"/>
  <c r="G249" i="5" s="1"/>
  <c r="G178" i="5" a="1"/>
  <c r="G178" i="5" s="1"/>
  <c r="G278" i="5" a="1"/>
  <c r="G278" i="5" s="1"/>
  <c r="G254" i="5" a="1"/>
  <c r="G254" i="5" s="1"/>
  <c r="G14" i="5" a="1"/>
  <c r="G14" i="5" s="1"/>
  <c r="M285" i="5" a="1"/>
  <c r="M285" i="5" s="1"/>
  <c r="M48" i="5" a="1"/>
  <c r="M48" i="5" s="1"/>
  <c r="M196" i="5" a="1"/>
  <c r="M196" i="5" s="1"/>
  <c r="M262" i="5" a="1"/>
  <c r="M262" i="5" s="1"/>
  <c r="M110" i="5" a="1"/>
  <c r="M110" i="5" s="1"/>
  <c r="M174" i="5" a="1"/>
  <c r="M174" i="5" s="1"/>
  <c r="M139" i="5" a="1"/>
  <c r="M139" i="5" s="1"/>
  <c r="M214" i="5" a="1"/>
  <c r="M214" i="5" s="1"/>
  <c r="M251" i="5" a="1"/>
  <c r="M251" i="5" s="1"/>
  <c r="M185" i="5" a="1"/>
  <c r="M185" i="5" s="1"/>
  <c r="M199" i="5" a="1"/>
  <c r="M199" i="5" s="1"/>
  <c r="M56" i="5" a="1"/>
  <c r="M56" i="5" s="1"/>
  <c r="M254" i="5" a="1"/>
  <c r="M254" i="5" s="1"/>
  <c r="M121" i="5" a="1"/>
  <c r="M121" i="5" s="1"/>
  <c r="M131" i="5" a="1"/>
  <c r="M131" i="5" s="1"/>
  <c r="M43" i="5" a="1"/>
  <c r="M43" i="5" s="1"/>
  <c r="M217" i="5" a="1"/>
  <c r="M217" i="5" s="1"/>
  <c r="M183" i="5" a="1"/>
  <c r="M183" i="5" s="1"/>
  <c r="F265" i="5" a="1"/>
  <c r="F265" i="5" s="1"/>
  <c r="F269" i="5" a="1"/>
  <c r="F269" i="5" s="1"/>
  <c r="F247" i="5" a="1"/>
  <c r="F247" i="5" s="1"/>
  <c r="F51" i="5" a="1"/>
  <c r="F51" i="5" s="1"/>
  <c r="F231" i="5" a="1"/>
  <c r="F231" i="5" s="1"/>
  <c r="F267" i="5" a="1"/>
  <c r="F267" i="5" s="1"/>
  <c r="F61" i="5" a="1"/>
  <c r="F61" i="5" s="1"/>
  <c r="F56" i="5" a="1"/>
  <c r="F56" i="5" s="1"/>
  <c r="F106" i="5" a="1"/>
  <c r="F106" i="5" s="1"/>
  <c r="F75" i="5" a="1"/>
  <c r="F75" i="5" s="1"/>
  <c r="F49" i="5" a="1"/>
  <c r="F49" i="5" s="1"/>
  <c r="F15" i="5" a="1"/>
  <c r="F15" i="5" s="1"/>
  <c r="L217" i="5" a="1"/>
  <c r="L217" i="5" s="1"/>
  <c r="L178" i="5" a="1"/>
  <c r="L178" i="5" s="1"/>
  <c r="L199" i="5" a="1"/>
  <c r="L199" i="5" s="1"/>
  <c r="L124" i="5" a="1"/>
  <c r="L124" i="5" s="1"/>
  <c r="L299" i="5" a="1"/>
  <c r="L299" i="5" s="1"/>
  <c r="L198" i="5" a="1"/>
  <c r="L198" i="5" s="1"/>
  <c r="L249" i="5" a="1"/>
  <c r="L249" i="5" s="1"/>
  <c r="L103" i="5" a="1"/>
  <c r="L103" i="5" s="1"/>
  <c r="E160" i="5" a="1"/>
  <c r="E160" i="5" s="1"/>
  <c r="E77" i="5" a="1"/>
  <c r="E77" i="5" s="1"/>
  <c r="E113" i="5" a="1"/>
  <c r="E113" i="5" s="1"/>
  <c r="E289" i="5" a="1"/>
  <c r="E289" i="5" s="1"/>
  <c r="J30" i="5" a="1"/>
  <c r="J30" i="5" s="1"/>
  <c r="J52" i="5" a="1"/>
  <c r="J52" i="5" s="1"/>
  <c r="J139" i="5" a="1"/>
  <c r="J139" i="5" s="1"/>
  <c r="I51" i="5" a="1"/>
  <c r="I51" i="5" s="1"/>
  <c r="I247" i="5" a="1"/>
  <c r="I247" i="5" s="1"/>
  <c r="K90" i="5" a="1"/>
  <c r="K90" i="5" s="1"/>
  <c r="R9" i="5" a="1"/>
  <c r="R9" i="5" s="1"/>
  <c r="I9" i="5" a="1"/>
  <c r="I9" i="5" s="1"/>
  <c r="O9" i="5" a="1"/>
  <c r="O9" i="5" s="1"/>
  <c r="J9" i="5" a="1"/>
  <c r="J9" i="5" s="1"/>
  <c r="K9" i="5" a="1"/>
  <c r="K9" i="5" s="1"/>
  <c r="L9" i="5" a="1"/>
  <c r="L9" i="5" s="1"/>
  <c r="S9" i="5" a="1"/>
  <c r="S9" i="5" s="1"/>
  <c r="Q9" i="5" a="1"/>
  <c r="Q9" i="5" s="1"/>
  <c r="Q84" i="5" a="1"/>
  <c r="Q84" i="5" s="1"/>
  <c r="K84" i="5" a="1"/>
  <c r="K84" i="5" s="1"/>
  <c r="I84" i="5" a="1"/>
  <c r="I84" i="5" s="1"/>
  <c r="E84" i="5" a="1"/>
  <c r="E84" i="5" s="1"/>
  <c r="S84" i="5" a="1"/>
  <c r="S84" i="5" s="1"/>
  <c r="R84" i="5" a="1"/>
  <c r="R84" i="5" s="1"/>
  <c r="O84" i="5" a="1"/>
  <c r="O84" i="5" s="1"/>
  <c r="L84" i="5" a="1"/>
  <c r="L84" i="5" s="1"/>
  <c r="J84" i="5" a="1"/>
  <c r="J84" i="5" s="1"/>
  <c r="R102" i="5" a="1"/>
  <c r="R102" i="5" s="1"/>
  <c r="O102" i="5" a="1"/>
  <c r="O102" i="5" s="1"/>
  <c r="K102" i="5" a="1"/>
  <c r="K102" i="5" s="1"/>
  <c r="I102" i="5" a="1"/>
  <c r="I102" i="5" s="1"/>
  <c r="J102" i="5" a="1"/>
  <c r="J102" i="5" s="1"/>
  <c r="E102" i="5" a="1"/>
  <c r="E102" i="5" s="1"/>
  <c r="S102" i="5" a="1"/>
  <c r="S102" i="5" s="1"/>
  <c r="Q102" i="5" a="1"/>
  <c r="Q102" i="5" s="1"/>
  <c r="F102" i="5" a="1"/>
  <c r="F102" i="5" s="1"/>
  <c r="R120" i="5" a="1"/>
  <c r="R120" i="5" s="1"/>
  <c r="O120" i="5" a="1"/>
  <c r="O120" i="5" s="1"/>
  <c r="K120" i="5" a="1"/>
  <c r="K120" i="5" s="1"/>
  <c r="J120" i="5" a="1"/>
  <c r="J120" i="5" s="1"/>
  <c r="L120" i="5" a="1"/>
  <c r="L120" i="5" s="1"/>
  <c r="F120" i="5" a="1"/>
  <c r="F120" i="5" s="1"/>
  <c r="Q120" i="5" a="1"/>
  <c r="Q120" i="5" s="1"/>
  <c r="S120" i="5" a="1"/>
  <c r="S120" i="5" s="1"/>
  <c r="R138" i="5" a="1"/>
  <c r="R138" i="5" s="1"/>
  <c r="O138" i="5" a="1"/>
  <c r="O138" i="5" s="1"/>
  <c r="K138" i="5" a="1"/>
  <c r="K138" i="5" s="1"/>
  <c r="Q138" i="5" a="1"/>
  <c r="Q138" i="5" s="1"/>
  <c r="S138" i="5" a="1"/>
  <c r="S138" i="5" s="1"/>
  <c r="J138" i="5" a="1"/>
  <c r="J138" i="5" s="1"/>
  <c r="F138" i="5" a="1"/>
  <c r="F138" i="5" s="1"/>
  <c r="I138" i="5" a="1"/>
  <c r="I138" i="5" s="1"/>
  <c r="E138" i="5" a="1"/>
  <c r="E138" i="5" s="1"/>
  <c r="R156" i="5" a="1"/>
  <c r="R156" i="5" s="1"/>
  <c r="O156" i="5" a="1"/>
  <c r="O156" i="5" s="1"/>
  <c r="K156" i="5" a="1"/>
  <c r="K156" i="5" s="1"/>
  <c r="J156" i="5" a="1"/>
  <c r="J156" i="5" s="1"/>
  <c r="S156" i="5" a="1"/>
  <c r="S156" i="5" s="1"/>
  <c r="I156" i="5" a="1"/>
  <c r="I156" i="5" s="1"/>
  <c r="Q156" i="5" a="1"/>
  <c r="Q156" i="5" s="1"/>
  <c r="E156" i="5" a="1"/>
  <c r="E156" i="5" s="1"/>
  <c r="R174" i="5" a="1"/>
  <c r="R174" i="5" s="1"/>
  <c r="O174" i="5" a="1"/>
  <c r="O174" i="5" s="1"/>
  <c r="K174" i="5" a="1"/>
  <c r="K174" i="5" s="1"/>
  <c r="J174" i="5" a="1"/>
  <c r="J174" i="5" s="1"/>
  <c r="I174" i="5" a="1"/>
  <c r="I174" i="5" s="1"/>
  <c r="F174" i="5" a="1"/>
  <c r="F174" i="5" s="1"/>
  <c r="L174" i="5" a="1"/>
  <c r="L174" i="5" s="1"/>
  <c r="S174" i="5" a="1"/>
  <c r="S174" i="5" s="1"/>
  <c r="S192" i="5" a="1"/>
  <c r="S192" i="5" s="1"/>
  <c r="O192" i="5" a="1"/>
  <c r="O192" i="5" s="1"/>
  <c r="K192" i="5" a="1"/>
  <c r="K192" i="5" s="1"/>
  <c r="Q192" i="5" a="1"/>
  <c r="Q192" i="5" s="1"/>
  <c r="R192" i="5" a="1"/>
  <c r="R192" i="5" s="1"/>
  <c r="E192" i="5" a="1"/>
  <c r="E192" i="5" s="1"/>
  <c r="J192" i="5" a="1"/>
  <c r="J192" i="5" s="1"/>
  <c r="F192" i="5" a="1"/>
  <c r="F192" i="5" s="1"/>
  <c r="S210" i="5" a="1"/>
  <c r="S210" i="5" s="1"/>
  <c r="O210" i="5" a="1"/>
  <c r="O210" i="5" s="1"/>
  <c r="K210" i="5" a="1"/>
  <c r="K210" i="5" s="1"/>
  <c r="Q210" i="5" a="1"/>
  <c r="Q210" i="5" s="1"/>
  <c r="I210" i="5" a="1"/>
  <c r="I210" i="5" s="1"/>
  <c r="R210" i="5" a="1"/>
  <c r="R210" i="5" s="1"/>
  <c r="J210" i="5" a="1"/>
  <c r="J210" i="5" s="1"/>
  <c r="L210" i="5" a="1"/>
  <c r="L210" i="5" s="1"/>
  <c r="F210" i="5" a="1"/>
  <c r="F210" i="5" s="1"/>
  <c r="K222" i="5" a="1"/>
  <c r="K222" i="5" s="1"/>
  <c r="Q222" i="5" a="1"/>
  <c r="Q222" i="5" s="1"/>
  <c r="S222" i="5" a="1"/>
  <c r="S222" i="5" s="1"/>
  <c r="R222" i="5" a="1"/>
  <c r="R222" i="5" s="1"/>
  <c r="J222" i="5" a="1"/>
  <c r="J222" i="5" s="1"/>
  <c r="O222" i="5" a="1"/>
  <c r="O222" i="5" s="1"/>
  <c r="I222" i="5" a="1"/>
  <c r="I222" i="5" s="1"/>
  <c r="L222" i="5" a="1"/>
  <c r="L222" i="5" s="1"/>
  <c r="E222" i="5" a="1"/>
  <c r="E222" i="5" s="1"/>
  <c r="F222" i="5" a="1"/>
  <c r="F222" i="5" s="1"/>
  <c r="K240" i="5" a="1"/>
  <c r="K240" i="5" s="1"/>
  <c r="Q240" i="5" a="1"/>
  <c r="Q240" i="5" s="1"/>
  <c r="S240" i="5" a="1"/>
  <c r="S240" i="5" s="1"/>
  <c r="J240" i="5" a="1"/>
  <c r="J240" i="5" s="1"/>
  <c r="I240" i="5" a="1"/>
  <c r="I240" i="5" s="1"/>
  <c r="L240" i="5" a="1"/>
  <c r="L240" i="5" s="1"/>
  <c r="R240" i="5" a="1"/>
  <c r="R240" i="5" s="1"/>
  <c r="K258" i="5" a="1"/>
  <c r="K258" i="5" s="1"/>
  <c r="Q258" i="5" a="1"/>
  <c r="Q258" i="5" s="1"/>
  <c r="S258" i="5" a="1"/>
  <c r="S258" i="5" s="1"/>
  <c r="R258" i="5" a="1"/>
  <c r="R258" i="5" s="1"/>
  <c r="O258" i="5" a="1"/>
  <c r="O258" i="5" s="1"/>
  <c r="E258" i="5" a="1"/>
  <c r="E258" i="5" s="1"/>
  <c r="J258" i="5" a="1"/>
  <c r="J258" i="5" s="1"/>
  <c r="K276" i="5" a="1"/>
  <c r="K276" i="5" s="1"/>
  <c r="S276" i="5" a="1"/>
  <c r="S276" i="5" s="1"/>
  <c r="Q276" i="5" a="1"/>
  <c r="Q276" i="5" s="1"/>
  <c r="R276" i="5" a="1"/>
  <c r="R276" i="5" s="1"/>
  <c r="I276" i="5" a="1"/>
  <c r="I276" i="5" s="1"/>
  <c r="O276" i="5" a="1"/>
  <c r="O276" i="5" s="1"/>
  <c r="L276" i="5" a="1"/>
  <c r="L276" i="5" s="1"/>
  <c r="J276" i="5" a="1"/>
  <c r="J276" i="5" s="1"/>
  <c r="E276" i="5" a="1"/>
  <c r="E276" i="5" s="1"/>
  <c r="K294" i="5" a="1"/>
  <c r="K294" i="5" s="1"/>
  <c r="Q294" i="5" a="1"/>
  <c r="Q294" i="5" s="1"/>
  <c r="S294" i="5" a="1"/>
  <c r="S294" i="5" s="1"/>
  <c r="R294" i="5" a="1"/>
  <c r="R294" i="5" s="1"/>
  <c r="I294" i="5" a="1"/>
  <c r="I294" i="5" s="1"/>
  <c r="J294" i="5" a="1"/>
  <c r="J294" i="5" s="1"/>
  <c r="O294" i="5" a="1"/>
  <c r="O294" i="5" s="1"/>
  <c r="E294" i="5" a="1"/>
  <c r="E294" i="5" s="1"/>
  <c r="L294" i="5" a="1"/>
  <c r="L294" i="5" s="1"/>
  <c r="Q14" i="5" a="1"/>
  <c r="Q14" i="5" s="1"/>
  <c r="S14" i="5" a="1"/>
  <c r="S14" i="5" s="1"/>
  <c r="R14" i="5" a="1"/>
  <c r="R14" i="5" s="1"/>
  <c r="O14" i="5" a="1"/>
  <c r="O14" i="5" s="1"/>
  <c r="K14" i="5" a="1"/>
  <c r="K14" i="5" s="1"/>
  <c r="J14" i="5" a="1"/>
  <c r="J14" i="5" s="1"/>
  <c r="I14" i="5" a="1"/>
  <c r="I14" i="5" s="1"/>
  <c r="E14" i="5" a="1"/>
  <c r="E14" i="5" s="1"/>
  <c r="L14" i="5" a="1"/>
  <c r="L14" i="5" s="1"/>
  <c r="Q25" i="5" a="1"/>
  <c r="Q25" i="5" s="1"/>
  <c r="S25" i="5" a="1"/>
  <c r="S25" i="5" s="1"/>
  <c r="R25" i="5" a="1"/>
  <c r="R25" i="5" s="1"/>
  <c r="O25" i="5" a="1"/>
  <c r="O25" i="5" s="1"/>
  <c r="K25" i="5" a="1"/>
  <c r="K25" i="5" s="1"/>
  <c r="J25" i="5" a="1"/>
  <c r="J25" i="5" s="1"/>
  <c r="I25" i="5" a="1"/>
  <c r="I25" i="5" s="1"/>
  <c r="L25" i="5" a="1"/>
  <c r="L25" i="5" s="1"/>
  <c r="S32" i="5" a="1"/>
  <c r="S32" i="5" s="1"/>
  <c r="Q32" i="5" a="1"/>
  <c r="Q32" i="5" s="1"/>
  <c r="R32" i="5" a="1"/>
  <c r="R32" i="5" s="1"/>
  <c r="O32" i="5" a="1"/>
  <c r="O32" i="5" s="1"/>
  <c r="K32" i="5" a="1"/>
  <c r="K32" i="5" s="1"/>
  <c r="J32" i="5" a="1"/>
  <c r="J32" i="5" s="1"/>
  <c r="I32" i="5" a="1"/>
  <c r="I32" i="5" s="1"/>
  <c r="E32" i="5" a="1"/>
  <c r="E32" i="5" s="1"/>
  <c r="F32" i="5" a="1"/>
  <c r="F32" i="5" s="1"/>
  <c r="L32" i="5" a="1"/>
  <c r="L32" i="5" s="1"/>
  <c r="R43" i="5" a="1"/>
  <c r="R43" i="5" s="1"/>
  <c r="S43" i="5" a="1"/>
  <c r="S43" i="5" s="1"/>
  <c r="O43" i="5" a="1"/>
  <c r="O43" i="5" s="1"/>
  <c r="K43" i="5" a="1"/>
  <c r="K43" i="5" s="1"/>
  <c r="Q43" i="5" a="1"/>
  <c r="Q43" i="5" s="1"/>
  <c r="J43" i="5" a="1"/>
  <c r="J43" i="5" s="1"/>
  <c r="I43" i="5" a="1"/>
  <c r="I43" i="5" s="1"/>
  <c r="Q50" i="5" a="1"/>
  <c r="Q50" i="5" s="1"/>
  <c r="R50" i="5" a="1"/>
  <c r="R50" i="5" s="1"/>
  <c r="S50" i="5" a="1"/>
  <c r="S50" i="5" s="1"/>
  <c r="O50" i="5" a="1"/>
  <c r="O50" i="5" s="1"/>
  <c r="K50" i="5" a="1"/>
  <c r="K50" i="5" s="1"/>
  <c r="I50" i="5" a="1"/>
  <c r="I50" i="5" s="1"/>
  <c r="E50" i="5" a="1"/>
  <c r="E50" i="5" s="1"/>
  <c r="J50" i="5" a="1"/>
  <c r="J50" i="5" s="1"/>
  <c r="S61" i="5" a="1"/>
  <c r="S61" i="5" s="1"/>
  <c r="Q61" i="5" a="1"/>
  <c r="Q61" i="5" s="1"/>
  <c r="R61" i="5" a="1"/>
  <c r="R61" i="5" s="1"/>
  <c r="O61" i="5" a="1"/>
  <c r="O61" i="5" s="1"/>
  <c r="K61" i="5" a="1"/>
  <c r="K61" i="5" s="1"/>
  <c r="J61" i="5" a="1"/>
  <c r="J61" i="5" s="1"/>
  <c r="L61" i="5" a="1"/>
  <c r="L61" i="5" s="1"/>
  <c r="R68" i="5" a="1"/>
  <c r="R68" i="5" s="1"/>
  <c r="Q68" i="5" a="1"/>
  <c r="Q68" i="5" s="1"/>
  <c r="S68" i="5" a="1"/>
  <c r="S68" i="5" s="1"/>
  <c r="O68" i="5" a="1"/>
  <c r="O68" i="5" s="1"/>
  <c r="K68" i="5" a="1"/>
  <c r="K68" i="5" s="1"/>
  <c r="J68" i="5" a="1"/>
  <c r="J68" i="5" s="1"/>
  <c r="E68" i="5" a="1"/>
  <c r="E68" i="5" s="1"/>
  <c r="I68" i="5" a="1"/>
  <c r="I68" i="5" s="1"/>
  <c r="S79" i="5" a="1"/>
  <c r="S79" i="5" s="1"/>
  <c r="Q79" i="5" a="1"/>
  <c r="Q79" i="5" s="1"/>
  <c r="R79" i="5" a="1"/>
  <c r="R79" i="5" s="1"/>
  <c r="O79" i="5" a="1"/>
  <c r="O79" i="5" s="1"/>
  <c r="K79" i="5" a="1"/>
  <c r="K79" i="5" s="1"/>
  <c r="I79" i="5" a="1"/>
  <c r="I79" i="5" s="1"/>
  <c r="J79" i="5" a="1"/>
  <c r="J79" i="5" s="1"/>
  <c r="F79" i="5" a="1"/>
  <c r="F79" i="5" s="1"/>
  <c r="E79" i="5" a="1"/>
  <c r="E79" i="5" s="1"/>
  <c r="L79" i="5" a="1"/>
  <c r="L79" i="5" s="1"/>
  <c r="Q86" i="5" a="1"/>
  <c r="Q86" i="5" s="1"/>
  <c r="S86" i="5" a="1"/>
  <c r="S86" i="5" s="1"/>
  <c r="R86" i="5" a="1"/>
  <c r="R86" i="5" s="1"/>
  <c r="O86" i="5" a="1"/>
  <c r="O86" i="5" s="1"/>
  <c r="K86" i="5" a="1"/>
  <c r="K86" i="5" s="1"/>
  <c r="I86" i="5" a="1"/>
  <c r="I86" i="5" s="1"/>
  <c r="J86" i="5" a="1"/>
  <c r="J86" i="5" s="1"/>
  <c r="F86" i="5" a="1"/>
  <c r="F86" i="5" s="1"/>
  <c r="E86" i="5" a="1"/>
  <c r="E86" i="5" s="1"/>
  <c r="L86" i="5" a="1"/>
  <c r="L86" i="5" s="1"/>
  <c r="S97" i="5" a="1"/>
  <c r="S97" i="5" s="1"/>
  <c r="R97" i="5" a="1"/>
  <c r="R97" i="5" s="1"/>
  <c r="O97" i="5" a="1"/>
  <c r="O97" i="5" s="1"/>
  <c r="K97" i="5" a="1"/>
  <c r="K97" i="5" s="1"/>
  <c r="Q97" i="5" a="1"/>
  <c r="Q97" i="5" s="1"/>
  <c r="I97" i="5" a="1"/>
  <c r="I97" i="5" s="1"/>
  <c r="J97" i="5" a="1"/>
  <c r="J97" i="5" s="1"/>
  <c r="L97" i="5" a="1"/>
  <c r="L97" i="5" s="1"/>
  <c r="F97" i="5" a="1"/>
  <c r="F97" i="5" s="1"/>
  <c r="S104" i="5" a="1"/>
  <c r="S104" i="5" s="1"/>
  <c r="Q104" i="5" a="1"/>
  <c r="Q104" i="5" s="1"/>
  <c r="R104" i="5" a="1"/>
  <c r="R104" i="5" s="1"/>
  <c r="O104" i="5" a="1"/>
  <c r="O104" i="5" s="1"/>
  <c r="K104" i="5" a="1"/>
  <c r="K104" i="5" s="1"/>
  <c r="I104" i="5" a="1"/>
  <c r="I104" i="5" s="1"/>
  <c r="J104" i="5" a="1"/>
  <c r="J104" i="5" s="1"/>
  <c r="E104" i="5" a="1"/>
  <c r="E104" i="5" s="1"/>
  <c r="F104" i="5" a="1"/>
  <c r="F104" i="5" s="1"/>
  <c r="Q115" i="5" a="1"/>
  <c r="Q115" i="5" s="1"/>
  <c r="O115" i="5" a="1"/>
  <c r="O115" i="5" s="1"/>
  <c r="K115" i="5" a="1"/>
  <c r="K115" i="5" s="1"/>
  <c r="S115" i="5" a="1"/>
  <c r="S115" i="5" s="1"/>
  <c r="R115" i="5" a="1"/>
  <c r="R115" i="5" s="1"/>
  <c r="E115" i="5" a="1"/>
  <c r="E115" i="5" s="1"/>
  <c r="I115" i="5" a="1"/>
  <c r="I115" i="5" s="1"/>
  <c r="L115" i="5" a="1"/>
  <c r="L115" i="5" s="1"/>
  <c r="J115" i="5" a="1"/>
  <c r="J115" i="5" s="1"/>
  <c r="F115" i="5" a="1"/>
  <c r="F115" i="5" s="1"/>
  <c r="S122" i="5" a="1"/>
  <c r="S122" i="5" s="1"/>
  <c r="Q122" i="5" a="1"/>
  <c r="Q122" i="5" s="1"/>
  <c r="R122" i="5" a="1"/>
  <c r="R122" i="5" s="1"/>
  <c r="O122" i="5" a="1"/>
  <c r="O122" i="5" s="1"/>
  <c r="K122" i="5" a="1"/>
  <c r="K122" i="5" s="1"/>
  <c r="E122" i="5" a="1"/>
  <c r="E122" i="5" s="1"/>
  <c r="I122" i="5" a="1"/>
  <c r="I122" i="5" s="1"/>
  <c r="L122" i="5" a="1"/>
  <c r="L122" i="5" s="1"/>
  <c r="J122" i="5" a="1"/>
  <c r="J122" i="5" s="1"/>
  <c r="O133" i="5" a="1"/>
  <c r="O133" i="5" s="1"/>
  <c r="K133" i="5" a="1"/>
  <c r="K133" i="5" s="1"/>
  <c r="S133" i="5" a="1"/>
  <c r="S133" i="5" s="1"/>
  <c r="Q133" i="5" a="1"/>
  <c r="Q133" i="5" s="1"/>
  <c r="R133" i="5" a="1"/>
  <c r="R133" i="5" s="1"/>
  <c r="I133" i="5" a="1"/>
  <c r="I133" i="5" s="1"/>
  <c r="J133" i="5" a="1"/>
  <c r="J133" i="5" s="1"/>
  <c r="F133" i="5" a="1"/>
  <c r="F133" i="5" s="1"/>
  <c r="E133" i="5" a="1"/>
  <c r="E133" i="5" s="1"/>
  <c r="L133" i="5" a="1"/>
  <c r="L133" i="5" s="1"/>
  <c r="O24" i="5" a="1"/>
  <c r="O24" i="5" s="1"/>
  <c r="I24" i="5" a="1"/>
  <c r="I24" i="5" s="1"/>
  <c r="K24" i="5" a="1"/>
  <c r="K24" i="5" s="1"/>
  <c r="J24" i="5" a="1"/>
  <c r="J24" i="5" s="1"/>
  <c r="Q24" i="5" a="1"/>
  <c r="Q24" i="5" s="1"/>
  <c r="S24" i="5" a="1"/>
  <c r="S24" i="5" s="1"/>
  <c r="R24" i="5" a="1"/>
  <c r="R24" i="5" s="1"/>
  <c r="E24" i="5" a="1"/>
  <c r="E24" i="5" s="1"/>
  <c r="L24" i="5" a="1"/>
  <c r="L24" i="5" s="1"/>
  <c r="K42" i="5" a="1"/>
  <c r="K42" i="5" s="1"/>
  <c r="Q42" i="5" a="1"/>
  <c r="Q42" i="5" s="1"/>
  <c r="I42" i="5" a="1"/>
  <c r="I42" i="5" s="1"/>
  <c r="S42" i="5" a="1"/>
  <c r="S42" i="5" s="1"/>
  <c r="J42" i="5" a="1"/>
  <c r="J42" i="5" s="1"/>
  <c r="R42" i="5" a="1"/>
  <c r="R42" i="5" s="1"/>
  <c r="L42" i="5" a="1"/>
  <c r="L42" i="5" s="1"/>
  <c r="E42" i="5" a="1"/>
  <c r="E42" i="5" s="1"/>
  <c r="K60" i="5" a="1"/>
  <c r="K60" i="5" s="1"/>
  <c r="Q60" i="5" a="1"/>
  <c r="Q60" i="5" s="1"/>
  <c r="R60" i="5" a="1"/>
  <c r="R60" i="5" s="1"/>
  <c r="S60" i="5" a="1"/>
  <c r="S60" i="5" s="1"/>
  <c r="J60" i="5" a="1"/>
  <c r="J60" i="5" s="1"/>
  <c r="O60" i="5" a="1"/>
  <c r="O60" i="5" s="1"/>
  <c r="E60" i="5" a="1"/>
  <c r="E60" i="5" s="1"/>
  <c r="I60" i="5" a="1"/>
  <c r="I60" i="5" s="1"/>
  <c r="L60" i="5" a="1"/>
  <c r="L60" i="5" s="1"/>
  <c r="R143" i="5" a="1"/>
  <c r="R143" i="5" s="1"/>
  <c r="S143" i="5" a="1"/>
  <c r="S143" i="5" s="1"/>
  <c r="Q143" i="5" a="1"/>
  <c r="Q143" i="5" s="1"/>
  <c r="O143" i="5" a="1"/>
  <c r="O143" i="5" s="1"/>
  <c r="E143" i="5" a="1"/>
  <c r="E143" i="5" s="1"/>
  <c r="L143" i="5" a="1"/>
  <c r="L143" i="5" s="1"/>
  <c r="F143" i="5" a="1"/>
  <c r="F143" i="5" s="1"/>
  <c r="K143" i="5" a="1"/>
  <c r="K143" i="5" s="1"/>
  <c r="I143" i="5" a="1"/>
  <c r="I143" i="5" s="1"/>
  <c r="K154" i="5" a="1"/>
  <c r="K154" i="5" s="1"/>
  <c r="S154" i="5" a="1"/>
  <c r="S154" i="5" s="1"/>
  <c r="R154" i="5" a="1"/>
  <c r="R154" i="5" s="1"/>
  <c r="Q154" i="5" a="1"/>
  <c r="Q154" i="5" s="1"/>
  <c r="O154" i="5" a="1"/>
  <c r="O154" i="5" s="1"/>
  <c r="I154" i="5" a="1"/>
  <c r="I154" i="5" s="1"/>
  <c r="J154" i="5" a="1"/>
  <c r="J154" i="5" s="1"/>
  <c r="L154" i="5" a="1"/>
  <c r="L154" i="5" s="1"/>
  <c r="E154" i="5" a="1"/>
  <c r="E154" i="5" s="1"/>
  <c r="Q161" i="5" a="1"/>
  <c r="Q161" i="5" s="1"/>
  <c r="R161" i="5" a="1"/>
  <c r="R161" i="5" s="1"/>
  <c r="S161" i="5" a="1"/>
  <c r="S161" i="5" s="1"/>
  <c r="O161" i="5" a="1"/>
  <c r="O161" i="5" s="1"/>
  <c r="K161" i="5" a="1"/>
  <c r="K161" i="5" s="1"/>
  <c r="I161" i="5" a="1"/>
  <c r="I161" i="5" s="1"/>
  <c r="J161" i="5" a="1"/>
  <c r="J161" i="5" s="1"/>
  <c r="E161" i="5" a="1"/>
  <c r="E161" i="5" s="1"/>
  <c r="L161" i="5" a="1"/>
  <c r="L161" i="5" s="1"/>
  <c r="F161" i="5" a="1"/>
  <c r="F161" i="5" s="1"/>
  <c r="O172" i="5" a="1"/>
  <c r="O172" i="5" s="1"/>
  <c r="K172" i="5" a="1"/>
  <c r="K172" i="5" s="1"/>
  <c r="S172" i="5" a="1"/>
  <c r="S172" i="5" s="1"/>
  <c r="R172" i="5" a="1"/>
  <c r="R172" i="5" s="1"/>
  <c r="J172" i="5" a="1"/>
  <c r="J172" i="5" s="1"/>
  <c r="E172" i="5" a="1"/>
  <c r="E172" i="5" s="1"/>
  <c r="L172" i="5" a="1"/>
  <c r="L172" i="5" s="1"/>
  <c r="Q179" i="5" a="1"/>
  <c r="Q179" i="5" s="1"/>
  <c r="S179" i="5" a="1"/>
  <c r="S179" i="5" s="1"/>
  <c r="R179" i="5" a="1"/>
  <c r="R179" i="5" s="1"/>
  <c r="O179" i="5" a="1"/>
  <c r="O179" i="5" s="1"/>
  <c r="K179" i="5" a="1"/>
  <c r="K179" i="5" s="1"/>
  <c r="J179" i="5" a="1"/>
  <c r="J179" i="5" s="1"/>
  <c r="L179" i="5" a="1"/>
  <c r="L179" i="5" s="1"/>
  <c r="F179" i="5" a="1"/>
  <c r="F179" i="5" s="1"/>
  <c r="R190" i="5" a="1"/>
  <c r="R190" i="5" s="1"/>
  <c r="S190" i="5" a="1"/>
  <c r="S190" i="5" s="1"/>
  <c r="O190" i="5" a="1"/>
  <c r="O190" i="5" s="1"/>
  <c r="K190" i="5" a="1"/>
  <c r="K190" i="5" s="1"/>
  <c r="Q190" i="5" a="1"/>
  <c r="Q190" i="5" s="1"/>
  <c r="J190" i="5" a="1"/>
  <c r="J190" i="5" s="1"/>
  <c r="I190" i="5" a="1"/>
  <c r="I190" i="5" s="1"/>
  <c r="L190" i="5" a="1"/>
  <c r="L190" i="5" s="1"/>
  <c r="E190" i="5" a="1"/>
  <c r="E190" i="5" s="1"/>
  <c r="S197" i="5" a="1"/>
  <c r="S197" i="5" s="1"/>
  <c r="Q197" i="5" a="1"/>
  <c r="Q197" i="5" s="1"/>
  <c r="R197" i="5" a="1"/>
  <c r="R197" i="5" s="1"/>
  <c r="O197" i="5" a="1"/>
  <c r="O197" i="5" s="1"/>
  <c r="K197" i="5" a="1"/>
  <c r="K197" i="5" s="1"/>
  <c r="I197" i="5" a="1"/>
  <c r="I197" i="5" s="1"/>
  <c r="J197" i="5" a="1"/>
  <c r="J197" i="5" s="1"/>
  <c r="E197" i="5" a="1"/>
  <c r="E197" i="5" s="1"/>
  <c r="F197" i="5" a="1"/>
  <c r="F197" i="5" s="1"/>
  <c r="Q208" i="5" a="1"/>
  <c r="Q208" i="5" s="1"/>
  <c r="R208" i="5" a="1"/>
  <c r="R208" i="5" s="1"/>
  <c r="O208" i="5" a="1"/>
  <c r="O208" i="5" s="1"/>
  <c r="K208" i="5" a="1"/>
  <c r="K208" i="5" s="1"/>
  <c r="S208" i="5" a="1"/>
  <c r="S208" i="5" s="1"/>
  <c r="J208" i="5" a="1"/>
  <c r="J208" i="5" s="1"/>
  <c r="E208" i="5" a="1"/>
  <c r="E208" i="5" s="1"/>
  <c r="I208" i="5" a="1"/>
  <c r="I208" i="5" s="1"/>
  <c r="L208" i="5" a="1"/>
  <c r="L208" i="5" s="1"/>
  <c r="Q215" i="5" a="1"/>
  <c r="Q215" i="5" s="1"/>
  <c r="S215" i="5" a="1"/>
  <c r="S215" i="5" s="1"/>
  <c r="R215" i="5" a="1"/>
  <c r="R215" i="5" s="1"/>
  <c r="O215" i="5" a="1"/>
  <c r="O215" i="5" s="1"/>
  <c r="K215" i="5" a="1"/>
  <c r="K215" i="5" s="1"/>
  <c r="J215" i="5" a="1"/>
  <c r="J215" i="5" s="1"/>
  <c r="L215" i="5" a="1"/>
  <c r="L215" i="5" s="1"/>
  <c r="R226" i="5" a="1"/>
  <c r="R226" i="5" s="1"/>
  <c r="O226" i="5" a="1"/>
  <c r="O226" i="5" s="1"/>
  <c r="K226" i="5" a="1"/>
  <c r="K226" i="5" s="1"/>
  <c r="Q226" i="5" a="1"/>
  <c r="Q226" i="5" s="1"/>
  <c r="I226" i="5" a="1"/>
  <c r="I226" i="5" s="1"/>
  <c r="E226" i="5" a="1"/>
  <c r="E226" i="5" s="1"/>
  <c r="L226" i="5" a="1"/>
  <c r="L226" i="5" s="1"/>
  <c r="S226" i="5" a="1"/>
  <c r="S226" i="5" s="1"/>
  <c r="F226" i="5" a="1"/>
  <c r="F226" i="5" s="1"/>
  <c r="S233" i="5" a="1"/>
  <c r="S233" i="5" s="1"/>
  <c r="Q233" i="5" a="1"/>
  <c r="Q233" i="5" s="1"/>
  <c r="R233" i="5" a="1"/>
  <c r="R233" i="5" s="1"/>
  <c r="O233" i="5" a="1"/>
  <c r="O233" i="5" s="1"/>
  <c r="K233" i="5" a="1"/>
  <c r="K233" i="5" s="1"/>
  <c r="I233" i="5" a="1"/>
  <c r="I233" i="5" s="1"/>
  <c r="J233" i="5" a="1"/>
  <c r="J233" i="5" s="1"/>
  <c r="L233" i="5" a="1"/>
  <c r="L233" i="5" s="1"/>
  <c r="E233" i="5" a="1"/>
  <c r="E233" i="5" s="1"/>
  <c r="F233" i="5" a="1"/>
  <c r="F233" i="5" s="1"/>
  <c r="S245" i="5" a="1"/>
  <c r="S245" i="5" s="1"/>
  <c r="R245" i="5" a="1"/>
  <c r="R245" i="5" s="1"/>
  <c r="O245" i="5" a="1"/>
  <c r="O245" i="5" s="1"/>
  <c r="K245" i="5" a="1"/>
  <c r="K245" i="5" s="1"/>
  <c r="J245" i="5" a="1"/>
  <c r="J245" i="5" s="1"/>
  <c r="E245" i="5" a="1"/>
  <c r="E245" i="5" s="1"/>
  <c r="Q245" i="5" a="1"/>
  <c r="Q245" i="5" s="1"/>
  <c r="I245" i="5" a="1"/>
  <c r="I245" i="5" s="1"/>
  <c r="L245" i="5" a="1"/>
  <c r="L245" i="5" s="1"/>
  <c r="R256" i="5" a="1"/>
  <c r="R256" i="5" s="1"/>
  <c r="O256" i="5" a="1"/>
  <c r="O256" i="5" s="1"/>
  <c r="K256" i="5" a="1"/>
  <c r="K256" i="5" s="1"/>
  <c r="Q256" i="5" a="1"/>
  <c r="Q256" i="5" s="1"/>
  <c r="S256" i="5" a="1"/>
  <c r="S256" i="5" s="1"/>
  <c r="J256" i="5" a="1"/>
  <c r="J256" i="5" s="1"/>
  <c r="I256" i="5" a="1"/>
  <c r="I256" i="5" s="1"/>
  <c r="E256" i="5" a="1"/>
  <c r="E256" i="5" s="1"/>
  <c r="L256" i="5" a="1"/>
  <c r="L256" i="5" s="1"/>
  <c r="F256" i="5" a="1"/>
  <c r="F256" i="5" s="1"/>
  <c r="Q263" i="5" a="1"/>
  <c r="Q263" i="5" s="1"/>
  <c r="R263" i="5" a="1"/>
  <c r="R263" i="5" s="1"/>
  <c r="O263" i="5" a="1"/>
  <c r="O263" i="5" s="1"/>
  <c r="K263" i="5" a="1"/>
  <c r="K263" i="5" s="1"/>
  <c r="S263" i="5" a="1"/>
  <c r="S263" i="5" s="1"/>
  <c r="I263" i="5" a="1"/>
  <c r="I263" i="5" s="1"/>
  <c r="J263" i="5" a="1"/>
  <c r="J263" i="5" s="1"/>
  <c r="L263" i="5" a="1"/>
  <c r="L263" i="5" s="1"/>
  <c r="E263" i="5" a="1"/>
  <c r="E263" i="5" s="1"/>
  <c r="F263" i="5" a="1"/>
  <c r="F263" i="5" s="1"/>
  <c r="S274" i="5" a="1"/>
  <c r="S274" i="5" s="1"/>
  <c r="R274" i="5" a="1"/>
  <c r="R274" i="5" s="1"/>
  <c r="Q274" i="5" a="1"/>
  <c r="Q274" i="5" s="1"/>
  <c r="O274" i="5" a="1"/>
  <c r="O274" i="5" s="1"/>
  <c r="K274" i="5" a="1"/>
  <c r="K274" i="5" s="1"/>
  <c r="I274" i="5" a="1"/>
  <c r="I274" i="5" s="1"/>
  <c r="J274" i="5" a="1"/>
  <c r="J274" i="5" s="1"/>
  <c r="E274" i="5" a="1"/>
  <c r="E274" i="5" s="1"/>
  <c r="F274" i="5" a="1"/>
  <c r="F274" i="5" s="1"/>
  <c r="K19" i="5" a="1"/>
  <c r="K19" i="5" s="1"/>
  <c r="Q19" i="5" a="1"/>
  <c r="Q19" i="5" s="1"/>
  <c r="S19" i="5" a="1"/>
  <c r="S19" i="5" s="1"/>
  <c r="R19" i="5" a="1"/>
  <c r="R19" i="5" s="1"/>
  <c r="J19" i="5" a="1"/>
  <c r="J19" i="5" s="1"/>
  <c r="O19" i="5" a="1"/>
  <c r="O19" i="5" s="1"/>
  <c r="I19" i="5" a="1"/>
  <c r="I19" i="5" s="1"/>
  <c r="F19" i="5" a="1"/>
  <c r="F19" i="5" s="1"/>
  <c r="L19" i="5" a="1"/>
  <c r="L19" i="5" s="1"/>
  <c r="K283" i="5" a="1"/>
  <c r="K283" i="5" s="1"/>
  <c r="Q283" i="5" a="1"/>
  <c r="Q283" i="5" s="1"/>
  <c r="R283" i="5" a="1"/>
  <c r="R283" i="5" s="1"/>
  <c r="S283" i="5" a="1"/>
  <c r="S283" i="5" s="1"/>
  <c r="O283" i="5" a="1"/>
  <c r="O283" i="5" s="1"/>
  <c r="J283" i="5" a="1"/>
  <c r="J283" i="5" s="1"/>
  <c r="I283" i="5" a="1"/>
  <c r="I283" i="5" s="1"/>
  <c r="L283" i="5" a="1"/>
  <c r="L283" i="5" s="1"/>
  <c r="E283" i="5" a="1"/>
  <c r="E283" i="5" s="1"/>
  <c r="F283" i="5" a="1"/>
  <c r="F283" i="5" s="1"/>
  <c r="K290" i="5" a="1"/>
  <c r="K290" i="5" s="1"/>
  <c r="Q290" i="5" a="1"/>
  <c r="Q290" i="5" s="1"/>
  <c r="S290" i="5" a="1"/>
  <c r="S290" i="5" s="1"/>
  <c r="R290" i="5" a="1"/>
  <c r="R290" i="5" s="1"/>
  <c r="O290" i="5" a="1"/>
  <c r="O290" i="5" s="1"/>
  <c r="I290" i="5" a="1"/>
  <c r="I290" i="5" s="1"/>
  <c r="J290" i="5" a="1"/>
  <c r="J290" i="5" s="1"/>
  <c r="E290" i="5" a="1"/>
  <c r="E290" i="5" s="1"/>
  <c r="F290" i="5" a="1"/>
  <c r="F290" i="5" s="1"/>
  <c r="L290" i="5" a="1"/>
  <c r="L290" i="5" s="1"/>
  <c r="Q301" i="5" a="1"/>
  <c r="Q301" i="5" s="1"/>
  <c r="S301" i="5" a="1"/>
  <c r="S301" i="5" s="1"/>
  <c r="R301" i="5" a="1"/>
  <c r="R301" i="5" s="1"/>
  <c r="O301" i="5" a="1"/>
  <c r="O301" i="5" s="1"/>
  <c r="K301" i="5" a="1"/>
  <c r="K301" i="5" s="1"/>
  <c r="J301" i="5" a="1"/>
  <c r="J301" i="5" s="1"/>
  <c r="F301" i="5" a="1"/>
  <c r="F301" i="5" s="1"/>
  <c r="E301" i="5" a="1"/>
  <c r="E301" i="5" s="1"/>
  <c r="I301" i="5" a="1"/>
  <c r="I301" i="5" s="1"/>
  <c r="L301" i="5" a="1"/>
  <c r="L301" i="5" s="1"/>
  <c r="P131" i="5" a="1"/>
  <c r="P131" i="5" s="1"/>
  <c r="P52" i="5" a="1"/>
  <c r="P52" i="5" s="1"/>
  <c r="P93" i="5" a="1"/>
  <c r="P93" i="5" s="1"/>
  <c r="P102" i="5" a="1"/>
  <c r="P102" i="5" s="1"/>
  <c r="P128" i="5" a="1"/>
  <c r="P128" i="5" s="1"/>
  <c r="P9" i="5" a="1"/>
  <c r="P9" i="5" s="1"/>
  <c r="P263" i="5" a="1"/>
  <c r="P263" i="5" s="1"/>
  <c r="P24" i="5" a="1"/>
  <c r="P24" i="5" s="1"/>
  <c r="P85" i="5" a="1"/>
  <c r="P85" i="5" s="1"/>
  <c r="P42" i="5" a="1"/>
  <c r="P42" i="5" s="1"/>
  <c r="P84" i="5" a="1"/>
  <c r="P84" i="5" s="1"/>
  <c r="P276" i="5" a="1"/>
  <c r="P276" i="5" s="1"/>
  <c r="P278" i="5" a="1"/>
  <c r="P278" i="5" s="1"/>
  <c r="P201" i="5" a="1"/>
  <c r="P201" i="5" s="1"/>
  <c r="P34" i="5" a="1"/>
  <c r="P34" i="5" s="1"/>
  <c r="P97" i="5" a="1"/>
  <c r="P97" i="5" s="1"/>
  <c r="P145" i="5" a="1"/>
  <c r="P145" i="5" s="1"/>
  <c r="P154" i="5" a="1"/>
  <c r="P154" i="5" s="1"/>
  <c r="P283" i="5" a="1"/>
  <c r="P283" i="5" s="1"/>
  <c r="P70" i="5" a="1"/>
  <c r="P70" i="5" s="1"/>
  <c r="P300" i="5" a="1"/>
  <c r="P300" i="5" s="1"/>
  <c r="P152" i="5" a="1"/>
  <c r="P152" i="5" s="1"/>
  <c r="P206" i="5" a="1"/>
  <c r="P206" i="5" s="1"/>
  <c r="P224" i="5" a="1"/>
  <c r="P224" i="5" s="1"/>
  <c r="P208" i="5" a="1"/>
  <c r="P208" i="5" s="1"/>
  <c r="P10" i="5" a="1"/>
  <c r="P10" i="5" s="1"/>
  <c r="H84" i="5" a="1"/>
  <c r="H84" i="5" s="1"/>
  <c r="H92" i="5" a="1"/>
  <c r="H92" i="5" s="1"/>
  <c r="H258" i="5" a="1"/>
  <c r="H258" i="5" s="1"/>
  <c r="H14" i="5" a="1"/>
  <c r="H14" i="5" s="1"/>
  <c r="H251" i="5" a="1"/>
  <c r="H251" i="5" s="1"/>
  <c r="H120" i="5" a="1"/>
  <c r="H120" i="5" s="1"/>
  <c r="H219" i="5" a="1"/>
  <c r="H219" i="5" s="1"/>
  <c r="H103" i="5" a="1"/>
  <c r="H103" i="5" s="1"/>
  <c r="H110" i="5" a="1"/>
  <c r="H110" i="5" s="1"/>
  <c r="H93" i="5" a="1"/>
  <c r="H93" i="5" s="1"/>
  <c r="H129" i="5" a="1"/>
  <c r="H129" i="5" s="1"/>
  <c r="H269" i="5" a="1"/>
  <c r="H269" i="5" s="1"/>
  <c r="H192" i="5" a="1"/>
  <c r="H192" i="5" s="1"/>
  <c r="H292" i="5" a="1"/>
  <c r="H292" i="5" s="1"/>
  <c r="H174" i="5" a="1"/>
  <c r="H174" i="5" s="1"/>
  <c r="H68" i="5" a="1"/>
  <c r="H68" i="5" s="1"/>
  <c r="H142" i="5" a="1"/>
  <c r="H142" i="5" s="1"/>
  <c r="H43" i="5" a="1"/>
  <c r="H43" i="5" s="1"/>
  <c r="H95" i="5" a="1"/>
  <c r="H95" i="5" s="1"/>
  <c r="H48" i="5" a="1"/>
  <c r="H48" i="5" s="1"/>
  <c r="H70" i="5" a="1"/>
  <c r="H70" i="5" s="1"/>
  <c r="H139" i="5" a="1"/>
  <c r="H139" i="5" s="1"/>
  <c r="H115" i="5" a="1"/>
  <c r="H115" i="5" s="1"/>
  <c r="H122" i="5" a="1"/>
  <c r="H122" i="5" s="1"/>
  <c r="H33" i="5" a="1"/>
  <c r="H33" i="5" s="1"/>
  <c r="H267" i="5" a="1"/>
  <c r="H267" i="5" s="1"/>
  <c r="N198" i="5" a="1"/>
  <c r="N198" i="5" s="1"/>
  <c r="N262" i="5" a="1"/>
  <c r="N262" i="5" s="1"/>
  <c r="N66" i="5" a="1"/>
  <c r="N66" i="5" s="1"/>
  <c r="N294" i="5" a="1"/>
  <c r="N294" i="5" s="1"/>
  <c r="N122" i="5" a="1"/>
  <c r="N122" i="5" s="1"/>
  <c r="N232" i="5" a="1"/>
  <c r="N232" i="5" s="1"/>
  <c r="N239" i="5" a="1"/>
  <c r="N239" i="5" s="1"/>
  <c r="N216" i="5" a="1"/>
  <c r="N216" i="5" s="1"/>
  <c r="N161" i="5" a="1"/>
  <c r="N161" i="5" s="1"/>
  <c r="N160" i="5" a="1"/>
  <c r="N160" i="5" s="1"/>
  <c r="N206" i="5" a="1"/>
  <c r="N206" i="5" s="1"/>
  <c r="N15" i="5" a="1"/>
  <c r="N15" i="5" s="1"/>
  <c r="N24" i="5" a="1"/>
  <c r="N24" i="5" s="1"/>
  <c r="N156" i="5" a="1"/>
  <c r="N156" i="5" s="1"/>
  <c r="N283" i="5" a="1"/>
  <c r="N283" i="5" s="1"/>
  <c r="N131" i="5" a="1"/>
  <c r="N131" i="5" s="1"/>
  <c r="N106" i="5" a="1"/>
  <c r="N106" i="5" s="1"/>
  <c r="N170" i="5" a="1"/>
  <c r="N170" i="5" s="1"/>
  <c r="N9" i="5" a="1"/>
  <c r="N9" i="5" s="1"/>
  <c r="N95" i="5" a="1"/>
  <c r="N95" i="5" s="1"/>
  <c r="N72" i="5" a="1"/>
  <c r="N72" i="5" s="1"/>
  <c r="N221" i="5" a="1"/>
  <c r="N221" i="5" s="1"/>
  <c r="N267" i="5" a="1"/>
  <c r="N267" i="5" s="1"/>
  <c r="N219" i="5" a="1"/>
  <c r="N219" i="5" s="1"/>
  <c r="G43" i="5" a="1"/>
  <c r="G43" i="5" s="1"/>
  <c r="G170" i="5" a="1"/>
  <c r="G170" i="5" s="1"/>
  <c r="G10" i="5" a="1"/>
  <c r="G10" i="5" s="1"/>
  <c r="G172" i="5" a="1"/>
  <c r="G172" i="5" s="1"/>
  <c r="G269" i="5" a="1"/>
  <c r="G269" i="5" s="1"/>
  <c r="G74" i="5" a="1"/>
  <c r="G74" i="5" s="1"/>
  <c r="G282" i="5" a="1"/>
  <c r="G282" i="5" s="1"/>
  <c r="G289" i="5" a="1"/>
  <c r="G289" i="5" s="1"/>
  <c r="G226" i="5" a="1"/>
  <c r="G226" i="5" s="1"/>
  <c r="G199" i="5" a="1"/>
  <c r="G199" i="5" s="1"/>
  <c r="G165" i="5" a="1"/>
  <c r="G165" i="5" s="1"/>
  <c r="G292" i="5" a="1"/>
  <c r="G292" i="5" s="1"/>
  <c r="G61" i="5" a="1"/>
  <c r="G61" i="5" s="1"/>
  <c r="G33" i="5" a="1"/>
  <c r="G33" i="5" s="1"/>
  <c r="G144" i="5" a="1"/>
  <c r="G144" i="5" s="1"/>
  <c r="G224" i="5" a="1"/>
  <c r="G224" i="5" s="1"/>
  <c r="G25" i="5" a="1"/>
  <c r="G25" i="5" s="1"/>
  <c r="G290" i="5" a="1"/>
  <c r="G290" i="5" s="1"/>
  <c r="G251" i="5" a="1"/>
  <c r="G251" i="5" s="1"/>
  <c r="G217" i="5" a="1"/>
  <c r="G217" i="5" s="1"/>
  <c r="G19" i="5" a="1"/>
  <c r="G19" i="5" s="1"/>
  <c r="G75" i="5" a="1"/>
  <c r="G75" i="5" s="1"/>
  <c r="G245" i="5" a="1"/>
  <c r="G245" i="5" s="1"/>
  <c r="G216" i="5" a="1"/>
  <c r="G216" i="5" s="1"/>
  <c r="M256" i="5" a="1"/>
  <c r="M256" i="5" s="1"/>
  <c r="M33" i="5" a="1"/>
  <c r="M33" i="5" s="1"/>
  <c r="M239" i="5" a="1"/>
  <c r="M239" i="5" s="1"/>
  <c r="M244" i="5" a="1"/>
  <c r="M244" i="5" s="1"/>
  <c r="M197" i="5" a="1"/>
  <c r="M197" i="5" s="1"/>
  <c r="M19" i="5" a="1"/>
  <c r="M19" i="5" s="1"/>
  <c r="M296" i="5" a="1"/>
  <c r="M296" i="5" s="1"/>
  <c r="M72" i="5" a="1"/>
  <c r="M72" i="5" s="1"/>
  <c r="M263" i="5" a="1"/>
  <c r="M263" i="5" s="1"/>
  <c r="M240" i="5" a="1"/>
  <c r="M240" i="5" s="1"/>
  <c r="M154" i="5" a="1"/>
  <c r="M154" i="5" s="1"/>
  <c r="M142" i="5" a="1"/>
  <c r="M142" i="5" s="1"/>
  <c r="M201" i="5" a="1"/>
  <c r="M201" i="5" s="1"/>
  <c r="M10" i="5" a="1"/>
  <c r="M10" i="5" s="1"/>
  <c r="M97" i="5" a="1"/>
  <c r="M97" i="5" s="1"/>
  <c r="M203" i="5" a="1"/>
  <c r="M203" i="5" s="1"/>
  <c r="M20" i="5" a="1"/>
  <c r="M20" i="5" s="1"/>
  <c r="M216" i="5" a="1"/>
  <c r="M216" i="5" s="1"/>
  <c r="M258" i="5" a="1"/>
  <c r="M258" i="5" s="1"/>
  <c r="M111" i="5" a="1"/>
  <c r="M111" i="5" s="1"/>
  <c r="M88" i="5" a="1"/>
  <c r="M88" i="5" s="1"/>
  <c r="M5" i="5" a="1"/>
  <c r="M5" i="5" s="1"/>
  <c r="M289" i="5" a="1"/>
  <c r="M289" i="5" s="1"/>
  <c r="M192" i="5" a="1"/>
  <c r="M192" i="5" s="1"/>
  <c r="M126" i="5" a="1"/>
  <c r="M126" i="5" s="1"/>
  <c r="M299" i="5" a="1"/>
  <c r="M299" i="5" s="1"/>
  <c r="F60" i="5" a="1"/>
  <c r="F60" i="5" s="1"/>
  <c r="F74" i="5" a="1"/>
  <c r="F74" i="5" s="1"/>
  <c r="F103" i="5" a="1"/>
  <c r="F103" i="5" s="1"/>
  <c r="F9" i="5" a="1"/>
  <c r="F9" i="5" s="1"/>
  <c r="F38" i="5" a="1"/>
  <c r="F38" i="5" s="1"/>
  <c r="F294" i="5" a="1"/>
  <c r="F294" i="5" s="1"/>
  <c r="F24" i="5" a="1"/>
  <c r="F24" i="5" s="1"/>
  <c r="F139" i="5" a="1"/>
  <c r="F139" i="5" s="1"/>
  <c r="F300" i="5" a="1"/>
  <c r="F300" i="5" s="1"/>
  <c r="F199" i="5" a="1"/>
  <c r="F199" i="5" s="1"/>
  <c r="F183" i="5" a="1"/>
  <c r="F183" i="5" s="1"/>
  <c r="F245" i="5" a="1"/>
  <c r="F245" i="5" s="1"/>
  <c r="L192" i="5" a="1"/>
  <c r="L192" i="5" s="1"/>
  <c r="L139" i="5" a="1"/>
  <c r="L139" i="5" s="1"/>
  <c r="L23" i="5" a="1"/>
  <c r="L23" i="5" s="1"/>
  <c r="L216" i="5" a="1"/>
  <c r="L216" i="5" s="1"/>
  <c r="L201" i="5" a="1"/>
  <c r="L201" i="5" s="1"/>
  <c r="L67" i="5" a="1"/>
  <c r="L67" i="5" s="1"/>
  <c r="L68" i="5" a="1"/>
  <c r="L68" i="5" s="1"/>
  <c r="E178" i="5" a="1"/>
  <c r="E178" i="5" s="1"/>
  <c r="E278" i="5" a="1"/>
  <c r="E278" i="5" s="1"/>
  <c r="E210" i="5" a="1"/>
  <c r="E210" i="5" s="1"/>
  <c r="E56" i="5" a="1"/>
  <c r="E56" i="5" s="1"/>
  <c r="E70" i="5" a="1"/>
  <c r="E70" i="5" s="1"/>
  <c r="J142" i="5" a="1"/>
  <c r="J142" i="5" s="1"/>
  <c r="J85" i="5" a="1"/>
  <c r="J85" i="5" s="1"/>
  <c r="J226" i="5" a="1"/>
  <c r="J226" i="5" s="1"/>
  <c r="J143" i="5" a="1"/>
  <c r="J143" i="5" s="1"/>
  <c r="I264" i="5" a="1"/>
  <c r="I264" i="5" s="1"/>
  <c r="I215" i="5" a="1"/>
  <c r="I215" i="5" s="1"/>
  <c r="I179" i="5" a="1"/>
  <c r="I179" i="5" s="1"/>
  <c r="O42" i="5" a="1"/>
  <c r="O42" i="5" s="1"/>
  <c r="O90" i="5" a="1"/>
  <c r="O90" i="5" s="1"/>
  <c r="H11" i="5" a="1"/>
  <c r="H11" i="5" s="1"/>
  <c r="F11" i="5" a="1"/>
  <c r="F11" i="5" s="1"/>
  <c r="Q11" i="5" a="1"/>
  <c r="Q11" i="5" s="1"/>
  <c r="S11" i="5" a="1"/>
  <c r="S11" i="5" s="1"/>
  <c r="R11" i="5" a="1"/>
  <c r="R11" i="5" s="1"/>
  <c r="O11" i="5" a="1"/>
  <c r="O11" i="5" s="1"/>
  <c r="K11" i="5" a="1"/>
  <c r="K11" i="5" s="1"/>
  <c r="E11" i="5" a="1"/>
  <c r="E11" i="5" s="1"/>
  <c r="N11" i="5" a="1"/>
  <c r="N11" i="5" s="1"/>
  <c r="G11" i="5" a="1"/>
  <c r="G11" i="5" s="1"/>
  <c r="M11" i="5" a="1"/>
  <c r="M11" i="5" s="1"/>
  <c r="J11" i="5" a="1"/>
  <c r="J11" i="5" s="1"/>
  <c r="P11" i="5" a="1"/>
  <c r="P11" i="5" s="1"/>
  <c r="I11" i="5" a="1"/>
  <c r="I11" i="5" s="1"/>
  <c r="N3" i="5" a="1"/>
  <c r="N3" i="5" s="1"/>
  <c r="P3" i="5" a="1"/>
  <c r="P3" i="5" s="1"/>
  <c r="M3" i="5" a="1"/>
  <c r="M3" i="5" s="1"/>
  <c r="O3" i="5" a="1"/>
  <c r="O3" i="5" s="1"/>
  <c r="K3" i="5" a="1"/>
  <c r="K3" i="5" s="1"/>
  <c r="L3" i="5" a="1"/>
  <c r="L3" i="5" s="1"/>
  <c r="S3" i="5" a="1"/>
  <c r="S3" i="5" s="1"/>
  <c r="R3" i="5" a="1"/>
  <c r="R3" i="5" s="1"/>
  <c r="F3" i="5" a="1"/>
  <c r="F3" i="5" s="1"/>
  <c r="Q3" i="5" a="1"/>
  <c r="Q3" i="5" s="1"/>
  <c r="J3" i="5" a="1"/>
  <c r="J3" i="5" s="1"/>
  <c r="H3" i="5" a="1"/>
  <c r="H3" i="5" s="1"/>
  <c r="I3" i="5" a="1"/>
  <c r="I3" i="5" s="1"/>
  <c r="G3" i="5" a="1"/>
  <c r="G3" i="5" s="1"/>
  <c r="S304" i="5" l="1"/>
  <c r="AE16" i="5" s="1"/>
  <c r="C16" i="10" s="1"/>
  <c r="E304" i="5"/>
  <c r="I304" i="5"/>
  <c r="H304" i="5"/>
  <c r="L304" i="5"/>
  <c r="AE9" i="5" s="1"/>
  <c r="J304" i="5"/>
  <c r="AE7" i="5" s="1"/>
  <c r="K304" i="5"/>
  <c r="AE8" i="5" s="1"/>
  <c r="Q304" i="5"/>
  <c r="AE14" i="5" s="1"/>
  <c r="C14" i="10" s="1"/>
  <c r="O304" i="5"/>
  <c r="AE12" i="5" s="1"/>
  <c r="F304" i="5"/>
  <c r="G304" i="5"/>
  <c r="R304" i="5"/>
  <c r="AE15" i="5" s="1"/>
  <c r="C15" i="10" s="1"/>
  <c r="P304" i="5"/>
  <c r="AE13" i="5" s="1"/>
  <c r="C13" i="10" s="1"/>
  <c r="M304" i="5"/>
  <c r="AE10" i="5" s="1"/>
  <c r="N304" i="5"/>
  <c r="AE11" i="5" s="1"/>
  <c r="AA305" i="5"/>
  <c r="AA304" i="5"/>
  <c r="AE30" i="5" s="1"/>
  <c r="G8" i="10" s="1"/>
  <c r="AB305" i="5"/>
  <c r="AB304" i="5"/>
  <c r="AE31" i="5" s="1"/>
  <c r="G9" i="10" s="1"/>
  <c r="Z305" i="5"/>
  <c r="Z304" i="5"/>
  <c r="AE29" i="5" s="1"/>
  <c r="G7" i="10" s="1"/>
  <c r="Y305" i="5"/>
  <c r="Y304" i="5"/>
  <c r="AE28" i="5" s="1"/>
  <c r="G6" i="10" s="1"/>
  <c r="U304" i="5"/>
  <c r="AE24" i="5" s="1"/>
  <c r="G2" i="10" s="1"/>
  <c r="U305" i="5"/>
  <c r="X304" i="5"/>
  <c r="AE27" i="5" s="1"/>
  <c r="G5" i="10" s="1"/>
  <c r="X305" i="5"/>
  <c r="W305" i="5"/>
  <c r="W304" i="5"/>
  <c r="AE26" i="5" s="1"/>
  <c r="G4" i="10" s="1"/>
  <c r="V304" i="5"/>
  <c r="AE25" i="5" s="1"/>
  <c r="G3" i="10" s="1"/>
  <c r="V305" i="5"/>
  <c r="C35" i="6"/>
  <c r="C34" i="6"/>
  <c r="C33" i="6"/>
  <c r="C32" i="6"/>
  <c r="C31" i="6"/>
  <c r="C30" i="6"/>
  <c r="C29" i="6"/>
  <c r="C28" i="6"/>
  <c r="C27" i="6"/>
  <c r="C26" i="6"/>
  <c r="C24" i="6"/>
  <c r="C23" i="6"/>
  <c r="C22" i="6"/>
  <c r="C21" i="6"/>
  <c r="C20" i="6"/>
  <c r="C19" i="6"/>
  <c r="C18" i="6"/>
  <c r="C17" i="6"/>
  <c r="C16" i="6"/>
  <c r="C15" i="6"/>
  <c r="C5" i="6"/>
  <c r="C6" i="6"/>
  <c r="C7" i="6"/>
  <c r="C8" i="6"/>
  <c r="C9" i="6"/>
  <c r="C10" i="6"/>
  <c r="C11" i="6"/>
  <c r="C12" i="6"/>
  <c r="C13" i="6"/>
  <c r="C4" i="6"/>
  <c r="AE5" i="5" l="1"/>
  <c r="AE6" i="5"/>
  <c r="AE4" i="5"/>
  <c r="AE3" i="5"/>
  <c r="C14" i="6"/>
  <c r="C36" i="6"/>
  <c r="C25" i="6"/>
  <c r="AE2" i="5" l="1"/>
  <c r="B4" i="8"/>
  <c r="C4" i="8"/>
  <c r="D4" i="8"/>
  <c r="D3" i="8"/>
  <c r="C3" i="8"/>
  <c r="B3" i="8"/>
  <c r="B3" i="5"/>
  <c r="C25" i="3"/>
  <c r="C4" i="5"/>
  <c r="D4" i="5"/>
  <c r="D3" i="5"/>
  <c r="C3" i="5"/>
  <c r="B4" i="5"/>
  <c r="Z302" i="8" l="1"/>
  <c r="Z301" i="8"/>
  <c r="Z300" i="8"/>
  <c r="Z299" i="8"/>
  <c r="Z298" i="8"/>
  <c r="Z297" i="8"/>
  <c r="Z296" i="8"/>
  <c r="Z295" i="8"/>
  <c r="Z294" i="8"/>
  <c r="Z293" i="8"/>
  <c r="Z292" i="8"/>
  <c r="Z291" i="8"/>
  <c r="Z290" i="8"/>
  <c r="Z289" i="8"/>
  <c r="Z288" i="8"/>
  <c r="Z287" i="8"/>
  <c r="Z286" i="8"/>
  <c r="Z285" i="8"/>
  <c r="Z284" i="8"/>
  <c r="Z283" i="8"/>
  <c r="Z282" i="8"/>
  <c r="Z281" i="8"/>
  <c r="Z280" i="8"/>
  <c r="Z279" i="8"/>
  <c r="Z278" i="8"/>
  <c r="Z277" i="8"/>
  <c r="Z276" i="8"/>
  <c r="Z275" i="8"/>
  <c r="Z274" i="8"/>
  <c r="Z273" i="8"/>
  <c r="Z272" i="8"/>
  <c r="Z271" i="8"/>
  <c r="Z270" i="8"/>
  <c r="Z269" i="8"/>
  <c r="Z268" i="8"/>
  <c r="Z267" i="8"/>
  <c r="Z266" i="8"/>
  <c r="Z265" i="8"/>
  <c r="Z264" i="8"/>
  <c r="Z263" i="8"/>
  <c r="Z262" i="8"/>
  <c r="Z261" i="8"/>
  <c r="Z260" i="8"/>
  <c r="Z259" i="8"/>
  <c r="Z258" i="8"/>
  <c r="Z257" i="8"/>
  <c r="Z256" i="8"/>
  <c r="Z255" i="8"/>
  <c r="Z254" i="8"/>
  <c r="Z253" i="8"/>
  <c r="Z252" i="8"/>
  <c r="Z251" i="8"/>
  <c r="Z250" i="8"/>
  <c r="Z249" i="8"/>
  <c r="Z248" i="8"/>
  <c r="Z247" i="8"/>
  <c r="Z246" i="8"/>
  <c r="Z245" i="8"/>
  <c r="Z244" i="8"/>
  <c r="Z243" i="8"/>
  <c r="Z242" i="8"/>
  <c r="Z241" i="8"/>
  <c r="Z240" i="8"/>
  <c r="Z239" i="8"/>
  <c r="Z238" i="8"/>
  <c r="Z237" i="8"/>
  <c r="Z236" i="8"/>
  <c r="Z235" i="8"/>
  <c r="Z234" i="8"/>
  <c r="Z233" i="8"/>
  <c r="Z232" i="8"/>
  <c r="Z231" i="8"/>
  <c r="Z230" i="8"/>
  <c r="Z229" i="8"/>
  <c r="Z228" i="8"/>
  <c r="Z227" i="8"/>
  <c r="Z226" i="8"/>
  <c r="Z225" i="8"/>
  <c r="Z224" i="8"/>
  <c r="Z223" i="8"/>
  <c r="Z222" i="8"/>
  <c r="Z221" i="8"/>
  <c r="Z220" i="8"/>
  <c r="Z219" i="8"/>
  <c r="Z218" i="8"/>
  <c r="Z217" i="8"/>
  <c r="Z216" i="8"/>
  <c r="Z215" i="8"/>
  <c r="Z214" i="8"/>
  <c r="Z213" i="8"/>
  <c r="Z212" i="8"/>
  <c r="Z211" i="8"/>
  <c r="Z210" i="8"/>
  <c r="Z209" i="8"/>
  <c r="Z208" i="8"/>
  <c r="Z207" i="8"/>
  <c r="Z206" i="8"/>
  <c r="Z205" i="8"/>
  <c r="Z204" i="8"/>
  <c r="Z203" i="8"/>
  <c r="Z202" i="8"/>
  <c r="Z201" i="8"/>
  <c r="Z200" i="8"/>
  <c r="Z199" i="8"/>
  <c r="Z198" i="8"/>
  <c r="Z197" i="8"/>
  <c r="Z196" i="8"/>
  <c r="Z195" i="8"/>
  <c r="Z194" i="8"/>
  <c r="Z193" i="8"/>
  <c r="Z192" i="8"/>
  <c r="Z191" i="8"/>
  <c r="Z190" i="8"/>
  <c r="Z189" i="8"/>
  <c r="Z188" i="8"/>
  <c r="Z187" i="8"/>
  <c r="Z186" i="8"/>
  <c r="Z185" i="8"/>
  <c r="Z184" i="8"/>
  <c r="Z183" i="8"/>
  <c r="Z182" i="8"/>
  <c r="Z181" i="8"/>
  <c r="Z180" i="8"/>
  <c r="Z179" i="8"/>
  <c r="Z178" i="8"/>
  <c r="Z177" i="8"/>
  <c r="Z176" i="8"/>
  <c r="Z175" i="8"/>
  <c r="Z174" i="8"/>
  <c r="Z173" i="8"/>
  <c r="Z172" i="8"/>
  <c r="Z171" i="8"/>
  <c r="Z170" i="8"/>
  <c r="Z169" i="8"/>
  <c r="Z168" i="8"/>
  <c r="Z167" i="8"/>
  <c r="Z166" i="8"/>
  <c r="Z165" i="8"/>
  <c r="Z164" i="8"/>
  <c r="Z163" i="8"/>
  <c r="Z162" i="8"/>
  <c r="Z161" i="8"/>
  <c r="Z160" i="8"/>
  <c r="Z159" i="8"/>
  <c r="Z158" i="8"/>
  <c r="Z157" i="8"/>
  <c r="Z156" i="8"/>
  <c r="Z155" i="8"/>
  <c r="Z154" i="8"/>
  <c r="Z153" i="8"/>
  <c r="Z152" i="8"/>
  <c r="Z151" i="8"/>
  <c r="Z150" i="8"/>
  <c r="Z149" i="8"/>
  <c r="Z148" i="8"/>
  <c r="Z147" i="8"/>
  <c r="Z146" i="8"/>
  <c r="Z145" i="8"/>
  <c r="Z144" i="8"/>
  <c r="Z143" i="8"/>
  <c r="Z142" i="8"/>
  <c r="Z141" i="8"/>
  <c r="Z140" i="8"/>
  <c r="Z139" i="8"/>
  <c r="Z138" i="8"/>
  <c r="Z137" i="8"/>
  <c r="Z136" i="8"/>
  <c r="Z135" i="8"/>
  <c r="Z134" i="8"/>
  <c r="Z133" i="8"/>
  <c r="Z132" i="8"/>
  <c r="Z131" i="8"/>
  <c r="Z130" i="8"/>
  <c r="Z129" i="8"/>
  <c r="Z128" i="8"/>
  <c r="Z127" i="8"/>
  <c r="Z126" i="8"/>
  <c r="Z125" i="8"/>
  <c r="Z124" i="8"/>
  <c r="Z123" i="8"/>
  <c r="Z122" i="8"/>
  <c r="Z121" i="8"/>
  <c r="Z120" i="8"/>
  <c r="Z119" i="8"/>
  <c r="Z118" i="8"/>
  <c r="Z117" i="8"/>
  <c r="Z116" i="8"/>
  <c r="Z115" i="8"/>
  <c r="Z114" i="8"/>
  <c r="Z113" i="8"/>
  <c r="Z112" i="8"/>
  <c r="Z111" i="8"/>
  <c r="Z110" i="8"/>
  <c r="Z109" i="8"/>
  <c r="Z108" i="8"/>
  <c r="Z107" i="8"/>
  <c r="Z106" i="8"/>
  <c r="Z105" i="8"/>
  <c r="Z104" i="8"/>
  <c r="Z103" i="8"/>
  <c r="Z102" i="8"/>
  <c r="Z101" i="8"/>
  <c r="Z100" i="8"/>
  <c r="Z99" i="8"/>
  <c r="Z98" i="8"/>
  <c r="Z97" i="8"/>
  <c r="Z96" i="8"/>
  <c r="Z95" i="8"/>
  <c r="Z94" i="8"/>
  <c r="Z93" i="8"/>
  <c r="Z92" i="8"/>
  <c r="Z91" i="8"/>
  <c r="Z90" i="8"/>
  <c r="Z89" i="8"/>
  <c r="Z88" i="8"/>
  <c r="Z87" i="8"/>
  <c r="Z86" i="8"/>
  <c r="Z85" i="8"/>
  <c r="Z84" i="8"/>
  <c r="Z83" i="8"/>
  <c r="Z82" i="8"/>
  <c r="Z81" i="8"/>
  <c r="Z80" i="8"/>
  <c r="Z79" i="8"/>
  <c r="Z78" i="8"/>
  <c r="Z77" i="8"/>
  <c r="Z76" i="8"/>
  <c r="Z75" i="8"/>
  <c r="Z74" i="8"/>
  <c r="Z73" i="8"/>
  <c r="Z72" i="8"/>
  <c r="Z71" i="8"/>
  <c r="Z70" i="8"/>
  <c r="Z69" i="8"/>
  <c r="Z68" i="8"/>
  <c r="Z67" i="8"/>
  <c r="Z66" i="8"/>
  <c r="Z65" i="8"/>
  <c r="Z64" i="8"/>
  <c r="Z63" i="8"/>
  <c r="Z62" i="8"/>
  <c r="Z61" i="8"/>
  <c r="Z60" i="8"/>
  <c r="Z59" i="8"/>
  <c r="Z58" i="8"/>
  <c r="Z57" i="8"/>
  <c r="Z56" i="8"/>
  <c r="Z55" i="8"/>
  <c r="Z54" i="8"/>
  <c r="Z53" i="8"/>
  <c r="Z52" i="8"/>
  <c r="Z51" i="8"/>
  <c r="Z50" i="8"/>
  <c r="Z49" i="8"/>
  <c r="Z48" i="8"/>
  <c r="Z47" i="8"/>
  <c r="Z46" i="8"/>
  <c r="Z45" i="8"/>
  <c r="Z44" i="8"/>
  <c r="Z43" i="8"/>
  <c r="Z42" i="8"/>
  <c r="Z41" i="8"/>
  <c r="Z40" i="8"/>
  <c r="Z39" i="8"/>
  <c r="Z38" i="8"/>
  <c r="Z37" i="8"/>
  <c r="Z36" i="8"/>
  <c r="Z35" i="8"/>
  <c r="Z34" i="8"/>
  <c r="Z33" i="8"/>
  <c r="Z32" i="8"/>
  <c r="Z31" i="8"/>
  <c r="Z30" i="8"/>
  <c r="Z29" i="8"/>
  <c r="Z28" i="8"/>
  <c r="Z27" i="8"/>
  <c r="Z26" i="8"/>
  <c r="Z25" i="8"/>
  <c r="Z24" i="8"/>
  <c r="Z23" i="8"/>
  <c r="Z22" i="8"/>
  <c r="Z21" i="8"/>
  <c r="Z20" i="8"/>
  <c r="Z19" i="8"/>
  <c r="Z18" i="8"/>
  <c r="Z17" i="8"/>
  <c r="Z16" i="8"/>
  <c r="Z15" i="8"/>
  <c r="Z14" i="8"/>
  <c r="Z13" i="8"/>
  <c r="Z12" i="8"/>
  <c r="Z11" i="8"/>
  <c r="Z10" i="8"/>
  <c r="Z9" i="8"/>
  <c r="Z8" i="8"/>
  <c r="Z7" i="8"/>
  <c r="Z6" i="8"/>
  <c r="Z5" i="8"/>
  <c r="Z4" i="8"/>
  <c r="Z3" i="8" l="1"/>
  <c r="C36" i="3" l="1"/>
  <c r="AV8" i="8" l="1"/>
  <c r="AV14" i="8"/>
  <c r="AV20" i="8"/>
  <c r="AV26" i="8"/>
  <c r="AV32" i="8"/>
  <c r="AV38" i="8"/>
  <c r="AV44" i="8"/>
  <c r="AV50" i="8"/>
  <c r="AV56" i="8"/>
  <c r="AV62" i="8"/>
  <c r="AV68" i="8"/>
  <c r="AV74" i="8"/>
  <c r="AV80" i="8"/>
  <c r="AV86" i="8"/>
  <c r="AV92" i="8"/>
  <c r="AV98" i="8"/>
  <c r="AV104" i="8"/>
  <c r="AV110" i="8"/>
  <c r="AV116" i="8"/>
  <c r="AV122" i="8"/>
  <c r="AV128" i="8"/>
  <c r="AV134" i="8"/>
  <c r="AV140" i="8"/>
  <c r="AV146" i="8"/>
  <c r="AV152" i="8"/>
  <c r="AV158" i="8"/>
  <c r="AV164" i="8"/>
  <c r="AV170" i="8"/>
  <c r="AV176" i="8"/>
  <c r="AV182" i="8"/>
  <c r="AV188" i="8"/>
  <c r="AV194" i="8"/>
  <c r="AV200" i="8"/>
  <c r="AV206" i="8"/>
  <c r="AV212" i="8"/>
  <c r="AV218" i="8"/>
  <c r="AV224" i="8"/>
  <c r="AV230" i="8"/>
  <c r="AV236" i="8"/>
  <c r="AV242" i="8"/>
  <c r="AV248" i="8"/>
  <c r="AV254" i="8"/>
  <c r="AV260" i="8"/>
  <c r="AV266" i="8"/>
  <c r="AV272" i="8"/>
  <c r="AV278" i="8"/>
  <c r="AV284" i="8"/>
  <c r="AV290" i="8"/>
  <c r="AV296" i="8"/>
  <c r="AV302" i="8"/>
  <c r="AV9" i="8"/>
  <c r="AV15" i="8"/>
  <c r="AV21" i="8"/>
  <c r="AV27" i="8"/>
  <c r="AV33" i="8"/>
  <c r="AV39" i="8"/>
  <c r="AV45" i="8"/>
  <c r="AV51" i="8"/>
  <c r="AV57" i="8"/>
  <c r="AV63" i="8"/>
  <c r="AV69" i="8"/>
  <c r="AV75" i="8"/>
  <c r="AV81" i="8"/>
  <c r="AV87" i="8"/>
  <c r="AV93" i="8"/>
  <c r="AV99" i="8"/>
  <c r="AV105" i="8"/>
  <c r="AV111" i="8"/>
  <c r="AV117" i="8"/>
  <c r="AV123" i="8"/>
  <c r="AV129" i="8"/>
  <c r="AV135" i="8"/>
  <c r="AV141" i="8"/>
  <c r="AV147" i="8"/>
  <c r="AV153" i="8"/>
  <c r="AV159" i="8"/>
  <c r="AV165" i="8"/>
  <c r="AV171" i="8"/>
  <c r="AV177" i="8"/>
  <c r="AV183" i="8"/>
  <c r="AV189" i="8"/>
  <c r="AV195" i="8"/>
  <c r="AV201" i="8"/>
  <c r="AV207" i="8"/>
  <c r="AV213" i="8"/>
  <c r="AV219" i="8"/>
  <c r="AV225" i="8"/>
  <c r="AV231" i="8"/>
  <c r="AV237" i="8"/>
  <c r="AV243" i="8"/>
  <c r="AV249" i="8"/>
  <c r="AV255" i="8"/>
  <c r="AV261" i="8"/>
  <c r="AV267" i="8"/>
  <c r="AV273" i="8"/>
  <c r="AV279" i="8"/>
  <c r="AV285" i="8"/>
  <c r="AV291" i="8"/>
  <c r="AV297" i="8"/>
  <c r="AV4" i="8"/>
  <c r="AV10" i="8"/>
  <c r="AV16" i="8"/>
  <c r="AV22" i="8"/>
  <c r="AV28" i="8"/>
  <c r="AV34" i="8"/>
  <c r="AV40" i="8"/>
  <c r="AV46" i="8"/>
  <c r="AV52" i="8"/>
  <c r="AV58" i="8"/>
  <c r="AV64" i="8"/>
  <c r="AV70" i="8"/>
  <c r="AV76" i="8"/>
  <c r="AV82" i="8"/>
  <c r="AV88" i="8"/>
  <c r="AV94" i="8"/>
  <c r="AV100" i="8"/>
  <c r="AV106" i="8"/>
  <c r="AV112" i="8"/>
  <c r="AV118" i="8"/>
  <c r="AV124" i="8"/>
  <c r="AV130" i="8"/>
  <c r="AV136" i="8"/>
  <c r="AV142" i="8"/>
  <c r="AV148" i="8"/>
  <c r="AV154" i="8"/>
  <c r="AV160" i="8"/>
  <c r="AV166" i="8"/>
  <c r="AV172" i="8"/>
  <c r="AV178" i="8"/>
  <c r="AV184" i="8"/>
  <c r="AV190" i="8"/>
  <c r="AV196" i="8"/>
  <c r="AV202" i="8"/>
  <c r="AV208" i="8"/>
  <c r="AV214" i="8"/>
  <c r="AV220" i="8"/>
  <c r="AV226" i="8"/>
  <c r="AV232" i="8"/>
  <c r="AV238" i="8"/>
  <c r="AV244" i="8"/>
  <c r="AV250" i="8"/>
  <c r="AV256" i="8"/>
  <c r="AV262" i="8"/>
  <c r="AV268" i="8"/>
  <c r="AV274" i="8"/>
  <c r="AV280" i="8"/>
  <c r="AV286" i="8"/>
  <c r="AV292" i="8"/>
  <c r="AV298" i="8"/>
  <c r="AV5" i="8"/>
  <c r="AV11" i="8"/>
  <c r="AV17" i="8"/>
  <c r="AV23" i="8"/>
  <c r="AV29" i="8"/>
  <c r="AV35" i="8"/>
  <c r="AV41" i="8"/>
  <c r="AV47" i="8"/>
  <c r="AV53" i="8"/>
  <c r="AV59" i="8"/>
  <c r="AV65" i="8"/>
  <c r="AV71" i="8"/>
  <c r="AV77" i="8"/>
  <c r="AV83" i="8"/>
  <c r="AV89" i="8"/>
  <c r="AV95" i="8"/>
  <c r="AV101" i="8"/>
  <c r="AV107" i="8"/>
  <c r="AV113" i="8"/>
  <c r="AV119" i="8"/>
  <c r="AV125" i="8"/>
  <c r="AV131" i="8"/>
  <c r="AV137" i="8"/>
  <c r="AV143" i="8"/>
  <c r="AV149" i="8"/>
  <c r="AV155" i="8"/>
  <c r="AV161" i="8"/>
  <c r="AV167" i="8"/>
  <c r="AV173" i="8"/>
  <c r="AV179" i="8"/>
  <c r="AV185" i="8"/>
  <c r="AV191" i="8"/>
  <c r="AV197" i="8"/>
  <c r="AV203" i="8"/>
  <c r="AV209" i="8"/>
  <c r="AV215" i="8"/>
  <c r="AV221" i="8"/>
  <c r="AV227" i="8"/>
  <c r="AV233" i="8"/>
  <c r="AV239" i="8"/>
  <c r="AV245" i="8"/>
  <c r="AV251" i="8"/>
  <c r="AV257" i="8"/>
  <c r="AV263" i="8"/>
  <c r="AV269" i="8"/>
  <c r="AV275" i="8"/>
  <c r="AV281" i="8"/>
  <c r="AV287" i="8"/>
  <c r="AV293" i="8"/>
  <c r="AV299" i="8"/>
  <c r="AV6" i="8"/>
  <c r="AV12" i="8"/>
  <c r="AV18" i="8"/>
  <c r="AV24" i="8"/>
  <c r="AV30" i="8"/>
  <c r="AV36" i="8"/>
  <c r="AV42" i="8"/>
  <c r="AV48" i="8"/>
  <c r="AV54" i="8"/>
  <c r="AV60" i="8"/>
  <c r="AV66" i="8"/>
  <c r="AV72" i="8"/>
  <c r="AV78" i="8"/>
  <c r="AV84" i="8"/>
  <c r="AV90" i="8"/>
  <c r="AV96" i="8"/>
  <c r="AV102" i="8"/>
  <c r="AV108" i="8"/>
  <c r="AV114" i="8"/>
  <c r="AV120" i="8"/>
  <c r="AV126" i="8"/>
  <c r="AV132" i="8"/>
  <c r="AV138" i="8"/>
  <c r="AV144" i="8"/>
  <c r="AV150" i="8"/>
  <c r="AV156" i="8"/>
  <c r="AV162" i="8"/>
  <c r="AV168" i="8"/>
  <c r="AV174" i="8"/>
  <c r="AV180" i="8"/>
  <c r="AV186" i="8"/>
  <c r="AV192" i="8"/>
  <c r="AV198" i="8"/>
  <c r="AV204" i="8"/>
  <c r="AV210" i="8"/>
  <c r="AV216" i="8"/>
  <c r="AV222" i="8"/>
  <c r="AV228" i="8"/>
  <c r="AV234" i="8"/>
  <c r="AV240" i="8"/>
  <c r="AV246" i="8"/>
  <c r="AV252" i="8"/>
  <c r="AV258" i="8"/>
  <c r="AV264" i="8"/>
  <c r="AV270" i="8"/>
  <c r="AV276" i="8"/>
  <c r="AV282" i="8"/>
  <c r="AV288" i="8"/>
  <c r="AV294" i="8"/>
  <c r="AV300" i="8"/>
  <c r="AV25" i="8"/>
  <c r="AV61" i="8"/>
  <c r="AV97" i="8"/>
  <c r="AV133" i="8"/>
  <c r="AV169" i="8"/>
  <c r="AV205" i="8"/>
  <c r="AV241" i="8"/>
  <c r="AV277" i="8"/>
  <c r="AV31" i="8"/>
  <c r="AV37" i="8"/>
  <c r="AV73" i="8"/>
  <c r="AV109" i="8"/>
  <c r="AV145" i="8"/>
  <c r="AV181" i="8"/>
  <c r="AV217" i="8"/>
  <c r="AV253" i="8"/>
  <c r="AV289" i="8"/>
  <c r="AV7" i="8"/>
  <c r="AV43" i="8"/>
  <c r="AV79" i="8"/>
  <c r="AV115" i="8"/>
  <c r="AV151" i="8"/>
  <c r="AV187" i="8"/>
  <c r="AV223" i="8"/>
  <c r="AV259" i="8"/>
  <c r="AV295" i="8"/>
  <c r="AV13" i="8"/>
  <c r="AV49" i="8"/>
  <c r="AV85" i="8"/>
  <c r="AV121" i="8"/>
  <c r="AV157" i="8"/>
  <c r="AV193" i="8"/>
  <c r="AV229" i="8"/>
  <c r="AV265" i="8"/>
  <c r="AV301" i="8"/>
  <c r="AV19" i="8"/>
  <c r="AV55" i="8"/>
  <c r="AV91" i="8"/>
  <c r="AV127" i="8"/>
  <c r="AV163" i="8"/>
  <c r="AV199" i="8"/>
  <c r="AV235" i="8"/>
  <c r="AV271" i="8"/>
  <c r="AV103" i="8"/>
  <c r="AV139" i="8"/>
  <c r="AV175" i="8"/>
  <c r="AV211" i="8"/>
  <c r="AV247" i="8"/>
  <c r="AV67" i="8"/>
  <c r="AV283" i="8"/>
  <c r="AV3" i="8"/>
  <c r="AK5" i="8"/>
  <c r="AK8" i="8"/>
  <c r="AK11" i="8"/>
  <c r="AK14" i="8"/>
  <c r="AK17" i="8"/>
  <c r="AK20" i="8"/>
  <c r="AK23" i="8"/>
  <c r="AK26" i="8"/>
  <c r="AK29" i="8"/>
  <c r="AK32" i="8"/>
  <c r="AK35" i="8"/>
  <c r="AK38" i="8"/>
  <c r="AK41" i="8"/>
  <c r="AK44" i="8"/>
  <c r="AK47" i="8"/>
  <c r="AK50" i="8"/>
  <c r="AK53" i="8"/>
  <c r="AK56" i="8"/>
  <c r="AK59" i="8"/>
  <c r="AK62" i="8"/>
  <c r="AK65" i="8"/>
  <c r="AK68" i="8"/>
  <c r="AK71" i="8"/>
  <c r="AK74" i="8"/>
  <c r="AK77" i="8"/>
  <c r="AK80" i="8"/>
  <c r="AK83" i="8"/>
  <c r="AK86" i="8"/>
  <c r="AK89" i="8"/>
  <c r="AK92" i="8"/>
  <c r="AK95" i="8"/>
  <c r="AK98" i="8"/>
  <c r="AK101" i="8"/>
  <c r="AK104" i="8"/>
  <c r="AK107" i="8"/>
  <c r="AK110" i="8"/>
  <c r="AK113" i="8"/>
  <c r="AK116" i="8"/>
  <c r="AK119" i="8"/>
  <c r="AK122" i="8"/>
  <c r="AK125" i="8"/>
  <c r="AK128" i="8"/>
  <c r="AK131" i="8"/>
  <c r="AK134" i="8"/>
  <c r="AK137" i="8"/>
  <c r="AK140" i="8"/>
  <c r="AK143" i="8"/>
  <c r="AK146" i="8"/>
  <c r="AK149" i="8"/>
  <c r="AK152" i="8"/>
  <c r="AK155" i="8"/>
  <c r="AK158" i="8"/>
  <c r="AK161" i="8"/>
  <c r="AK164" i="8"/>
  <c r="AK167" i="8"/>
  <c r="AK170" i="8"/>
  <c r="AK173" i="8"/>
  <c r="AK176" i="8"/>
  <c r="AK179" i="8"/>
  <c r="AK182" i="8"/>
  <c r="AK185" i="8"/>
  <c r="AK188" i="8"/>
  <c r="AK191" i="8"/>
  <c r="AK194" i="8"/>
  <c r="AK197" i="8"/>
  <c r="AK200" i="8"/>
  <c r="AK203" i="8"/>
  <c r="AK206" i="8"/>
  <c r="AK209" i="8"/>
  <c r="AK212" i="8"/>
  <c r="AK215" i="8"/>
  <c r="AK218" i="8"/>
  <c r="AK221" i="8"/>
  <c r="AK224" i="8"/>
  <c r="AK227" i="8"/>
  <c r="AK230" i="8"/>
  <c r="AK233" i="8"/>
  <c r="AK236" i="8"/>
  <c r="AK239" i="8"/>
  <c r="AK242" i="8"/>
  <c r="AK245" i="8"/>
  <c r="AK248" i="8"/>
  <c r="AK251" i="8"/>
  <c r="AK254" i="8"/>
  <c r="AK257" i="8"/>
  <c r="AK6" i="8"/>
  <c r="AK9" i="8"/>
  <c r="AK12" i="8"/>
  <c r="AK15" i="8"/>
  <c r="AK18" i="8"/>
  <c r="AK21" i="8"/>
  <c r="AK24" i="8"/>
  <c r="AK27" i="8"/>
  <c r="AK30" i="8"/>
  <c r="AK33" i="8"/>
  <c r="AK36" i="8"/>
  <c r="AK39" i="8"/>
  <c r="AK42" i="8"/>
  <c r="AK45" i="8"/>
  <c r="AK48" i="8"/>
  <c r="AK51" i="8"/>
  <c r="AK54" i="8"/>
  <c r="AK57" i="8"/>
  <c r="AK60" i="8"/>
  <c r="AK63" i="8"/>
  <c r="AK66" i="8"/>
  <c r="AK69" i="8"/>
  <c r="AK72" i="8"/>
  <c r="AK75" i="8"/>
  <c r="AK78" i="8"/>
  <c r="AK81" i="8"/>
  <c r="AK84" i="8"/>
  <c r="AK87" i="8"/>
  <c r="AK90" i="8"/>
  <c r="AK93" i="8"/>
  <c r="AK96" i="8"/>
  <c r="AK99" i="8"/>
  <c r="AK102" i="8"/>
  <c r="AK105" i="8"/>
  <c r="AK108" i="8"/>
  <c r="AK111" i="8"/>
  <c r="AK114" i="8"/>
  <c r="AK117" i="8"/>
  <c r="AK120" i="8"/>
  <c r="AK123" i="8"/>
  <c r="AK126" i="8"/>
  <c r="AK129" i="8"/>
  <c r="AK132" i="8"/>
  <c r="AK135" i="8"/>
  <c r="AK138" i="8"/>
  <c r="AK141" i="8"/>
  <c r="AK144" i="8"/>
  <c r="AK147" i="8"/>
  <c r="AK150" i="8"/>
  <c r="AK153" i="8"/>
  <c r="AK156" i="8"/>
  <c r="AK159" i="8"/>
  <c r="AK162" i="8"/>
  <c r="AK165" i="8"/>
  <c r="AK168" i="8"/>
  <c r="AK171" i="8"/>
  <c r="AK174" i="8"/>
  <c r="AK4" i="8"/>
  <c r="AK7" i="8"/>
  <c r="AK10" i="8"/>
  <c r="AK13" i="8"/>
  <c r="AK16" i="8"/>
  <c r="AK19" i="8"/>
  <c r="AK22" i="8"/>
  <c r="AK25" i="8"/>
  <c r="AK28" i="8"/>
  <c r="AK31" i="8"/>
  <c r="AK34" i="8"/>
  <c r="AK37" i="8"/>
  <c r="AK40" i="8"/>
  <c r="AK43" i="8"/>
  <c r="AK46" i="8"/>
  <c r="AK49" i="8"/>
  <c r="AK52" i="8"/>
  <c r="AK55" i="8"/>
  <c r="AK58" i="8"/>
  <c r="AK61" i="8"/>
  <c r="AK64" i="8"/>
  <c r="AK67" i="8"/>
  <c r="AK70" i="8"/>
  <c r="AK73" i="8"/>
  <c r="AK76" i="8"/>
  <c r="AK79" i="8"/>
  <c r="AK82" i="8"/>
  <c r="AK85" i="8"/>
  <c r="AK88" i="8"/>
  <c r="AK91" i="8"/>
  <c r="AK94" i="8"/>
  <c r="AK97" i="8"/>
  <c r="AK100" i="8"/>
  <c r="AK103" i="8"/>
  <c r="AK106" i="8"/>
  <c r="AK109" i="8"/>
  <c r="AK112" i="8"/>
  <c r="AK115" i="8"/>
  <c r="AK118" i="8"/>
  <c r="AK121" i="8"/>
  <c r="AK124" i="8"/>
  <c r="AK127" i="8"/>
  <c r="AK130" i="8"/>
  <c r="AK133" i="8"/>
  <c r="AK136" i="8"/>
  <c r="AK139" i="8"/>
  <c r="AK145" i="8"/>
  <c r="AK163" i="8"/>
  <c r="AK187" i="8"/>
  <c r="AK210" i="8"/>
  <c r="AK223" i="8"/>
  <c r="AK246" i="8"/>
  <c r="AK259" i="8"/>
  <c r="AK262" i="8"/>
  <c r="AK265" i="8"/>
  <c r="AK268" i="8"/>
  <c r="AK271" i="8"/>
  <c r="AK274" i="8"/>
  <c r="AK277" i="8"/>
  <c r="AK280" i="8"/>
  <c r="AK283" i="8"/>
  <c r="AK286" i="8"/>
  <c r="AK289" i="8"/>
  <c r="AK292" i="8"/>
  <c r="AK295" i="8"/>
  <c r="AK298" i="8"/>
  <c r="AK301" i="8"/>
  <c r="AK184" i="8"/>
  <c r="AK207" i="8"/>
  <c r="AK220" i="8"/>
  <c r="AK243" i="8"/>
  <c r="AK256" i="8"/>
  <c r="AK142" i="8"/>
  <c r="AK160" i="8"/>
  <c r="AK181" i="8"/>
  <c r="AK204" i="8"/>
  <c r="AK217" i="8"/>
  <c r="AK240" i="8"/>
  <c r="AK253" i="8"/>
  <c r="AK178" i="8"/>
  <c r="AK201" i="8"/>
  <c r="AK214" i="8"/>
  <c r="AK237" i="8"/>
  <c r="AK250" i="8"/>
  <c r="AK157" i="8"/>
  <c r="AK175" i="8"/>
  <c r="AK198" i="8"/>
  <c r="AK211" i="8"/>
  <c r="AK234" i="8"/>
  <c r="AK247" i="8"/>
  <c r="AK260" i="8"/>
  <c r="AK263" i="8"/>
  <c r="AK266" i="8"/>
  <c r="AK269" i="8"/>
  <c r="AK272" i="8"/>
  <c r="AK275" i="8"/>
  <c r="AK278" i="8"/>
  <c r="AK281" i="8"/>
  <c r="AK284" i="8"/>
  <c r="AK287" i="8"/>
  <c r="AK290" i="8"/>
  <c r="AK293" i="8"/>
  <c r="AK296" i="8"/>
  <c r="AK299" i="8"/>
  <c r="AK302" i="8"/>
  <c r="AK195" i="8"/>
  <c r="AK208" i="8"/>
  <c r="AK231" i="8"/>
  <c r="AK244" i="8"/>
  <c r="AK154" i="8"/>
  <c r="AK172" i="8"/>
  <c r="AK192" i="8"/>
  <c r="AK205" i="8"/>
  <c r="AK228" i="8"/>
  <c r="AK241" i="8"/>
  <c r="AK189" i="8"/>
  <c r="AK202" i="8"/>
  <c r="AK225" i="8"/>
  <c r="AK238" i="8"/>
  <c r="AK151" i="8"/>
  <c r="AK169" i="8"/>
  <c r="AK186" i="8"/>
  <c r="AK199" i="8"/>
  <c r="AK222" i="8"/>
  <c r="AK235" i="8"/>
  <c r="AK258" i="8"/>
  <c r="AK261" i="8"/>
  <c r="AK264" i="8"/>
  <c r="AK267" i="8"/>
  <c r="AK270" i="8"/>
  <c r="AK273" i="8"/>
  <c r="AK276" i="8"/>
  <c r="AK279" i="8"/>
  <c r="AK282" i="8"/>
  <c r="AK285" i="8"/>
  <c r="AK288" i="8"/>
  <c r="AK291" i="8"/>
  <c r="AK294" i="8"/>
  <c r="AK297" i="8"/>
  <c r="AK300" i="8"/>
  <c r="AK183" i="8"/>
  <c r="AK196" i="8"/>
  <c r="AK219" i="8"/>
  <c r="AK232" i="8"/>
  <c r="AK255" i="8"/>
  <c r="AK148" i="8"/>
  <c r="AK166" i="8"/>
  <c r="AK180" i="8"/>
  <c r="AK193" i="8"/>
  <c r="AK216" i="8"/>
  <c r="AK229" i="8"/>
  <c r="AK252" i="8"/>
  <c r="AK177" i="8"/>
  <c r="AK190" i="8"/>
  <c r="AK213" i="8"/>
  <c r="AK226" i="8"/>
  <c r="AK249" i="8"/>
  <c r="AK3" i="8"/>
  <c r="C14" i="3"/>
  <c r="O13" i="8" l="1"/>
  <c r="O25" i="8"/>
  <c r="O37" i="8"/>
  <c r="O49" i="8"/>
  <c r="O61" i="8"/>
  <c r="O73" i="8"/>
  <c r="O85" i="8"/>
  <c r="O97" i="8"/>
  <c r="O109" i="8"/>
  <c r="O121" i="8"/>
  <c r="O133" i="8"/>
  <c r="O145" i="8"/>
  <c r="O157" i="8"/>
  <c r="O169" i="8"/>
  <c r="O181" i="8"/>
  <c r="O193" i="8"/>
  <c r="O205" i="8"/>
  <c r="O217" i="8"/>
  <c r="O229" i="8"/>
  <c r="O241" i="8"/>
  <c r="O253" i="8"/>
  <c r="O265" i="8"/>
  <c r="O277" i="8"/>
  <c r="O289" i="8"/>
  <c r="O301" i="8"/>
  <c r="O12" i="8"/>
  <c r="O24" i="8"/>
  <c r="O36" i="8"/>
  <c r="O48" i="8"/>
  <c r="O60" i="8"/>
  <c r="O72" i="8"/>
  <c r="O84" i="8"/>
  <c r="O96" i="8"/>
  <c r="O108" i="8"/>
  <c r="O120" i="8"/>
  <c r="O132" i="8"/>
  <c r="O144" i="8"/>
  <c r="O156" i="8"/>
  <c r="O168" i="8"/>
  <c r="O180" i="8"/>
  <c r="O192" i="8"/>
  <c r="O204" i="8"/>
  <c r="O216" i="8"/>
  <c r="O228" i="8"/>
  <c r="O240" i="8"/>
  <c r="O252" i="8"/>
  <c r="O264" i="8"/>
  <c r="O276" i="8"/>
  <c r="O288" i="8"/>
  <c r="O300" i="8"/>
  <c r="O11" i="8"/>
  <c r="O23" i="8"/>
  <c r="O35" i="8"/>
  <c r="O47" i="8"/>
  <c r="O59" i="8"/>
  <c r="O71" i="8"/>
  <c r="O83" i="8"/>
  <c r="O95" i="8"/>
  <c r="O107" i="8"/>
  <c r="O119" i="8"/>
  <c r="O131" i="8"/>
  <c r="O143" i="8"/>
  <c r="O155" i="8"/>
  <c r="O167" i="8"/>
  <c r="O179" i="8"/>
  <c r="O191" i="8"/>
  <c r="O203" i="8"/>
  <c r="O215" i="8"/>
  <c r="O227" i="8"/>
  <c r="O239" i="8"/>
  <c r="O251" i="8"/>
  <c r="O263" i="8"/>
  <c r="O275" i="8"/>
  <c r="O287" i="8"/>
  <c r="O299" i="8"/>
  <c r="O10" i="8"/>
  <c r="O22" i="8"/>
  <c r="O34" i="8"/>
  <c r="O46" i="8"/>
  <c r="O58" i="8"/>
  <c r="O70" i="8"/>
  <c r="O82" i="8"/>
  <c r="O94" i="8"/>
  <c r="O106" i="8"/>
  <c r="O118" i="8"/>
  <c r="O130" i="8"/>
  <c r="O142" i="8"/>
  <c r="O154" i="8"/>
  <c r="O166" i="8"/>
  <c r="O178" i="8"/>
  <c r="O190" i="8"/>
  <c r="O202" i="8"/>
  <c r="O214" i="8"/>
  <c r="O226" i="8"/>
  <c r="O238" i="8"/>
  <c r="O250" i="8"/>
  <c r="O262" i="8"/>
  <c r="O274" i="8"/>
  <c r="O286" i="8"/>
  <c r="O298" i="8"/>
  <c r="O9" i="8"/>
  <c r="O21" i="8"/>
  <c r="O33" i="8"/>
  <c r="O45" i="8"/>
  <c r="O57" i="8"/>
  <c r="O69" i="8"/>
  <c r="O81" i="8"/>
  <c r="O93" i="8"/>
  <c r="O105" i="8"/>
  <c r="O117" i="8"/>
  <c r="O129" i="8"/>
  <c r="O141" i="8"/>
  <c r="O153" i="8"/>
  <c r="O165" i="8"/>
  <c r="O177" i="8"/>
  <c r="O189" i="8"/>
  <c r="O201" i="8"/>
  <c r="O213" i="8"/>
  <c r="O225" i="8"/>
  <c r="O237" i="8"/>
  <c r="O249" i="8"/>
  <c r="O261" i="8"/>
  <c r="O273" i="8"/>
  <c r="O285" i="8"/>
  <c r="O297" i="8"/>
  <c r="O8" i="8"/>
  <c r="O20" i="8"/>
  <c r="O32" i="8"/>
  <c r="O44" i="8"/>
  <c r="O56" i="8"/>
  <c r="O68" i="8"/>
  <c r="O80" i="8"/>
  <c r="O92" i="8"/>
  <c r="O104" i="8"/>
  <c r="O116" i="8"/>
  <c r="O128" i="8"/>
  <c r="O140" i="8"/>
  <c r="O152" i="8"/>
  <c r="O164" i="8"/>
  <c r="O176" i="8"/>
  <c r="O188" i="8"/>
  <c r="O200" i="8"/>
  <c r="O212" i="8"/>
  <c r="O224" i="8"/>
  <c r="O236" i="8"/>
  <c r="O248" i="8"/>
  <c r="O260" i="8"/>
  <c r="O272" i="8"/>
  <c r="O284" i="8"/>
  <c r="O296" i="8"/>
  <c r="O3" i="8"/>
  <c r="O7" i="8"/>
  <c r="O19" i="8"/>
  <c r="O31" i="8"/>
  <c r="O43" i="8"/>
  <c r="O55" i="8"/>
  <c r="O67" i="8"/>
  <c r="O79" i="8"/>
  <c r="O91" i="8"/>
  <c r="O103" i="8"/>
  <c r="O115" i="8"/>
  <c r="O127" i="8"/>
  <c r="O139" i="8"/>
  <c r="O151" i="8"/>
  <c r="O163" i="8"/>
  <c r="O175" i="8"/>
  <c r="O187" i="8"/>
  <c r="O199" i="8"/>
  <c r="O211" i="8"/>
  <c r="O223" i="8"/>
  <c r="O235" i="8"/>
  <c r="O247" i="8"/>
  <c r="O259" i="8"/>
  <c r="O271" i="8"/>
  <c r="O283" i="8"/>
  <c r="O295" i="8"/>
  <c r="O6" i="8"/>
  <c r="O18" i="8"/>
  <c r="O30" i="8"/>
  <c r="O42" i="8"/>
  <c r="O54" i="8"/>
  <c r="O66" i="8"/>
  <c r="O78" i="8"/>
  <c r="O90" i="8"/>
  <c r="O102" i="8"/>
  <c r="O114" i="8"/>
  <c r="O126" i="8"/>
  <c r="O138" i="8"/>
  <c r="O150" i="8"/>
  <c r="O162" i="8"/>
  <c r="O174" i="8"/>
  <c r="O186" i="8"/>
  <c r="O198" i="8"/>
  <c r="O210" i="8"/>
  <c r="O222" i="8"/>
  <c r="O234" i="8"/>
  <c r="O246" i="8"/>
  <c r="O258" i="8"/>
  <c r="O270" i="8"/>
  <c r="O282" i="8"/>
  <c r="O294" i="8"/>
  <c r="O5" i="8"/>
  <c r="O17" i="8"/>
  <c r="O29" i="8"/>
  <c r="O41" i="8"/>
  <c r="O53" i="8"/>
  <c r="O65" i="8"/>
  <c r="O77" i="8"/>
  <c r="O89" i="8"/>
  <c r="O101" i="8"/>
  <c r="O113" i="8"/>
  <c r="O125" i="8"/>
  <c r="O137" i="8"/>
  <c r="O149" i="8"/>
  <c r="O161" i="8"/>
  <c r="O173" i="8"/>
  <c r="O185" i="8"/>
  <c r="O197" i="8"/>
  <c r="O209" i="8"/>
  <c r="O221" i="8"/>
  <c r="O233" i="8"/>
  <c r="O245" i="8"/>
  <c r="O257" i="8"/>
  <c r="O269" i="8"/>
  <c r="O281" i="8"/>
  <c r="O293" i="8"/>
  <c r="O4" i="8"/>
  <c r="O16" i="8"/>
  <c r="O28" i="8"/>
  <c r="O40" i="8"/>
  <c r="O52" i="8"/>
  <c r="O64" i="8"/>
  <c r="O76" i="8"/>
  <c r="O88" i="8"/>
  <c r="O100" i="8"/>
  <c r="O112" i="8"/>
  <c r="O124" i="8"/>
  <c r="O136" i="8"/>
  <c r="O148" i="8"/>
  <c r="O160" i="8"/>
  <c r="O172" i="8"/>
  <c r="O184" i="8"/>
  <c r="O196" i="8"/>
  <c r="O208" i="8"/>
  <c r="O220" i="8"/>
  <c r="O232" i="8"/>
  <c r="O244" i="8"/>
  <c r="O256" i="8"/>
  <c r="O268" i="8"/>
  <c r="O280" i="8"/>
  <c r="O292" i="8"/>
  <c r="O15" i="8"/>
  <c r="O27" i="8"/>
  <c r="O39" i="8"/>
  <c r="O51" i="8"/>
  <c r="O63" i="8"/>
  <c r="O75" i="8"/>
  <c r="O87" i="8"/>
  <c r="O99" i="8"/>
  <c r="O111" i="8"/>
  <c r="O123" i="8"/>
  <c r="O135" i="8"/>
  <c r="O147" i="8"/>
  <c r="O159" i="8"/>
  <c r="O171" i="8"/>
  <c r="O183" i="8"/>
  <c r="O195" i="8"/>
  <c r="O207" i="8"/>
  <c r="O219" i="8"/>
  <c r="O231" i="8"/>
  <c r="O243" i="8"/>
  <c r="O255" i="8"/>
  <c r="O267" i="8"/>
  <c r="O279" i="8"/>
  <c r="O291" i="8"/>
  <c r="O14" i="8"/>
  <c r="O26" i="8"/>
  <c r="O38" i="8"/>
  <c r="O50" i="8"/>
  <c r="O62" i="8"/>
  <c r="O74" i="8"/>
  <c r="O86" i="8"/>
  <c r="O98" i="8"/>
  <c r="O110" i="8"/>
  <c r="O122" i="8"/>
  <c r="O134" i="8"/>
  <c r="O146" i="8"/>
  <c r="O158" i="8"/>
  <c r="O170" i="8"/>
  <c r="O182" i="8"/>
  <c r="O194" i="8"/>
  <c r="O206" i="8"/>
  <c r="O218" i="8"/>
  <c r="O230" i="8"/>
  <c r="O242" i="8"/>
  <c r="O254" i="8"/>
  <c r="O266" i="8"/>
  <c r="O278" i="8"/>
  <c r="O290" i="8"/>
  <c r="O302" i="8"/>
  <c r="C2" i="10" l="1"/>
  <c r="C9" i="10" l="1"/>
  <c r="C10" i="10"/>
  <c r="C3" i="10"/>
  <c r="C12" i="10"/>
  <c r="C7" i="10"/>
  <c r="C5" i="10"/>
  <c r="C11" i="10"/>
  <c r="C8" i="10"/>
  <c r="C6" i="10"/>
  <c r="C4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<sst xmlns="http://schemas.openxmlformats.org/spreadsheetml/2006/main" count="612" uniqueCount="281">
  <si>
    <t>Ortalama</t>
  </si>
  <si>
    <t>ÖÇ / PÇ</t>
  </si>
  <si>
    <t>PÇ1</t>
  </si>
  <si>
    <t>PÇ2</t>
  </si>
  <si>
    <t>PÇ3</t>
  </si>
  <si>
    <t>PÇ4</t>
  </si>
  <si>
    <t>PÇ5</t>
  </si>
  <si>
    <t>PÇ6</t>
  </si>
  <si>
    <t>PÇ7</t>
  </si>
  <si>
    <t>PÇ8</t>
  </si>
  <si>
    <t>PÇ9</t>
  </si>
  <si>
    <t>PÇ10</t>
  </si>
  <si>
    <t>PÇ11</t>
  </si>
  <si>
    <t>ÖÇ1</t>
  </si>
  <si>
    <t>ÖÇ2</t>
  </si>
  <si>
    <t>ÖÇ3</t>
  </si>
  <si>
    <t>ÖÇ4</t>
  </si>
  <si>
    <t>ÖÇ5</t>
  </si>
  <si>
    <t>ÖÇ6</t>
  </si>
  <si>
    <t>ÖÇ7</t>
  </si>
  <si>
    <t>ÖÇ8</t>
  </si>
  <si>
    <t>PUAN</t>
  </si>
  <si>
    <t>%</t>
  </si>
  <si>
    <t>VİZE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</si>
  <si>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</si>
  <si>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</si>
  <si>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</si>
  <si>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</si>
  <si>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</si>
  <si>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</si>
  <si>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</si>
  <si>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</si>
  <si>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</si>
  <si>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</si>
  <si>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Toplam</t>
  </si>
  <si>
    <t>FİNAL</t>
  </si>
  <si>
    <t>BÜTÜNLEME</t>
  </si>
  <si>
    <t>SN</t>
  </si>
  <si>
    <t>Numara</t>
  </si>
  <si>
    <t>Ad</t>
  </si>
  <si>
    <t>Soyad</t>
  </si>
  <si>
    <t>T</t>
  </si>
  <si>
    <t>PROGRAM ÇIKTILARI</t>
  </si>
  <si>
    <t>Sıra No</t>
  </si>
  <si>
    <t>ÖĞRENME ÇIKTILARI</t>
  </si>
  <si>
    <t>Sınava Giren Öğrenci Sayısı</t>
  </si>
  <si>
    <t>Soru No</t>
  </si>
  <si>
    <t>Soru Puanı/2</t>
  </si>
  <si>
    <t>Doğru Cevaplayan Öğrenci Sayısı</t>
  </si>
  <si>
    <t>Sorunun Doğru Cevaplanma Oranı</t>
  </si>
  <si>
    <t xml:space="preserve">OĞUZ KAAN </t>
  </si>
  <si>
    <t>ELİDOLU</t>
  </si>
  <si>
    <t xml:space="preserve">İREM </t>
  </si>
  <si>
    <t>DOSTABAKAN</t>
  </si>
  <si>
    <t xml:space="preserve">EDANUR </t>
  </si>
  <si>
    <t>TANRIKULU</t>
  </si>
  <si>
    <t xml:space="preserve">EMİN </t>
  </si>
  <si>
    <t>MUTLU</t>
  </si>
  <si>
    <t xml:space="preserve">ENES TALHA </t>
  </si>
  <si>
    <t>AYAR</t>
  </si>
  <si>
    <t xml:space="preserve">ŞEYMA NUR </t>
  </si>
  <si>
    <t>ARI</t>
  </si>
  <si>
    <t xml:space="preserve">HİLAL </t>
  </si>
  <si>
    <t>TABAK</t>
  </si>
  <si>
    <t xml:space="preserve">PINAR </t>
  </si>
  <si>
    <t>ALTINKAYA</t>
  </si>
  <si>
    <t xml:space="preserve">SILA </t>
  </si>
  <si>
    <t>GÜRDAŞ</t>
  </si>
  <si>
    <t xml:space="preserve">PELİN </t>
  </si>
  <si>
    <t>ÇELİK</t>
  </si>
  <si>
    <t xml:space="preserve">MUHAMMED </t>
  </si>
  <si>
    <t xml:space="preserve">GÖZDE </t>
  </si>
  <si>
    <t>ALTUNYURT</t>
  </si>
  <si>
    <t xml:space="preserve">ERTUĞRUL </t>
  </si>
  <si>
    <t>YÜKSEL</t>
  </si>
  <si>
    <t xml:space="preserve">KEREM </t>
  </si>
  <si>
    <t>ATAYETER</t>
  </si>
  <si>
    <t>GR</t>
  </si>
  <si>
    <t xml:space="preserve">DUYGU </t>
  </si>
  <si>
    <t>MURT</t>
  </si>
  <si>
    <t xml:space="preserve">MUHAMMED FURKAN </t>
  </si>
  <si>
    <t>SEVEN</t>
  </si>
  <si>
    <t xml:space="preserve">ÖZNUR </t>
  </si>
  <si>
    <t>SELÇUK</t>
  </si>
  <si>
    <t xml:space="preserve">ALİ KAAN </t>
  </si>
  <si>
    <t>TOROS</t>
  </si>
  <si>
    <t xml:space="preserve">ALPEREN </t>
  </si>
  <si>
    <t>ÇAKIR</t>
  </si>
  <si>
    <t xml:space="preserve">CANER </t>
  </si>
  <si>
    <t>TANİK</t>
  </si>
  <si>
    <t xml:space="preserve">MİNE </t>
  </si>
  <si>
    <t>ERYILMAZ</t>
  </si>
  <si>
    <t xml:space="preserve">KAAN </t>
  </si>
  <si>
    <t>KAHRAMAN</t>
  </si>
  <si>
    <t xml:space="preserve">İSA CAN </t>
  </si>
  <si>
    <t>KÜÇÜKERDEM</t>
  </si>
  <si>
    <t xml:space="preserve">MEHMET </t>
  </si>
  <si>
    <t>ÇAKMAK</t>
  </si>
  <si>
    <t xml:space="preserve">BURAK </t>
  </si>
  <si>
    <t>DİNER</t>
  </si>
  <si>
    <t xml:space="preserve">AHMET HİLMİ </t>
  </si>
  <si>
    <t>MANYAS</t>
  </si>
  <si>
    <t xml:space="preserve">NUREFŞAN </t>
  </si>
  <si>
    <t>AKTI</t>
  </si>
  <si>
    <t xml:space="preserve">ABOBAKR SHAHER </t>
  </si>
  <si>
    <t>SULTAN ABDULRAB AL-DUBAI</t>
  </si>
  <si>
    <t xml:space="preserve">MUHAMMAD </t>
  </si>
  <si>
    <t>KALUMIAN</t>
  </si>
  <si>
    <t xml:space="preserve">ABDULLAH MOHAMMED </t>
  </si>
  <si>
    <t>ABDULAZIZ AHMED AL-SENWI</t>
  </si>
  <si>
    <t xml:space="preserve">MOHAMMED FARES </t>
  </si>
  <si>
    <t>MOHAMMED SAEED</t>
  </si>
  <si>
    <t xml:space="preserve">BAYRAM </t>
  </si>
  <si>
    <t>GÜMÜŞ</t>
  </si>
  <si>
    <t xml:space="preserve">AHMED </t>
  </si>
  <si>
    <t>RAHAL</t>
  </si>
  <si>
    <t xml:space="preserve">MOTASEM </t>
  </si>
  <si>
    <t>ALOKOR</t>
  </si>
  <si>
    <t xml:space="preserve">YUSUF </t>
  </si>
  <si>
    <t>ASLAN</t>
  </si>
  <si>
    <t xml:space="preserve">BATURALP </t>
  </si>
  <si>
    <t>ÖZMEN</t>
  </si>
  <si>
    <t xml:space="preserve">SERHAT </t>
  </si>
  <si>
    <t>ÇETİNER</t>
  </si>
  <si>
    <t xml:space="preserve">SEFA </t>
  </si>
  <si>
    <t>YILMAZ</t>
  </si>
  <si>
    <t xml:space="preserve">OĞUZ ENDER </t>
  </si>
  <si>
    <t>DEMİR</t>
  </si>
  <si>
    <t xml:space="preserve">KÜBRA </t>
  </si>
  <si>
    <t>ŞAHİN</t>
  </si>
  <si>
    <t xml:space="preserve">AHMET ŞAHİN </t>
  </si>
  <si>
    <t>ORKİN</t>
  </si>
  <si>
    <t xml:space="preserve">BÜŞRA </t>
  </si>
  <si>
    <t>KURT</t>
  </si>
  <si>
    <t>İNAN</t>
  </si>
  <si>
    <t xml:space="preserve">EMİR </t>
  </si>
  <si>
    <t>KOP</t>
  </si>
  <si>
    <t xml:space="preserve">HAVVA NUR </t>
  </si>
  <si>
    <t>GÜNAYDIN</t>
  </si>
  <si>
    <t xml:space="preserve">MEVLÜT HAN </t>
  </si>
  <si>
    <t>AŞCI</t>
  </si>
  <si>
    <t xml:space="preserve">NUR EFŞAN </t>
  </si>
  <si>
    <t>ÖZKAYNAK</t>
  </si>
  <si>
    <t xml:space="preserve">ÖMER FARUK </t>
  </si>
  <si>
    <t>YAŞAR</t>
  </si>
  <si>
    <t>AKKUYU</t>
  </si>
  <si>
    <t xml:space="preserve">HATİCE RANA </t>
  </si>
  <si>
    <t>GÜNEŞ</t>
  </si>
  <si>
    <t xml:space="preserve">ÖZLEM </t>
  </si>
  <si>
    <t>HARMANCI</t>
  </si>
  <si>
    <t xml:space="preserve">EMRULLAH </t>
  </si>
  <si>
    <t>AKSU</t>
  </si>
  <si>
    <t xml:space="preserve">BERKAY </t>
  </si>
  <si>
    <t>SEVİNÇ</t>
  </si>
  <si>
    <t xml:space="preserve">SENANUR </t>
  </si>
  <si>
    <t>ARSLAN</t>
  </si>
  <si>
    <t xml:space="preserve">İLAYDA </t>
  </si>
  <si>
    <t>SARIKAYA</t>
  </si>
  <si>
    <t xml:space="preserve">HÜLYA </t>
  </si>
  <si>
    <t xml:space="preserve">MAHMUT </t>
  </si>
  <si>
    <t>ÖZSOY</t>
  </si>
  <si>
    <t xml:space="preserve">ŞEVVAL NUR </t>
  </si>
  <si>
    <t>BOZKURT</t>
  </si>
  <si>
    <t xml:space="preserve">MEHMET KADİR </t>
  </si>
  <si>
    <t>DAĞLI</t>
  </si>
  <si>
    <t xml:space="preserve">ÇAĞDAŞ </t>
  </si>
  <si>
    <t>KARATAŞ</t>
  </si>
  <si>
    <t xml:space="preserve">DOĞASU </t>
  </si>
  <si>
    <t>IŞIK</t>
  </si>
  <si>
    <t xml:space="preserve">UMUT GÜVEN </t>
  </si>
  <si>
    <t>USLU</t>
  </si>
  <si>
    <t xml:space="preserve">MEHMET MECİT </t>
  </si>
  <si>
    <t>ÇEVİKALP</t>
  </si>
  <si>
    <t xml:space="preserve">SEKVAN </t>
  </si>
  <si>
    <t>DAYAN</t>
  </si>
  <si>
    <t xml:space="preserve">EMİRHAN </t>
  </si>
  <si>
    <t>ÇAĞLAYANDERE</t>
  </si>
  <si>
    <t xml:space="preserve">HASAN BUĞRA </t>
  </si>
  <si>
    <t>TOKTAŞ</t>
  </si>
  <si>
    <t xml:space="preserve">ZELİHA </t>
  </si>
  <si>
    <t>KANER</t>
  </si>
  <si>
    <t>KANAT</t>
  </si>
  <si>
    <t xml:space="preserve">BATUHAN </t>
  </si>
  <si>
    <t>ERĞİN</t>
  </si>
  <si>
    <t xml:space="preserve">HARUN </t>
  </si>
  <si>
    <t>İDER</t>
  </si>
  <si>
    <t xml:space="preserve">ALPTÜRK </t>
  </si>
  <si>
    <t>ORAL</t>
  </si>
  <si>
    <t>KÖMBE</t>
  </si>
  <si>
    <t xml:space="preserve">RUMEYSA </t>
  </si>
  <si>
    <t>AMAK</t>
  </si>
  <si>
    <t xml:space="preserve">HALİL İBRAHİM </t>
  </si>
  <si>
    <t>ALTIN</t>
  </si>
  <si>
    <t xml:space="preserve">AYŞE GÜL </t>
  </si>
  <si>
    <t xml:space="preserve">DİDEM </t>
  </si>
  <si>
    <t>DENİZ</t>
  </si>
  <si>
    <t xml:space="preserve">SİBEL </t>
  </si>
  <si>
    <t>ÇALIŞKAN</t>
  </si>
  <si>
    <t xml:space="preserve">MOHAMMED FAWAZ </t>
  </si>
  <si>
    <t xml:space="preserve">NAUFAL AQEETA </t>
  </si>
  <si>
    <t>FADHEL ZAENUDDIN NAUFAL AQEETA FADHEL ZAENUDDIN</t>
  </si>
  <si>
    <t xml:space="preserve">MOHAMED EL </t>
  </si>
  <si>
    <t>MORABIT</t>
  </si>
  <si>
    <t xml:space="preserve">HUDHAIFA MOHAMMED </t>
  </si>
  <si>
    <t>ABDULLAH AL-WAJIH</t>
  </si>
  <si>
    <t xml:space="preserve">ARİF EMRE </t>
  </si>
  <si>
    <t>OKSAL</t>
  </si>
  <si>
    <t xml:space="preserve">MOHAMMED SALEH </t>
  </si>
  <si>
    <t>HUSSEIN MOHAMMED AL-QADRI</t>
  </si>
  <si>
    <t xml:space="preserve">AHMED ABDULRAHEEM </t>
  </si>
  <si>
    <t>MUSLEH AL-BAADANI</t>
  </si>
  <si>
    <t xml:space="preserve">SALİHCAN </t>
  </si>
  <si>
    <t>KARA</t>
  </si>
  <si>
    <t xml:space="preserve">AHMET SELÇUK </t>
  </si>
  <si>
    <t>KÜREN</t>
  </si>
  <si>
    <t xml:space="preserve">TALHA ERAY </t>
  </si>
  <si>
    <t>ATAÇ</t>
  </si>
  <si>
    <t xml:space="preserve">MİRAY </t>
  </si>
  <si>
    <t>ÇALIK</t>
  </si>
  <si>
    <t xml:space="preserve">ENES TUNAHAN </t>
  </si>
  <si>
    <t>KAPAN</t>
  </si>
  <si>
    <t xml:space="preserve">BURAK MÜNTEHA </t>
  </si>
  <si>
    <t>ELLİK</t>
  </si>
  <si>
    <t xml:space="preserve">HÜSNÜ ADNAN </t>
  </si>
  <si>
    <t>TAYFUR</t>
  </si>
  <si>
    <t xml:space="preserve">NEZİR </t>
  </si>
  <si>
    <t xml:space="preserve">ARDA BERKE </t>
  </si>
  <si>
    <t>DOĞAN</t>
  </si>
  <si>
    <t xml:space="preserve">FARUK </t>
  </si>
  <si>
    <t>AKAN</t>
  </si>
  <si>
    <t xml:space="preserve">SEZEN CANSU </t>
  </si>
  <si>
    <t>ALKURT</t>
  </si>
  <si>
    <t xml:space="preserve">EMRE </t>
  </si>
  <si>
    <t>KARABİBERLER</t>
  </si>
  <si>
    <t xml:space="preserve">İBRAHİM </t>
  </si>
  <si>
    <t>KOÇ</t>
  </si>
  <si>
    <t>Mantıksal programlamanın temel kavramlarını tanımlayabilmek ve uygulayabilmek</t>
  </si>
  <si>
    <t>Mantıksal programlama çerçevesinde problemleri yorumlayabilmek</t>
  </si>
  <si>
    <t>Basit algoritmaları ve veri yapılarını doğru mantık programları olarak uygulayabilmek</t>
  </si>
  <si>
    <t>Mantıksal programlama dilinde program yazabilmek</t>
  </si>
  <si>
    <t>Basit kombinasyonel problemleri ve doğal dil işlemeyi çözebilmek</t>
  </si>
  <si>
    <t xml:space="preserve"> Mantıksal programlama ile diğer programlama paradigmaları arasındaki farkı açıklayabilmek</t>
  </si>
  <si>
    <t>Program geliştirme süreci boyunca sistem programlarının fonksiyonlarını ve aralarındaki etkileşimlerini açıklayabilme.</t>
  </si>
  <si>
    <t>Prolog programlama dillerinde programlama yapabilme</t>
  </si>
  <si>
    <t>Matematik, fen bilimleri ve ilgili mühendislik disiplinleriyle ilgili sağlam bir bilgi birikimi; bu alanlardaki teorik ve pratik bilgileri başarıyla kullanabilme yeteneği.</t>
  </si>
  <si>
    <t xml:space="preserve">Zorlu mühendislik sorunlarını, temel bilim, matematik ve mühendislik bilgilerini kullanarak tanımlama, formüle etme ve analiz etme yeteneği. </t>
  </si>
  <si>
    <t>Belirli gereksinimleri karşılamak üzere karmaşık bir sistemi, süreci, cihazı veya ürünü gerçekçi kısıtlar ve koşullar altında tasarlama becerisi; bu amaçla modern tasarım yöntemlerini başarıyla uygulama yeteneği.</t>
  </si>
  <si>
    <t>Mühendislik uygulamalarında ortaya çıkan karmaşık sorunların analizi, çözümü ve modellenmesi için gereken modern teknik ve araçları seçme ve kullanma yeteneği; etkili bir şekilde bilişim teknolojilerini seçme ve kullanma becerisi.</t>
  </si>
  <si>
    <t>Karmaşık mühendislik problemlerini incelemek için literatür araştırması, deney tasarlama, deney gerçekleştirme, veri toplama, elde edilen sonuçları analiz etme ve yorumlama dahil olmak üzere araştırma yöntemlerini başarıyla kullanabilme yeteneği.</t>
  </si>
  <si>
    <t>Mühendislik uygulamalarının topluma, sağlık, güvenlik, ekonomi, sürdürülebilirlik ve çevre üzerindeki etkileri konusundaki bilgi; mühendislik çözümlerinin hukuki sonuçlarına dair farkındalık.</t>
  </si>
  <si>
    <t>Mühendislik etik ilkelerine uygun davranabilme, etik sorumlulukları anlama; herhangi bir alanda ayrımcılık yapmamak, tarafsızlık ilkesine uymak ve çeşitliliği kapsayıcı bir şekilde ele almak konularındaki farkındalık.</t>
  </si>
  <si>
    <t>Disiplin içi ve çok disiplinli takımlarda gerek takım üyesi gerekse takım lideri olarak etkili bir şekilde çalışabilme yeteneği.</t>
  </si>
  <si>
    <t>Hedef kitlenin çeşitli farklılıklarını dikkate alarak, teknik konularda sözlü ve yazılı etkin iletişim kurabilme yeteneği.</t>
  </si>
  <si>
    <t>İş dünyasındaki pratiklere dair proje yönetimi, risk yönetimi, değişiklik yönetimi ve ekonomik yapılabilirlik analizi gibi konularda bilgi sahibi olma; ayrıca girişimcilik, yenilikçilik ve sürdürülebilir kalkınma konularında farkındalık.</t>
  </si>
  <si>
    <t>Yeni ve gelişen teknolojilere adapte olabilme ve teknolojik değişimlere karşı sorgulayıcı düşünme yeteneğini içeren bağımsız ve sürekli öğrenme becerisi.</t>
  </si>
  <si>
    <t>PÇ.1</t>
  </si>
  <si>
    <t>PÇ.2</t>
  </si>
  <si>
    <t>PÇ.3</t>
  </si>
  <si>
    <t>PÇ.4</t>
  </si>
  <si>
    <t>PÇ.5</t>
  </si>
  <si>
    <t>PÇ.6</t>
  </si>
  <si>
    <t>PÇ.7</t>
  </si>
  <si>
    <t>PÇ.8</t>
  </si>
  <si>
    <t>PÇ.9</t>
  </si>
  <si>
    <t>PÇ.10</t>
  </si>
  <si>
    <t>PÇ.11</t>
  </si>
  <si>
    <t>Final/BÜT Birleştir
(Bu bölümü Değiştirmeyiniz)</t>
  </si>
  <si>
    <t>PÇ12</t>
  </si>
  <si>
    <t>PÇ13</t>
  </si>
  <si>
    <t>PÇ14</t>
  </si>
  <si>
    <t>PÇ15</t>
  </si>
  <si>
    <t>NOT1: Öğrenme çıktıları (ÖÇ) ile program çıktılarını (PÇ) eşleştirmede "Etkisiz: 0, En Düşük: 1, Düşük: 2, Orta: 3, İyi: 4, Çok İyi: 5" notlandırmasını kullanınız. 
NOT2: Satır ekle/sil yapmayınız.</t>
  </si>
  <si>
    <t>toplam</t>
  </si>
  <si>
    <t>orta</t>
  </si>
  <si>
    <t>Max.Puan</t>
  </si>
  <si>
    <t>PÇ.12</t>
  </si>
  <si>
    <t>PÇ.13</t>
  </si>
  <si>
    <t>PÇ.14</t>
  </si>
  <si>
    <t>PÇ.15</t>
  </si>
  <si>
    <t>Öğrenme Çıktılarına Ulaşma Seviyesi</t>
  </si>
  <si>
    <t>Program Çıktılarına Ulaşma Seviyesi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</si>
</sst>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rgb="FF333333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162"/>
    </font>
    <font>
      <b/>
      <sz val="11"/>
      <color theme="1"/>
      <name val="Calibri Light"/>
      <family val="2"/>
      <charset val="162"/>
      <scheme val="major"/>
    </font>
    <font>
      <sz val="8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06">
    <xf numFmtId="0" fontId="0" fillId="0" borderId="0" xfId="0"/>
    <xf numFmtId="0" fontId="0" fillId="0" borderId="0" xfId="0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 vertical="center" textRotation="90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vertical="center"/>
    </xf>
    <xf numFmtId="0" fontId="1" fillId="0" borderId="20" xfId="0" applyFont="1" applyBorder="1" applyAlignment="1">
      <alignment horizontal="center"/>
    </xf>
    <xf numFmtId="0" fontId="0" fillId="0" borderId="29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0" borderId="23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10" xfId="0" applyBorder="1" applyProtection="1">
      <protection locked="0"/>
    </xf>
    <xf numFmtId="0" fontId="0" fillId="0" borderId="19" xfId="0" applyBorder="1" applyProtection="1">
      <protection locked="0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4" borderId="3" xfId="0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7" xfId="0" applyFill="1" applyBorder="1" applyProtection="1">
      <protection locked="0"/>
    </xf>
    <xf numFmtId="0" fontId="0" fillId="4" borderId="21" xfId="0" applyFill="1" applyBorder="1" applyAlignment="1">
      <alignment horizontal="center"/>
    </xf>
    <xf numFmtId="0" fontId="4" fillId="0" borderId="0" xfId="0" applyFont="1"/>
    <xf numFmtId="9" fontId="4" fillId="0" borderId="0" xfId="1" applyFont="1" applyFill="1" applyBorder="1"/>
    <xf numFmtId="9" fontId="4" fillId="0" borderId="0" xfId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/>
    <xf numFmtId="0" fontId="1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5" fillId="0" borderId="7" xfId="0" applyFont="1" applyBorder="1"/>
    <xf numFmtId="0" fontId="5" fillId="0" borderId="9" xfId="0" applyFont="1" applyBorder="1"/>
    <xf numFmtId="0" fontId="0" fillId="0" borderId="0" xfId="0" applyAlignment="1">
      <alignment horizontal="left"/>
    </xf>
    <xf numFmtId="0" fontId="0" fillId="0" borderId="5" xfId="0" applyBorder="1"/>
    <xf numFmtId="0" fontId="0" fillId="0" borderId="5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left"/>
    </xf>
    <xf numFmtId="0" fontId="1" fillId="0" borderId="11" xfId="0" applyFont="1" applyBorder="1" applyAlignment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0" fontId="1" fillId="0" borderId="27" xfId="0" applyFont="1" applyBorder="1" applyAlignment="1">
      <alignment horizontal="center" vertical="center" textRotation="90"/>
    </xf>
    <xf numFmtId="0" fontId="1" fillId="0" borderId="39" xfId="0" applyFont="1" applyBorder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0" fillId="0" borderId="0" xfId="0" applyAlignment="1">
      <alignment textRotation="90" wrapText="1"/>
    </xf>
    <xf numFmtId="0" fontId="0" fillId="0" borderId="10" xfId="0" applyBorder="1" applyAlignment="1">
      <alignment horizontal="center" vertical="center"/>
    </xf>
    <xf numFmtId="0" fontId="0" fillId="4" borderId="29" xfId="0" applyFill="1" applyBorder="1" applyProtection="1">
      <protection locked="0"/>
    </xf>
    <xf numFmtId="0" fontId="0" fillId="4" borderId="7" xfId="0" applyFill="1" applyBorder="1" applyProtection="1">
      <protection locked="0"/>
    </xf>
    <xf numFmtId="0" fontId="0" fillId="0" borderId="36" xfId="0" applyBorder="1" applyAlignment="1">
      <alignment textRotation="90" wrapText="1"/>
    </xf>
    <xf numFmtId="0" fontId="0" fillId="0" borderId="41" xfId="0" applyBorder="1" applyAlignment="1">
      <alignment textRotation="90" wrapText="1"/>
    </xf>
    <xf numFmtId="0" fontId="1" fillId="0" borderId="45" xfId="0" applyFont="1" applyBorder="1" applyAlignment="1">
      <alignment horizontal="center" vertical="center" textRotation="90"/>
    </xf>
    <xf numFmtId="0" fontId="0" fillId="0" borderId="32" xfId="0" applyBorder="1" applyAlignment="1">
      <alignment horizontal="left" textRotation="90" wrapText="1"/>
    </xf>
    <xf numFmtId="0" fontId="1" fillId="0" borderId="28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left" vertical="center" textRotation="90" wrapText="1"/>
    </xf>
    <xf numFmtId="0" fontId="8" fillId="0" borderId="13" xfId="0" applyFont="1" applyBorder="1" applyAlignment="1">
      <alignment horizontal="center" vertical="center" textRotation="90" wrapText="1"/>
    </xf>
    <xf numFmtId="0" fontId="1" fillId="0" borderId="29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>
      <alignment horizontal="left" vertical="center"/>
    </xf>
    <xf numFmtId="0" fontId="1" fillId="0" borderId="4" xfId="0" applyFont="1" applyBorder="1" applyAlignment="1">
      <alignment horizontal="left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50" xfId="0" applyFont="1" applyBorder="1" applyAlignment="1">
      <alignment horizontal="center" vertical="center"/>
    </xf>
    <xf numFmtId="0" fontId="1" fillId="0" borderId="7" xfId="0" applyFont="1" applyBorder="1"/>
    <xf numFmtId="0" fontId="1" fillId="0" borderId="29" xfId="0" applyFont="1" applyBorder="1"/>
    <xf numFmtId="0" fontId="0" fillId="0" borderId="25" xfId="0" applyBorder="1"/>
    <xf numFmtId="0" fontId="1" fillId="0" borderId="34" xfId="0" applyFont="1" applyBorder="1"/>
    <xf numFmtId="0" fontId="1" fillId="0" borderId="31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5" fillId="0" borderId="32" xfId="0" applyFont="1" applyBorder="1"/>
    <xf numFmtId="0" fontId="5" fillId="0" borderId="29" xfId="0" applyFont="1" applyBorder="1"/>
    <xf numFmtId="0" fontId="6" fillId="0" borderId="12" xfId="0" applyFont="1" applyBorder="1"/>
    <xf numFmtId="0" fontId="6" fillId="0" borderId="31" xfId="0" applyFont="1" applyBorder="1"/>
    <xf numFmtId="9" fontId="6" fillId="0" borderId="31" xfId="1" applyFont="1" applyFill="1" applyBorder="1"/>
    <xf numFmtId="9" fontId="6" fillId="0" borderId="13" xfId="1" applyFont="1" applyFill="1" applyBorder="1" applyAlignment="1">
      <alignment horizontal="center"/>
    </xf>
    <xf numFmtId="9" fontId="6" fillId="0" borderId="38" xfId="1" applyFont="1" applyFill="1" applyBorder="1"/>
    <xf numFmtId="9" fontId="6" fillId="0" borderId="14" xfId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9" xfId="0" applyFont="1" applyBorder="1" applyAlignment="1">
      <alignment vertical="center"/>
    </xf>
    <xf numFmtId="0" fontId="0" fillId="0" borderId="4" xfId="0" applyBorder="1" applyAlignment="1">
      <alignment horizontal="center"/>
    </xf>
    <xf numFmtId="0" fontId="0" fillId="0" borderId="17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1" fillId="0" borderId="10" xfId="0" applyFont="1" applyBorder="1" applyAlignment="1">
      <alignment horizontal="left"/>
    </xf>
    <xf numFmtId="0" fontId="0" fillId="0" borderId="17" xfId="0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5" fillId="0" borderId="27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5" fillId="0" borderId="27" xfId="0" applyFont="1" applyBorder="1" applyAlignment="1">
      <alignment horizontal="left"/>
    </xf>
    <xf numFmtId="0" fontId="5" fillId="0" borderId="39" xfId="0" applyFont="1" applyBorder="1" applyAlignment="1">
      <alignment horizontal="left"/>
    </xf>
    <xf numFmtId="0" fontId="6" fillId="0" borderId="31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0" fillId="0" borderId="4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49" xfId="0" applyFont="1" applyBorder="1" applyAlignment="1">
      <alignment horizontal="left" vertical="center"/>
    </xf>
    <xf numFmtId="0" fontId="0" fillId="0" borderId="1" xfId="0" applyBorder="1" applyAlignment="1" applyProtection="1">
      <alignment horizontal="center" textRotation="90" wrapText="1"/>
      <protection locked="0"/>
    </xf>
    <xf numFmtId="0" fontId="0" fillId="0" borderId="4" xfId="0" applyBorder="1" applyAlignment="1">
      <alignment horizontal="left" vertical="center"/>
    </xf>
    <xf numFmtId="0" fontId="1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5" fillId="0" borderId="4" xfId="0" applyFont="1" applyBorder="1"/>
    <xf numFmtId="0" fontId="1" fillId="0" borderId="36" xfId="0" applyFont="1" applyBorder="1" applyAlignment="1">
      <alignment horizontal="center" vertical="center" textRotation="90"/>
    </xf>
    <xf numFmtId="0" fontId="1" fillId="0" borderId="41" xfId="0" applyFont="1" applyBorder="1" applyAlignment="1">
      <alignment horizontal="center" vertical="center" textRotation="90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alignment horizontal="left"/>
      <protection hidden="1"/>
    </xf>
    <xf numFmtId="0" fontId="5" fillId="0" borderId="6" xfId="0" applyFont="1" applyBorder="1" applyAlignment="1" applyProtection="1">
      <alignment horizontal="left"/>
      <protection hidden="1"/>
    </xf>
    <xf numFmtId="9" fontId="5" fillId="0" borderId="29" xfId="1" applyFont="1" applyFill="1" applyBorder="1" applyProtection="1">
      <protection hidden="1"/>
    </xf>
    <xf numFmtId="9" fontId="5" fillId="0" borderId="17" xfId="1" applyFont="1" applyFill="1" applyBorder="1" applyProtection="1">
      <protection hidden="1"/>
    </xf>
    <xf numFmtId="9" fontId="5" fillId="0" borderId="22" xfId="1" applyFont="1" applyFill="1" applyBorder="1" applyAlignment="1" applyProtection="1">
      <alignment horizontal="center"/>
      <protection hidden="1"/>
    </xf>
    <xf numFmtId="9" fontId="5" fillId="0" borderId="35" xfId="1" applyFont="1" applyFill="1" applyBorder="1" applyProtection="1">
      <protection hidden="1"/>
    </xf>
    <xf numFmtId="9" fontId="5" fillId="0" borderId="18" xfId="1" applyFont="1" applyFill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5" fillId="0" borderId="8" xfId="0" applyFont="1" applyBorder="1" applyAlignment="1" applyProtection="1">
      <alignment horizontal="left"/>
      <protection hidden="1"/>
    </xf>
    <xf numFmtId="0" fontId="5" fillId="0" borderId="17" xfId="0" applyFont="1" applyBorder="1" applyAlignment="1" applyProtection="1">
      <alignment horizontal="center"/>
      <protection hidden="1"/>
    </xf>
    <xf numFmtId="0" fontId="5" fillId="0" borderId="17" xfId="0" applyFont="1" applyBorder="1" applyAlignment="1" applyProtection="1">
      <alignment horizontal="left"/>
      <protection hidden="1"/>
    </xf>
    <xf numFmtId="0" fontId="5" fillId="0" borderId="22" xfId="0" applyFont="1" applyBorder="1" applyAlignment="1" applyProtection="1">
      <alignment horizontal="left"/>
      <protection hidden="1"/>
    </xf>
    <xf numFmtId="0" fontId="5" fillId="0" borderId="10" xfId="0" applyFont="1" applyBorder="1" applyAlignment="1" applyProtection="1">
      <alignment horizontal="center"/>
      <protection hidden="1"/>
    </xf>
    <xf numFmtId="0" fontId="5" fillId="0" borderId="10" xfId="0" applyFont="1" applyBorder="1" applyAlignment="1" applyProtection="1">
      <alignment horizontal="left"/>
      <protection hidden="1"/>
    </xf>
    <xf numFmtId="0" fontId="5" fillId="0" borderId="11" xfId="0" applyFont="1" applyBorder="1" applyAlignment="1" applyProtection="1">
      <alignment horizontal="left"/>
      <protection hidden="1"/>
    </xf>
    <xf numFmtId="9" fontId="5" fillId="0" borderId="12" xfId="1" applyFont="1" applyFill="1" applyBorder="1" applyProtection="1">
      <protection hidden="1"/>
    </xf>
    <xf numFmtId="9" fontId="5" fillId="0" borderId="31" xfId="1" applyFont="1" applyFill="1" applyBorder="1" applyProtection="1">
      <protection hidden="1"/>
    </xf>
    <xf numFmtId="9" fontId="5" fillId="0" borderId="13" xfId="1" applyFont="1" applyFill="1" applyBorder="1" applyAlignment="1" applyProtection="1">
      <alignment horizontal="center"/>
      <protection hidden="1"/>
    </xf>
    <xf numFmtId="9" fontId="5" fillId="0" borderId="38" xfId="1" applyFont="1" applyFill="1" applyBorder="1" applyProtection="1">
      <protection hidden="1"/>
    </xf>
    <xf numFmtId="9" fontId="5" fillId="0" borderId="14" xfId="1" applyFont="1" applyFill="1" applyBorder="1" applyAlignment="1" applyProtection="1">
      <alignment horizontal="center"/>
      <protection hidden="1"/>
    </xf>
    <xf numFmtId="9" fontId="0" fillId="0" borderId="22" xfId="1" applyFont="1" applyBorder="1" applyAlignment="1" applyProtection="1">
      <alignment horizontal="left"/>
      <protection hidden="1"/>
    </xf>
    <xf numFmtId="9" fontId="0" fillId="0" borderId="8" xfId="1" applyFont="1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5" xfId="0" applyBorder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0" fontId="0" fillId="0" borderId="17" xfId="0" applyBorder="1" applyAlignment="1" applyProtection="1">
      <alignment horizontal="center"/>
      <protection hidden="1"/>
    </xf>
    <xf numFmtId="0" fontId="0" fillId="0" borderId="17" xfId="0" applyBorder="1" applyProtection="1">
      <protection hidden="1"/>
    </xf>
    <xf numFmtId="0" fontId="0" fillId="0" borderId="10" xfId="0" applyBorder="1" applyAlignment="1" applyProtection="1">
      <alignment horizontal="center"/>
      <protection hidden="1"/>
    </xf>
    <xf numFmtId="0" fontId="11" fillId="0" borderId="0" xfId="0" applyFont="1"/>
    <xf numFmtId="0" fontId="11" fillId="0" borderId="1" xfId="0" applyFont="1" applyBorder="1" applyAlignment="1">
      <alignment vertical="center" wrapText="1"/>
    </xf>
    <xf numFmtId="0" fontId="10" fillId="0" borderId="0" xfId="0" applyFont="1"/>
    <xf numFmtId="2" fontId="0" fillId="0" borderId="8" xfId="0" applyNumberFormat="1" applyBorder="1" applyAlignment="1" applyProtection="1">
      <alignment horizontal="center"/>
      <protection hidden="1"/>
    </xf>
    <xf numFmtId="0" fontId="1" fillId="0" borderId="12" xfId="0" applyFont="1" applyBorder="1" applyAlignment="1">
      <alignment horizontal="center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horizontal="center" vertical="center"/>
    </xf>
    <xf numFmtId="0" fontId="0" fillId="0" borderId="63" xfId="0" applyBorder="1" applyAlignment="1">
      <alignment horizontal="center" textRotation="90" wrapText="1"/>
    </xf>
    <xf numFmtId="0" fontId="0" fillId="0" borderId="0" xfId="0" applyAlignment="1">
      <alignment horizontal="center" textRotation="90" wrapText="1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6" fillId="6" borderId="66" xfId="0" applyFont="1" applyFill="1" applyBorder="1"/>
    <xf numFmtId="0" fontId="6" fillId="6" borderId="64" xfId="0" applyFont="1" applyFill="1" applyBorder="1"/>
    <xf numFmtId="0" fontId="6" fillId="6" borderId="67" xfId="0" applyFont="1" applyFill="1" applyBorder="1" applyAlignment="1">
      <alignment horizontal="center"/>
    </xf>
    <xf numFmtId="9" fontId="0" fillId="6" borderId="4" xfId="1" applyFont="1" applyFill="1" applyBorder="1" applyProtection="1">
      <protection locked="0"/>
    </xf>
    <xf numFmtId="9" fontId="0" fillId="6" borderId="5" xfId="1" applyFont="1" applyFill="1" applyBorder="1" applyProtection="1">
      <protection locked="0"/>
    </xf>
    <xf numFmtId="9" fontId="0" fillId="6" borderId="6" xfId="1" applyFont="1" applyFill="1" applyBorder="1" applyAlignment="1">
      <alignment horizontal="center"/>
    </xf>
    <xf numFmtId="9" fontId="0" fillId="6" borderId="7" xfId="1" applyFont="1" applyFill="1" applyBorder="1" applyProtection="1">
      <protection locked="0"/>
    </xf>
    <xf numFmtId="9" fontId="0" fillId="6" borderId="1" xfId="1" applyFont="1" applyFill="1" applyBorder="1" applyProtection="1">
      <protection locked="0"/>
    </xf>
    <xf numFmtId="9" fontId="0" fillId="6" borderId="8" xfId="1" applyFont="1" applyFill="1" applyBorder="1" applyAlignment="1">
      <alignment horizontal="center"/>
    </xf>
    <xf numFmtId="9" fontId="0" fillId="6" borderId="9" xfId="1" applyFont="1" applyFill="1" applyBorder="1" applyProtection="1">
      <protection locked="0"/>
    </xf>
    <xf numFmtId="9" fontId="0" fillId="6" borderId="10" xfId="1" applyFont="1" applyFill="1" applyBorder="1" applyProtection="1">
      <protection locked="0"/>
    </xf>
    <xf numFmtId="9" fontId="0" fillId="6" borderId="11" xfId="1" applyFont="1" applyFill="1" applyBorder="1" applyAlignment="1">
      <alignment horizontal="center"/>
    </xf>
    <xf numFmtId="0" fontId="1" fillId="6" borderId="64" xfId="0" applyFont="1" applyFill="1" applyBorder="1" applyAlignment="1">
      <alignment horizontal="center"/>
    </xf>
    <xf numFmtId="0" fontId="1" fillId="6" borderId="65" xfId="0" applyFont="1" applyFill="1" applyBorder="1" applyAlignment="1">
      <alignment horizontal="center"/>
    </xf>
    <xf numFmtId="0" fontId="0" fillId="6" borderId="5" xfId="0" applyFill="1" applyBorder="1" applyProtection="1">
      <protection locked="0"/>
    </xf>
    <xf numFmtId="0" fontId="0" fillId="6" borderId="6" xfId="0" applyFill="1" applyBorder="1" applyAlignment="1">
      <alignment horizontal="center"/>
    </xf>
    <xf numFmtId="0" fontId="0" fillId="6" borderId="1" xfId="0" applyFill="1" applyBorder="1" applyProtection="1">
      <protection locked="0"/>
    </xf>
    <xf numFmtId="0" fontId="0" fillId="6" borderId="8" xfId="0" applyFill="1" applyBorder="1" applyAlignment="1">
      <alignment horizontal="center"/>
    </xf>
    <xf numFmtId="0" fontId="0" fillId="6" borderId="10" xfId="0" applyFill="1" applyBorder="1" applyProtection="1">
      <protection locked="0"/>
    </xf>
    <xf numFmtId="0" fontId="0" fillId="6" borderId="11" xfId="0" applyFill="1" applyBorder="1" applyAlignment="1">
      <alignment horizontal="center"/>
    </xf>
    <xf numFmtId="0" fontId="0" fillId="0" borderId="15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18" xfId="0" applyBorder="1" applyProtection="1">
      <protection hidden="1"/>
    </xf>
    <xf numFmtId="0" fontId="1" fillId="0" borderId="66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 vertical="center"/>
    </xf>
    <xf numFmtId="9" fontId="0" fillId="5" borderId="1" xfId="1" applyFont="1" applyFill="1" applyBorder="1" applyAlignment="1" applyProtection="1">
      <alignment horizont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9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1" fillId="0" borderId="16" xfId="0" applyFont="1" applyBorder="1"/>
    <xf numFmtId="9" fontId="1" fillId="0" borderId="1" xfId="1" applyFont="1" applyBorder="1" applyAlignment="1" applyProtection="1">
      <alignment horizontal="center"/>
      <protection hidden="1"/>
    </xf>
    <xf numFmtId="0" fontId="1" fillId="0" borderId="55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9" fontId="1" fillId="0" borderId="7" xfId="1" applyFont="1" applyBorder="1" applyAlignment="1" applyProtection="1">
      <alignment horizontal="center"/>
      <protection hidden="1"/>
    </xf>
    <xf numFmtId="9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  <xf numFmtId="0" fontId="0" fillId="0" borderId="0" xfId="0" applyAlignment="1" applyProtection="1">
      <alignment horizontal="right" vertical="center" wrapText="1"/>
      <protection locked="0"/>
    </xf>
    <xf numFmtId="2" fontId="1" fillId="0" borderId="7" xfId="1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9" fontId="1" fillId="0" borderId="3" xfId="1" applyFont="1" applyBorder="1" applyAlignment="1" applyProtection="1">
      <alignment horizontal="center"/>
      <protection hidden="1"/>
    </xf>
    <xf numFmtId="9" fontId="0" fillId="5" borderId="0" xfId="1" applyFont="1" applyFill="1" applyBorder="1" applyAlignment="1" applyProtection="1">
      <alignment horizontal="center"/>
      <protection hidden="1"/>
    </xf>
    <xf numFmtId="9" fontId="0" fillId="0" borderId="8" xfId="1" applyFont="1" applyFill="1" applyBorder="1" applyAlignment="1" applyProtection="1">
      <alignment horizontal="left"/>
      <protection hidden="1"/>
    </xf>
    <xf numFmtId="2" fontId="0" fillId="0" borderId="0" xfId="0" applyNumberFormat="1"/>
    <xf numFmtId="0" fontId="11" fillId="0" borderId="0" xfId="0" applyFont="1" applyAlignment="1">
      <alignment vertical="center" wrapText="1"/>
    </xf>
    <xf numFmtId="9" fontId="11" fillId="0" borderId="0" xfId="0" applyNumberFormat="1" applyFont="1" applyAlignment="1">
      <alignment horizontal="center" vertical="center"/>
    </xf>
    <xf numFmtId="0" fontId="11" fillId="0" borderId="7" xfId="0" applyFont="1" applyBorder="1" applyAlignment="1">
      <alignment vertical="center" wrapText="1"/>
    </xf>
    <xf numFmtId="9" fontId="11" fillId="0" borderId="8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vertical="center" wrapText="1"/>
    </xf>
    <xf numFmtId="0" fontId="11" fillId="0" borderId="10" xfId="0" applyFont="1" applyBorder="1" applyAlignment="1">
      <alignment vertical="center" wrapText="1"/>
    </xf>
    <xf numFmtId="9" fontId="11" fillId="0" borderId="11" xfId="0" applyNumberFormat="1" applyFont="1" applyBorder="1" applyAlignment="1">
      <alignment horizontal="center" vertical="center"/>
    </xf>
    <xf numFmtId="0" fontId="11" fillId="0" borderId="29" xfId="0" applyFont="1" applyBorder="1" applyAlignment="1">
      <alignment vertical="center" wrapText="1"/>
    </xf>
    <xf numFmtId="0" fontId="11" fillId="0" borderId="17" xfId="0" applyFont="1" applyBorder="1" applyAlignment="1">
      <alignment vertical="center" wrapText="1"/>
    </xf>
    <xf numFmtId="9" fontId="11" fillId="0" borderId="22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29" xfId="0" applyFont="1" applyBorder="1" applyAlignment="1">
      <alignment vertical="center"/>
    </xf>
    <xf numFmtId="2" fontId="0" fillId="0" borderId="11" xfId="0" applyNumberFormat="1" applyBorder="1" applyAlignment="1" applyProtection="1">
      <alignment horizontal="center"/>
      <protection hidden="1"/>
    </xf>
    <xf numFmtId="0" fontId="1" fillId="0" borderId="15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0" fillId="0" borderId="18" xfId="0" applyBorder="1" applyAlignment="1" applyProtection="1">
      <alignment horizontal="left" wrapText="1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16" xfId="0" applyBorder="1" applyAlignment="1" applyProtection="1">
      <alignment horizontal="left"/>
      <protection locked="0"/>
    </xf>
    <xf numFmtId="0" fontId="1" fillId="6" borderId="63" xfId="0" applyFont="1" applyFill="1" applyBorder="1" applyAlignment="1">
      <alignment horizontal="center"/>
    </xf>
    <xf numFmtId="0" fontId="0" fillId="6" borderId="37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20" xfId="0" applyFill="1" applyBorder="1" applyProtection="1">
      <protection locked="0"/>
    </xf>
    <xf numFmtId="0" fontId="1" fillId="0" borderId="13" xfId="0" applyFont="1" applyBorder="1" applyAlignment="1">
      <alignment horizontal="center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69" xfId="0" applyBorder="1"/>
    <xf numFmtId="0" fontId="0" fillId="0" borderId="61" xfId="0" applyBorder="1"/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1" fillId="0" borderId="54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6" borderId="54" xfId="0" applyFont="1" applyFill="1" applyBorder="1" applyAlignment="1">
      <alignment horizontal="center" vertical="center" wrapText="1"/>
    </xf>
    <xf numFmtId="0" fontId="1" fillId="6" borderId="26" xfId="0" applyFont="1" applyFill="1" applyBorder="1" applyAlignment="1">
      <alignment horizontal="center" vertical="center"/>
    </xf>
    <xf numFmtId="0" fontId="1" fillId="6" borderId="5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3" borderId="0" xfId="0" applyFill="1" applyAlignment="1">
      <alignment horizontal="left" vertical="center" wrapText="1"/>
    </xf>
    <xf numFmtId="0" fontId="1" fillId="0" borderId="1" xfId="0" applyFont="1" applyBorder="1" applyAlignment="1">
      <alignment horizontal="right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1" fillId="0" borderId="55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57" xfId="0" applyFont="1" applyBorder="1" applyAlignment="1" applyProtection="1">
      <alignment horizontal="center" vertical="center" textRotation="90" wrapText="1"/>
      <protection locked="0"/>
    </xf>
    <xf numFmtId="0" fontId="1" fillId="0" borderId="64" xfId="0" applyFont="1" applyBorder="1" applyAlignment="1" applyProtection="1">
      <alignment horizontal="center" vertical="center" textRotation="90" wrapText="1"/>
      <protection locked="0"/>
    </xf>
    <xf numFmtId="0" fontId="1" fillId="0" borderId="55" xfId="0" applyFont="1" applyBorder="1" applyAlignment="1" applyProtection="1">
      <alignment horizontal="center" vertical="center" textRotation="90" wrapText="1"/>
      <protection locked="0"/>
    </xf>
    <xf numFmtId="0" fontId="1" fillId="0" borderId="66" xfId="0" applyFont="1" applyBorder="1" applyAlignment="1" applyProtection="1">
      <alignment horizontal="center" vertical="center" textRotation="90" wrapText="1"/>
      <protection locked="0"/>
    </xf>
    <xf numFmtId="0" fontId="8" fillId="0" borderId="30" xfId="0" applyFont="1" applyBorder="1" applyAlignment="1">
      <alignment horizontal="center" vertical="center" textRotation="90" wrapText="1"/>
    </xf>
    <xf numFmtId="0" fontId="8" fillId="0" borderId="13" xfId="0" applyFont="1" applyBorder="1" applyAlignment="1">
      <alignment horizontal="center" vertical="center" textRotation="90" wrapText="1"/>
    </xf>
    <xf numFmtId="0" fontId="1" fillId="0" borderId="30" xfId="0" applyFont="1" applyBorder="1" applyAlignment="1">
      <alignment horizontal="center" vertical="center" textRotation="90" wrapText="1"/>
    </xf>
    <xf numFmtId="0" fontId="1" fillId="0" borderId="13" xfId="0" applyFont="1" applyBorder="1" applyAlignment="1">
      <alignment horizontal="center" vertical="center" textRotation="90" wrapText="1"/>
    </xf>
    <xf numFmtId="0" fontId="1" fillId="0" borderId="68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0" fontId="1" fillId="0" borderId="59" xfId="0" applyFont="1" applyBorder="1" applyAlignment="1" applyProtection="1">
      <alignment horizontal="center" vertical="center"/>
      <protection hidden="1"/>
    </xf>
    <xf numFmtId="0" fontId="6" fillId="0" borderId="32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58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" fillId="0" borderId="6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4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0" fontId="1" fillId="0" borderId="15" xfId="0" applyFont="1" applyBorder="1" applyAlignment="1" applyProtection="1">
      <alignment horizontal="center" vertical="center" wrapText="1"/>
      <protection hidden="1"/>
    </xf>
    <xf numFmtId="0" fontId="12" fillId="0" borderId="32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</cellXfs>
  <cellStyles count="2">
    <cellStyle name="Normal" xfId="0" builtinId="0"/>
    <cellStyle name="Yüzde" xfId="1" builtinId="5"/>
  </cellStyles>
  <dxfs count="82">
    <dxf>
      <fill>
        <patternFill>
          <bgColor theme="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 val="0"/>
        <i val="0"/>
        <color theme="1"/>
      </font>
      <fill>
        <patternFill>
          <bgColor theme="0"/>
        </patternFill>
      </fill>
    </dxf>
    <dxf>
      <font>
        <b/>
        <i val="0"/>
        <color theme="1"/>
      </font>
      <fill>
        <patternFill>
          <bgColor theme="5" tint="0.59996337778862885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 val="0"/>
        <i val="0"/>
        <color theme="1"/>
      </font>
      <fill>
        <patternFill>
          <bgColor theme="0"/>
        </patternFill>
      </fill>
    </dxf>
    <dxf>
      <font>
        <b/>
        <i val="0"/>
        <color theme="1"/>
      </font>
      <fill>
        <patternFill>
          <bgColor theme="5" tint="0.59996337778862885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ill>
        <patternFill>
          <bgColor theme="5" tint="0.39994506668294322"/>
        </patternFill>
      </fill>
    </dxf>
    <dxf>
      <font>
        <b/>
        <i val="0"/>
        <color rgb="FFFF0000"/>
      </font>
      <fill>
        <patternFill>
          <bgColor theme="5" tint="0.59996337778862885"/>
        </patternFill>
      </fill>
    </dxf>
    <dxf>
      <font>
        <b/>
        <i val="0"/>
        <color rgb="FFFF0000"/>
      </font>
      <fill>
        <patternFill>
          <bgColor theme="5" tint="0.59996337778862885"/>
        </patternFill>
      </fill>
    </dxf>
    <dxf>
      <font>
        <b/>
        <i val="0"/>
        <color rgb="FFFF0000"/>
      </font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ont>
        <b val="0"/>
        <i val="0"/>
        <color theme="1"/>
      </font>
    </dxf>
    <dxf>
      <font>
        <b/>
        <i val="0"/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>
          <bgColor theme="0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b val="0"/>
        <i val="0"/>
        <color auto="1"/>
      </font>
      <fill>
        <patternFill>
          <bgColor theme="5" tint="0.59996337778862885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>
          <bgColor theme="0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theme="0"/>
        </patternFill>
      </fill>
    </dxf>
    <dxf>
      <font>
        <color theme="1"/>
      </font>
      <fill>
        <patternFill>
          <bgColor theme="5" tint="0.39994506668294322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ayfa3"/>
  <dimension ref="A1:Q16"/>
  <sheetViews>
    <sheetView zoomScale="85" zoomScaleNormal="85" workbookViewId="0">
      <selection activeCell="S2" sqref="S2"/>
    </sheetView>
  </sheetViews>
  <sheetFormatPr defaultColWidth="8.85546875" defaultRowHeight="15" x14ac:dyDescent="0.25"/>
  <cols>
    <col min="1" max="1" width="5.5703125" customWidth="1"/>
    <col min="2" max="2" width="78.5703125" customWidth="1"/>
    <col min="3" max="4" width="9.42578125" bestFit="1" customWidth="1"/>
    <col min="5" max="6" width="12.28515625" bestFit="1" customWidth="1"/>
    <col min="7" max="7" width="15.140625" bestFit="1" customWidth="1"/>
    <col min="8" max="9" width="12.28515625" bestFit="1" customWidth="1"/>
    <col min="10" max="10" width="9.42578125" bestFit="1" customWidth="1"/>
    <col min="11" max="11" width="6.5703125" bestFit="1" customWidth="1"/>
    <col min="12" max="12" width="12.28515625" bestFit="1" customWidth="1"/>
    <col min="13" max="13" width="12.28515625" customWidth="1"/>
    <col min="14" max="14" width="9.42578125" bestFit="1" customWidth="1"/>
  </cols>
  <sheetData>
    <row r="1" spans="1:17" ht="32.450000000000003" customHeight="1" x14ac:dyDescent="0.25">
      <c r="A1" s="258" t="s">
        <v>1</v>
      </c>
      <c r="B1" s="258"/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267</v>
      </c>
      <c r="O1" s="3" t="s">
        <v>268</v>
      </c>
      <c r="P1" s="3" t="s">
        <v>269</v>
      </c>
      <c r="Q1" s="3" t="s">
        <v>270</v>
      </c>
    </row>
    <row r="2" spans="1:17" ht="298.5" customHeight="1" x14ac:dyDescent="0.25">
      <c r="A2" s="28"/>
      <c r="B2" s="28"/>
      <c r="C2" s="97" t="s">
        <v>244</v>
      </c>
      <c r="D2" s="97" t="s">
        <v>245</v>
      </c>
      <c r="E2" s="97" t="s">
        <v>246</v>
      </c>
      <c r="F2" s="97" t="s">
        <v>247</v>
      </c>
      <c r="G2" s="97" t="s">
        <v>248</v>
      </c>
      <c r="H2" s="97" t="s">
        <v>249</v>
      </c>
      <c r="I2" s="97" t="s">
        <v>250</v>
      </c>
      <c r="J2" s="97" t="s">
        <v>251</v>
      </c>
      <c r="K2" s="97" t="s">
        <v>252</v>
      </c>
      <c r="L2" s="97" t="s">
        <v>253</v>
      </c>
      <c r="M2" s="97" t="s">
        <v>254</v>
      </c>
      <c r="N2" s="97"/>
      <c r="O2" s="97"/>
      <c r="P2" s="97"/>
      <c r="Q2" s="97"/>
    </row>
    <row r="3" spans="1:17" x14ac:dyDescent="0.25">
      <c r="A3" s="6" t="s">
        <v>13</v>
      </c>
      <c r="B3" s="4" t="s">
        <v>236</v>
      </c>
      <c r="C3" s="5">
        <v>5</v>
      </c>
      <c r="D3" s="5">
        <v>3</v>
      </c>
      <c r="E3" s="5">
        <v>2</v>
      </c>
      <c r="F3" s="5">
        <v>3</v>
      </c>
      <c r="G3" s="5">
        <v>0</v>
      </c>
      <c r="H3" s="5">
        <v>0</v>
      </c>
      <c r="I3" s="5">
        <v>0</v>
      </c>
      <c r="J3" s="5">
        <v>0</v>
      </c>
      <c r="K3" s="5">
        <v>0</v>
      </c>
      <c r="L3" s="5">
        <v>0</v>
      </c>
      <c r="M3" s="5">
        <v>2</v>
      </c>
      <c r="N3" s="5">
        <v>0</v>
      </c>
      <c r="O3" s="5">
        <v>0</v>
      </c>
      <c r="P3" s="5">
        <v>0</v>
      </c>
      <c r="Q3" s="5">
        <v>0</v>
      </c>
    </row>
    <row r="4" spans="1:17" x14ac:dyDescent="0.25">
      <c r="A4" s="6" t="s">
        <v>14</v>
      </c>
      <c r="B4" s="4" t="s">
        <v>237</v>
      </c>
      <c r="C4" s="5">
        <v>4</v>
      </c>
      <c r="D4" s="5">
        <v>5</v>
      </c>
      <c r="E4" s="5">
        <v>3</v>
      </c>
      <c r="F4" s="5">
        <v>3</v>
      </c>
      <c r="G4" s="5">
        <v>1</v>
      </c>
      <c r="H4" s="5">
        <v>0</v>
      </c>
      <c r="I4" s="5">
        <v>0</v>
      </c>
      <c r="J4" s="5">
        <v>0</v>
      </c>
      <c r="K4" s="5">
        <v>1</v>
      </c>
      <c r="L4" s="5">
        <v>0</v>
      </c>
      <c r="M4" s="5">
        <v>3</v>
      </c>
      <c r="N4" s="5">
        <v>0</v>
      </c>
      <c r="O4" s="5">
        <v>0</v>
      </c>
      <c r="P4" s="5">
        <v>0</v>
      </c>
      <c r="Q4" s="5">
        <v>0</v>
      </c>
    </row>
    <row r="5" spans="1:17" x14ac:dyDescent="0.25">
      <c r="A5" s="6" t="s">
        <v>15</v>
      </c>
      <c r="B5" s="4" t="s">
        <v>238</v>
      </c>
      <c r="C5" s="5">
        <v>3</v>
      </c>
      <c r="D5" s="5">
        <v>5</v>
      </c>
      <c r="E5" s="5">
        <v>5</v>
      </c>
      <c r="F5" s="5">
        <v>5</v>
      </c>
      <c r="G5" s="5">
        <v>3</v>
      </c>
      <c r="H5" s="5">
        <v>0</v>
      </c>
      <c r="I5" s="5">
        <v>0</v>
      </c>
      <c r="J5" s="5">
        <v>1</v>
      </c>
      <c r="K5" s="5">
        <v>2</v>
      </c>
      <c r="L5" s="5">
        <v>1</v>
      </c>
      <c r="M5" s="5">
        <v>4</v>
      </c>
      <c r="N5" s="5">
        <v>0</v>
      </c>
      <c r="O5" s="5">
        <v>0</v>
      </c>
      <c r="P5" s="5">
        <v>0</v>
      </c>
      <c r="Q5" s="5">
        <v>0</v>
      </c>
    </row>
    <row r="6" spans="1:17" x14ac:dyDescent="0.25">
      <c r="A6" s="6" t="s">
        <v>16</v>
      </c>
      <c r="B6" s="4" t="s">
        <v>239</v>
      </c>
      <c r="C6" s="5">
        <v>3</v>
      </c>
      <c r="D6" s="5">
        <v>5</v>
      </c>
      <c r="E6" s="5">
        <v>5</v>
      </c>
      <c r="F6" s="5">
        <v>5</v>
      </c>
      <c r="G6" s="5">
        <v>3</v>
      </c>
      <c r="H6" s="5">
        <v>0</v>
      </c>
      <c r="I6" s="5">
        <v>0</v>
      </c>
      <c r="J6" s="5">
        <v>1</v>
      </c>
      <c r="K6" s="5">
        <v>2</v>
      </c>
      <c r="L6" s="5">
        <v>1</v>
      </c>
      <c r="M6" s="5">
        <v>4</v>
      </c>
      <c r="N6" s="5">
        <v>0</v>
      </c>
      <c r="O6" s="5">
        <v>0</v>
      </c>
      <c r="P6" s="5">
        <v>0</v>
      </c>
      <c r="Q6" s="5">
        <v>0</v>
      </c>
    </row>
    <row r="7" spans="1:17" x14ac:dyDescent="0.25">
      <c r="A7" s="6" t="s">
        <v>17</v>
      </c>
      <c r="B7" s="4" t="s">
        <v>240</v>
      </c>
      <c r="C7" s="5">
        <v>2</v>
      </c>
      <c r="D7" s="5">
        <v>5</v>
      </c>
      <c r="E7" s="5">
        <v>4</v>
      </c>
      <c r="F7" s="5">
        <v>4</v>
      </c>
      <c r="G7" s="5">
        <v>4</v>
      </c>
      <c r="H7" s="5">
        <v>1</v>
      </c>
      <c r="I7" s="5">
        <v>0</v>
      </c>
      <c r="J7" s="5">
        <v>1</v>
      </c>
      <c r="K7" s="5">
        <v>3</v>
      </c>
      <c r="L7" s="5">
        <v>2</v>
      </c>
      <c r="M7" s="5">
        <v>4</v>
      </c>
      <c r="N7" s="5">
        <v>0</v>
      </c>
      <c r="O7" s="5">
        <v>0</v>
      </c>
      <c r="P7" s="5">
        <v>0</v>
      </c>
      <c r="Q7" s="5">
        <v>0</v>
      </c>
    </row>
    <row r="8" spans="1:17" ht="30" x14ac:dyDescent="0.25">
      <c r="A8" s="6" t="s">
        <v>18</v>
      </c>
      <c r="B8" s="4" t="s">
        <v>241</v>
      </c>
      <c r="C8" s="5">
        <v>3</v>
      </c>
      <c r="D8" s="5">
        <v>4</v>
      </c>
      <c r="E8" s="5">
        <v>4</v>
      </c>
      <c r="F8" s="5">
        <v>5</v>
      </c>
      <c r="G8" s="5">
        <v>2</v>
      </c>
      <c r="H8" s="5">
        <v>1</v>
      </c>
      <c r="I8" s="5">
        <v>1</v>
      </c>
      <c r="J8" s="5">
        <v>2</v>
      </c>
      <c r="K8" s="5">
        <v>3</v>
      </c>
      <c r="L8" s="5">
        <v>3</v>
      </c>
      <c r="M8" s="5">
        <v>5</v>
      </c>
      <c r="N8" s="5">
        <v>0</v>
      </c>
      <c r="O8" s="5">
        <v>0</v>
      </c>
      <c r="P8" s="5">
        <v>0</v>
      </c>
      <c r="Q8" s="5">
        <v>0</v>
      </c>
    </row>
    <row r="9" spans="1:17" x14ac:dyDescent="0.25">
      <c r="A9" s="6" t="s">
        <v>19</v>
      </c>
      <c r="B9" s="4" t="s">
        <v>243</v>
      </c>
      <c r="C9" s="5">
        <v>3</v>
      </c>
      <c r="D9" s="5">
        <v>5</v>
      </c>
      <c r="E9" s="5">
        <v>5</v>
      </c>
      <c r="F9" s="5">
        <v>5</v>
      </c>
      <c r="G9" s="5">
        <v>3</v>
      </c>
      <c r="H9" s="5">
        <v>0</v>
      </c>
      <c r="I9" s="5">
        <v>0</v>
      </c>
      <c r="J9" s="5">
        <v>1</v>
      </c>
      <c r="K9" s="5">
        <v>2</v>
      </c>
      <c r="L9" s="5">
        <v>1</v>
      </c>
      <c r="M9" s="5">
        <v>4</v>
      </c>
      <c r="N9" s="5">
        <v>0</v>
      </c>
      <c r="O9" s="5">
        <v>0</v>
      </c>
      <c r="P9" s="5">
        <v>0</v>
      </c>
      <c r="Q9" s="5">
        <v>0</v>
      </c>
    </row>
    <row r="10" spans="1:17" ht="30" x14ac:dyDescent="0.25">
      <c r="A10" s="6" t="s">
        <v>20</v>
      </c>
      <c r="B10" s="4" t="s">
        <v>242</v>
      </c>
      <c r="C10" s="5">
        <v>2</v>
      </c>
      <c r="D10" s="5">
        <v>4</v>
      </c>
      <c r="E10" s="5">
        <v>4</v>
      </c>
      <c r="F10" s="5">
        <v>5</v>
      </c>
      <c r="G10" s="5">
        <v>3</v>
      </c>
      <c r="H10" s="5">
        <v>1</v>
      </c>
      <c r="I10" s="5">
        <v>1</v>
      </c>
      <c r="J10" s="5">
        <v>2</v>
      </c>
      <c r="K10" s="5">
        <v>3</v>
      </c>
      <c r="L10" s="5">
        <v>3</v>
      </c>
      <c r="M10" s="5">
        <v>4</v>
      </c>
      <c r="N10" s="5">
        <v>0</v>
      </c>
      <c r="O10" s="5">
        <v>0</v>
      </c>
      <c r="P10" s="5">
        <v>0</v>
      </c>
      <c r="Q10" s="5">
        <v>0</v>
      </c>
    </row>
    <row r="11" spans="1:17" x14ac:dyDescent="0.25">
      <c r="A11" s="260" t="s">
        <v>0</v>
      </c>
      <c r="B11" s="260"/>
      <c r="C11" s="29">
        <f>IF(SUM(C3:C10)=0,0,AVERAGEIF(C3:C10,"&gt;0"))</f>
        <v>3.125</v>
      </c>
      <c r="D11" s="29">
        <f t="shared" ref="D11:N11" si="0">IF(SUM(D3:D10)=0,0,AVERAGEIF(D3:D10,"&gt;0"))</f>
        <v>4.5</v>
      </c>
      <c r="E11" s="29">
        <f t="shared" si="0"/>
        <v>4</v>
      </c>
      <c r="F11" s="29">
        <f t="shared" si="0"/>
        <v>4.375</v>
      </c>
      <c r="G11" s="29">
        <f t="shared" si="0"/>
        <v>2.7142857142857144</v>
      </c>
      <c r="H11" s="29">
        <f t="shared" si="0"/>
        <v>1</v>
      </c>
      <c r="I11" s="29">
        <f t="shared" si="0"/>
        <v>1</v>
      </c>
      <c r="J11" s="29">
        <f t="shared" si="0"/>
        <v>1.3333333333333333</v>
      </c>
      <c r="K11" s="29">
        <f t="shared" si="0"/>
        <v>2.2857142857142856</v>
      </c>
      <c r="L11" s="29">
        <f t="shared" si="0"/>
        <v>1.8333333333333333</v>
      </c>
      <c r="M11" s="29">
        <f t="shared" ref="M11" si="1">IF(SUM(M3:M10)=0,0,AVERAGEIF(M3:M10,"&gt;0"))</f>
        <v>3.75</v>
      </c>
      <c r="N11" s="29">
        <f t="shared" si="0"/>
        <v>0</v>
      </c>
      <c r="O11" s="29">
        <f t="shared" ref="O11:Q11" si="2">IF(SUM(O3:O10)=0,0,AVERAGEIF(O3:O10,"&gt;0"))</f>
        <v>0</v>
      </c>
      <c r="P11" s="29">
        <f t="shared" si="2"/>
        <v>0</v>
      </c>
      <c r="Q11" s="29">
        <f t="shared" si="2"/>
        <v>0</v>
      </c>
    </row>
    <row r="12" spans="1:17" x14ac:dyDescent="0.25">
      <c r="B12" s="211" t="s">
        <v>274</v>
      </c>
      <c r="C12" s="218">
        <f>C11*20</f>
        <v>62.5</v>
      </c>
      <c r="D12" s="218">
        <f t="shared" ref="D12:Q12" si="3">D11*20</f>
        <v>90</v>
      </c>
      <c r="E12" s="218">
        <f t="shared" si="3"/>
        <v>80</v>
      </c>
      <c r="F12" s="218">
        <f t="shared" si="3"/>
        <v>87.5</v>
      </c>
      <c r="G12" s="218">
        <f t="shared" si="3"/>
        <v>54.285714285714292</v>
      </c>
      <c r="H12" s="218">
        <f t="shared" si="3"/>
        <v>20</v>
      </c>
      <c r="I12" s="218">
        <f t="shared" si="3"/>
        <v>20</v>
      </c>
      <c r="J12" s="218">
        <f t="shared" si="3"/>
        <v>26.666666666666664</v>
      </c>
      <c r="K12" s="218">
        <f t="shared" si="3"/>
        <v>45.714285714285708</v>
      </c>
      <c r="L12" s="218">
        <f t="shared" si="3"/>
        <v>36.666666666666664</v>
      </c>
      <c r="M12" s="218">
        <f t="shared" si="3"/>
        <v>75</v>
      </c>
      <c r="N12" s="218">
        <f t="shared" si="3"/>
        <v>0</v>
      </c>
      <c r="O12" s="218">
        <f t="shared" si="3"/>
        <v>0</v>
      </c>
      <c r="P12" s="218">
        <f t="shared" si="3"/>
        <v>0</v>
      </c>
      <c r="Q12" s="218">
        <f t="shared" si="3"/>
        <v>0</v>
      </c>
    </row>
    <row r="14" spans="1:17" x14ac:dyDescent="0.25">
      <c r="B14" s="259" t="s">
        <v>271</v>
      </c>
    </row>
    <row r="15" spans="1:17" x14ac:dyDescent="0.25">
      <c r="B15" s="259"/>
    </row>
    <row r="16" spans="1:17" x14ac:dyDescent="0.25">
      <c r="B16" s="259"/>
    </row>
  </sheetData>
  <sheetProtection algorithmName="SHA-512" hashValue="m5O9aujbl4vEfDOwhSt/dUNI0OAHOkkHhaTc9I9FZApyadsValeFTzRlzvPK1I1ai4Qf+Jp0SJNK+8/ea/b9+Q==" saltValue="Aw8gY0ZrtYuVUJdHqwE1yQ==" spinCount="100000" sheet="1" objects="1" scenarios="1" formatCells="0"/>
  <mergeCells count="3">
    <mergeCell ref="A1:B1"/>
    <mergeCell ref="B14:B16"/>
    <mergeCell ref="A11:B11"/>
  </mergeCells>
  <phoneticPr fontId="9" type="noConversion"/>
  <conditionalFormatting sqref="C3:Q10">
    <cfRule type="cellIs" dxfId="6" priority="6" operator="equal">
      <formula>0</formula>
    </cfRule>
    <cfRule type="cellIs" dxfId="5" priority="7" operator="equal">
      <formula>5</formula>
    </cfRule>
    <cfRule type="cellIs" dxfId="4" priority="8" operator="equal">
      <formula>4</formula>
    </cfRule>
    <cfRule type="cellIs" dxfId="3" priority="9" operator="equal">
      <formula>3</formula>
    </cfRule>
    <cfRule type="cellIs" dxfId="2" priority="10" operator="equal">
      <formula>2</formula>
    </cfRule>
    <cfRule type="cellIs" dxfId="1" priority="15" operator="equal">
      <formula>1</formula>
    </cfRule>
    <cfRule type="cellIs" dxfId="0" priority="1" operator="equal">
      <formula>""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ayfa1"/>
  <dimension ref="A1:L36"/>
  <sheetViews>
    <sheetView zoomScale="85" zoomScaleNormal="85" workbookViewId="0">
      <selection activeCell="G7" sqref="G7"/>
    </sheetView>
  </sheetViews>
  <sheetFormatPr defaultColWidth="8.85546875" defaultRowHeight="15" x14ac:dyDescent="0.25"/>
  <cols>
    <col min="1" max="1" width="21.7109375" customWidth="1"/>
    <col min="2" max="2" width="8.85546875" style="32"/>
    <col min="4" max="4" width="11.85546875" customWidth="1"/>
    <col min="12" max="12" width="8.85546875" style="17"/>
  </cols>
  <sheetData>
    <row r="1" spans="1:12" ht="15.75" thickBot="1" x14ac:dyDescent="0.3"/>
    <row r="2" spans="1:12" ht="31.9" customHeight="1" thickBot="1" x14ac:dyDescent="0.3">
      <c r="A2" s="46"/>
      <c r="B2" s="49"/>
      <c r="C2" s="50"/>
      <c r="D2" s="48" t="s">
        <v>13</v>
      </c>
      <c r="E2" s="39" t="s">
        <v>14</v>
      </c>
      <c r="F2" s="39" t="s">
        <v>15</v>
      </c>
      <c r="G2" s="39" t="s">
        <v>16</v>
      </c>
      <c r="H2" s="39" t="s">
        <v>17</v>
      </c>
      <c r="I2" s="39" t="s">
        <v>18</v>
      </c>
      <c r="J2" s="39" t="s">
        <v>19</v>
      </c>
      <c r="K2" s="40" t="s">
        <v>20</v>
      </c>
      <c r="L2" s="111"/>
    </row>
    <row r="3" spans="1:12" ht="225" customHeight="1" thickBot="1" x14ac:dyDescent="0.3">
      <c r="A3" s="47"/>
      <c r="B3" s="51"/>
      <c r="C3" s="52" t="s">
        <v>21</v>
      </c>
      <c r="D3" s="154" t="str">
        <f>DersMatris!B3</f>
        <v>Mantıksal programlamanın temel kavramlarını tanımlayabilmek ve uygulayabilmek</v>
      </c>
      <c r="E3" s="154" t="str">
        <f>DersMatris!B4</f>
        <v>Mantıksal programlama çerçevesinde problemleri yorumlayabilmek</v>
      </c>
      <c r="F3" s="154" t="str">
        <f>DersMatris!B5</f>
        <v>Basit algoritmaları ve veri yapılarını doğru mantık programları olarak uygulayabilmek</v>
      </c>
      <c r="G3" s="154" t="str">
        <f>DersMatris!B6</f>
        <v>Mantıksal programlama dilinde program yazabilmek</v>
      </c>
      <c r="H3" s="154" t="str">
        <f>DersMatris!B7</f>
        <v>Basit kombinasyonel problemleri ve doğal dil işlemeyi çözebilmek</v>
      </c>
      <c r="I3" s="154" t="str">
        <f>DersMatris!B8</f>
        <v xml:space="preserve"> Mantıksal programlama ile diğer programlama paradigmaları arasındaki farkı açıklayabilmek</v>
      </c>
      <c r="J3" s="154" t="str">
        <f>DersMatris!B9</f>
        <v>Prolog programlama dillerinde programlama yapabilme</v>
      </c>
      <c r="K3" s="155" t="str">
        <f>DersMatris!B10</f>
        <v>Program geliştirme süreci boyunca sistem programlarının fonksiyonlarını ve aralarındaki etkileşimlerini açıklayabilme.</v>
      </c>
      <c r="L3" s="112" t="s">
        <v>22</v>
      </c>
    </row>
    <row r="4" spans="1:12" ht="13.9" customHeight="1" x14ac:dyDescent="0.25">
      <c r="A4" s="261" t="s">
        <v>23</v>
      </c>
      <c r="B4" s="57" t="s">
        <v>24</v>
      </c>
      <c r="C4" s="151">
        <v>20</v>
      </c>
      <c r="D4" s="156">
        <v>1</v>
      </c>
      <c r="E4" s="34">
        <v>0</v>
      </c>
      <c r="F4" s="34">
        <v>1</v>
      </c>
      <c r="G4" s="34">
        <v>1</v>
      </c>
      <c r="H4" s="34">
        <v>0</v>
      </c>
      <c r="I4" s="34">
        <v>0</v>
      </c>
      <c r="J4" s="34">
        <v>1</v>
      </c>
      <c r="K4" s="157">
        <v>1</v>
      </c>
      <c r="L4" s="269">
        <v>100</v>
      </c>
    </row>
    <row r="5" spans="1:12" ht="14.45" customHeight="1" x14ac:dyDescent="0.25">
      <c r="A5" s="262"/>
      <c r="B5" s="54" t="s">
        <v>25</v>
      </c>
      <c r="C5" s="152">
        <v>20</v>
      </c>
      <c r="D5" s="158">
        <v>1</v>
      </c>
      <c r="E5" s="35">
        <v>1</v>
      </c>
      <c r="F5" s="35">
        <v>0</v>
      </c>
      <c r="G5" s="35">
        <v>1</v>
      </c>
      <c r="H5" s="35">
        <v>0</v>
      </c>
      <c r="I5" s="35">
        <v>1</v>
      </c>
      <c r="J5" s="35">
        <v>0</v>
      </c>
      <c r="K5" s="159">
        <v>0</v>
      </c>
      <c r="L5" s="270"/>
    </row>
    <row r="6" spans="1:12" ht="14.45" customHeight="1" x14ac:dyDescent="0.25">
      <c r="A6" s="262"/>
      <c r="B6" s="54" t="s">
        <v>26</v>
      </c>
      <c r="C6" s="152">
        <v>20</v>
      </c>
      <c r="D6" s="158">
        <v>0</v>
      </c>
      <c r="E6" s="35">
        <v>0</v>
      </c>
      <c r="F6" s="35">
        <v>1</v>
      </c>
      <c r="G6" s="35">
        <v>0</v>
      </c>
      <c r="H6" s="35">
        <v>0</v>
      </c>
      <c r="I6" s="35">
        <v>0</v>
      </c>
      <c r="J6" s="35">
        <v>1</v>
      </c>
      <c r="K6" s="159">
        <v>0</v>
      </c>
      <c r="L6" s="270"/>
    </row>
    <row r="7" spans="1:12" ht="14.45" customHeight="1" x14ac:dyDescent="0.25">
      <c r="A7" s="262"/>
      <c r="B7" s="54" t="s">
        <v>27</v>
      </c>
      <c r="C7" s="152">
        <v>20</v>
      </c>
      <c r="D7" s="158">
        <v>0</v>
      </c>
      <c r="E7" s="35">
        <v>1</v>
      </c>
      <c r="F7" s="35">
        <v>0</v>
      </c>
      <c r="G7" s="35">
        <v>1</v>
      </c>
      <c r="H7" s="35">
        <v>0</v>
      </c>
      <c r="I7" s="35">
        <v>1</v>
      </c>
      <c r="J7" s="35">
        <v>0</v>
      </c>
      <c r="K7" s="159">
        <v>0</v>
      </c>
      <c r="L7" s="270"/>
    </row>
    <row r="8" spans="1:12" ht="14.45" customHeight="1" x14ac:dyDescent="0.25">
      <c r="A8" s="262"/>
      <c r="B8" s="54" t="s">
        <v>28</v>
      </c>
      <c r="C8" s="152">
        <v>20</v>
      </c>
      <c r="D8" s="158">
        <v>0</v>
      </c>
      <c r="E8" s="35">
        <v>1</v>
      </c>
      <c r="F8" s="35">
        <v>1</v>
      </c>
      <c r="G8" s="35">
        <v>0</v>
      </c>
      <c r="H8" s="35">
        <v>0</v>
      </c>
      <c r="I8" s="35">
        <v>0</v>
      </c>
      <c r="J8" s="35">
        <v>0</v>
      </c>
      <c r="K8" s="159">
        <v>0</v>
      </c>
      <c r="L8" s="270"/>
    </row>
    <row r="9" spans="1:12" ht="14.45" customHeight="1" x14ac:dyDescent="0.25">
      <c r="A9" s="262"/>
      <c r="B9" s="54" t="s">
        <v>29</v>
      </c>
      <c r="C9" s="152"/>
      <c r="D9" s="158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159">
        <v>0</v>
      </c>
      <c r="L9" s="270"/>
    </row>
    <row r="10" spans="1:12" ht="14.45" customHeight="1" x14ac:dyDescent="0.25">
      <c r="A10" s="262"/>
      <c r="B10" s="54" t="s">
        <v>30</v>
      </c>
      <c r="C10" s="152"/>
      <c r="D10" s="158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159">
        <v>0</v>
      </c>
      <c r="L10" s="270"/>
    </row>
    <row r="11" spans="1:12" ht="14.45" customHeight="1" x14ac:dyDescent="0.25">
      <c r="A11" s="262"/>
      <c r="B11" s="54" t="s">
        <v>31</v>
      </c>
      <c r="C11" s="152"/>
      <c r="D11" s="158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159">
        <v>0</v>
      </c>
      <c r="L11" s="270"/>
    </row>
    <row r="12" spans="1:12" ht="14.45" customHeight="1" x14ac:dyDescent="0.25">
      <c r="A12" s="262"/>
      <c r="B12" s="54" t="s">
        <v>32</v>
      </c>
      <c r="C12" s="152"/>
      <c r="D12" s="158">
        <v>0</v>
      </c>
      <c r="E12" s="35">
        <v>0</v>
      </c>
      <c r="F12" s="35">
        <v>0</v>
      </c>
      <c r="G12" s="35">
        <v>0</v>
      </c>
      <c r="H12" s="35">
        <v>0</v>
      </c>
      <c r="I12" s="35">
        <v>0</v>
      </c>
      <c r="J12" s="35">
        <v>0</v>
      </c>
      <c r="K12" s="159">
        <v>0</v>
      </c>
      <c r="L12" s="270"/>
    </row>
    <row r="13" spans="1:12" ht="14.45" customHeight="1" x14ac:dyDescent="0.25">
      <c r="A13" s="262"/>
      <c r="B13" s="54" t="s">
        <v>33</v>
      </c>
      <c r="C13" s="152"/>
      <c r="D13" s="158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159">
        <v>0</v>
      </c>
      <c r="L13" s="270"/>
    </row>
    <row r="14" spans="1:12" ht="15" customHeight="1" thickBot="1" x14ac:dyDescent="0.3">
      <c r="A14" s="263"/>
      <c r="B14" s="56" t="s">
        <v>34</v>
      </c>
      <c r="C14" s="153">
        <f>SUM(C4:C13)</f>
        <v>100</v>
      </c>
      <c r="D14" s="160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161">
        <v>0</v>
      </c>
      <c r="L14" s="271"/>
    </row>
    <row r="15" spans="1:12" ht="13.9" customHeight="1" x14ac:dyDescent="0.25">
      <c r="A15" s="264" t="s">
        <v>35</v>
      </c>
      <c r="B15" s="53" t="s">
        <v>24</v>
      </c>
      <c r="C15" s="58">
        <v>20</v>
      </c>
      <c r="D15" s="156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157">
        <v>1</v>
      </c>
      <c r="L15" s="267">
        <v>100</v>
      </c>
    </row>
    <row r="16" spans="1:12" x14ac:dyDescent="0.25">
      <c r="A16" s="262"/>
      <c r="B16" s="54" t="s">
        <v>25</v>
      </c>
      <c r="C16" s="55">
        <v>20</v>
      </c>
      <c r="D16" s="158">
        <v>0</v>
      </c>
      <c r="E16" s="35">
        <v>1</v>
      </c>
      <c r="F16" s="35">
        <v>0</v>
      </c>
      <c r="G16" s="35">
        <v>0</v>
      </c>
      <c r="H16" s="35">
        <v>1</v>
      </c>
      <c r="I16" s="35">
        <v>1</v>
      </c>
      <c r="J16" s="35">
        <v>1</v>
      </c>
      <c r="K16" s="159">
        <v>0</v>
      </c>
      <c r="L16" s="267"/>
    </row>
    <row r="17" spans="1:12" x14ac:dyDescent="0.25">
      <c r="A17" s="262"/>
      <c r="B17" s="54" t="s">
        <v>26</v>
      </c>
      <c r="C17" s="55">
        <v>20</v>
      </c>
      <c r="D17" s="158">
        <v>0</v>
      </c>
      <c r="E17" s="35">
        <v>0</v>
      </c>
      <c r="F17" s="35">
        <v>1</v>
      </c>
      <c r="G17" s="35">
        <v>0</v>
      </c>
      <c r="H17" s="35">
        <v>0</v>
      </c>
      <c r="I17" s="35">
        <v>0</v>
      </c>
      <c r="J17" s="35">
        <v>0</v>
      </c>
      <c r="K17" s="159">
        <v>0</v>
      </c>
      <c r="L17" s="267"/>
    </row>
    <row r="18" spans="1:12" x14ac:dyDescent="0.25">
      <c r="A18" s="262"/>
      <c r="B18" s="54" t="s">
        <v>27</v>
      </c>
      <c r="C18" s="55">
        <v>20</v>
      </c>
      <c r="D18" s="158">
        <v>0</v>
      </c>
      <c r="E18" s="35">
        <v>0</v>
      </c>
      <c r="F18" s="35">
        <v>0</v>
      </c>
      <c r="G18" s="35">
        <v>1</v>
      </c>
      <c r="H18" s="35">
        <v>1</v>
      </c>
      <c r="I18" s="35">
        <v>1</v>
      </c>
      <c r="J18" s="35">
        <v>1</v>
      </c>
      <c r="K18" s="159">
        <v>0</v>
      </c>
      <c r="L18" s="267"/>
    </row>
    <row r="19" spans="1:12" x14ac:dyDescent="0.25">
      <c r="A19" s="262"/>
      <c r="B19" s="54" t="s">
        <v>28</v>
      </c>
      <c r="C19" s="55">
        <v>20</v>
      </c>
      <c r="D19" s="158">
        <v>0</v>
      </c>
      <c r="E19" s="35">
        <v>1</v>
      </c>
      <c r="F19" s="35">
        <v>0</v>
      </c>
      <c r="G19" s="35">
        <v>0</v>
      </c>
      <c r="H19" s="35">
        <v>1</v>
      </c>
      <c r="I19" s="35">
        <v>0</v>
      </c>
      <c r="J19" s="35">
        <v>1</v>
      </c>
      <c r="K19" s="159">
        <v>0</v>
      </c>
      <c r="L19" s="267"/>
    </row>
    <row r="20" spans="1:12" x14ac:dyDescent="0.25">
      <c r="A20" s="262"/>
      <c r="B20" s="54" t="s">
        <v>29</v>
      </c>
      <c r="C20" s="55"/>
      <c r="D20" s="158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159">
        <v>0</v>
      </c>
      <c r="L20" s="267"/>
    </row>
    <row r="21" spans="1:12" x14ac:dyDescent="0.25">
      <c r="A21" s="262"/>
      <c r="B21" s="54" t="s">
        <v>30</v>
      </c>
      <c r="C21" s="55"/>
      <c r="D21" s="158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159">
        <v>0</v>
      </c>
      <c r="L21" s="267"/>
    </row>
    <row r="22" spans="1:12" x14ac:dyDescent="0.25">
      <c r="A22" s="262"/>
      <c r="B22" s="54" t="s">
        <v>31</v>
      </c>
      <c r="C22" s="55"/>
      <c r="D22" s="158">
        <v>0</v>
      </c>
      <c r="E22" s="35">
        <v>0</v>
      </c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159">
        <v>0</v>
      </c>
      <c r="L22" s="267"/>
    </row>
    <row r="23" spans="1:12" x14ac:dyDescent="0.25">
      <c r="A23" s="262"/>
      <c r="B23" s="54" t="s">
        <v>32</v>
      </c>
      <c r="C23" s="55"/>
      <c r="D23" s="158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159">
        <v>0</v>
      </c>
      <c r="L23" s="267"/>
    </row>
    <row r="24" spans="1:12" x14ac:dyDescent="0.25">
      <c r="A24" s="262"/>
      <c r="B24" s="54" t="s">
        <v>33</v>
      </c>
      <c r="C24" s="55"/>
      <c r="D24" s="158">
        <v>0</v>
      </c>
      <c r="E24" s="35">
        <v>0</v>
      </c>
      <c r="F24" s="35">
        <v>0</v>
      </c>
      <c r="G24" s="35">
        <v>0</v>
      </c>
      <c r="H24" s="35">
        <v>0</v>
      </c>
      <c r="I24" s="35">
        <v>0</v>
      </c>
      <c r="J24" s="35">
        <v>0</v>
      </c>
      <c r="K24" s="159">
        <v>0</v>
      </c>
      <c r="L24" s="267"/>
    </row>
    <row r="25" spans="1:12" ht="15.75" thickBot="1" x14ac:dyDescent="0.3">
      <c r="A25" s="265"/>
      <c r="B25" s="96" t="s">
        <v>34</v>
      </c>
      <c r="C25" s="59">
        <f>SUM(C15:C24)</f>
        <v>100</v>
      </c>
      <c r="D25" s="160">
        <v>0</v>
      </c>
      <c r="E25" s="38">
        <v>0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161">
        <v>0</v>
      </c>
      <c r="L25" s="267"/>
    </row>
    <row r="26" spans="1:12" ht="13.9" customHeight="1" x14ac:dyDescent="0.25">
      <c r="A26" s="266" t="s">
        <v>36</v>
      </c>
      <c r="B26" s="57" t="s">
        <v>24</v>
      </c>
      <c r="C26" s="58">
        <v>20</v>
      </c>
      <c r="D26" s="156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157">
        <v>0</v>
      </c>
      <c r="L26" s="266">
        <v>100</v>
      </c>
    </row>
    <row r="27" spans="1:12" x14ac:dyDescent="0.25">
      <c r="A27" s="267"/>
      <c r="B27" s="54" t="s">
        <v>25</v>
      </c>
      <c r="C27" s="55">
        <v>20</v>
      </c>
      <c r="D27" s="158">
        <v>0</v>
      </c>
      <c r="E27" s="35">
        <v>1</v>
      </c>
      <c r="F27" s="35">
        <v>1</v>
      </c>
      <c r="G27" s="35">
        <v>0</v>
      </c>
      <c r="H27" s="35">
        <v>1</v>
      </c>
      <c r="I27" s="35">
        <v>0</v>
      </c>
      <c r="J27" s="35">
        <v>1</v>
      </c>
      <c r="K27" s="159">
        <v>0</v>
      </c>
      <c r="L27" s="267"/>
    </row>
    <row r="28" spans="1:12" x14ac:dyDescent="0.25">
      <c r="A28" s="267"/>
      <c r="B28" s="54" t="s">
        <v>26</v>
      </c>
      <c r="C28" s="55">
        <v>20</v>
      </c>
      <c r="D28" s="158">
        <v>0</v>
      </c>
      <c r="E28" s="35">
        <v>0</v>
      </c>
      <c r="F28" s="35">
        <v>1</v>
      </c>
      <c r="G28" s="35">
        <v>0</v>
      </c>
      <c r="H28" s="35">
        <v>0</v>
      </c>
      <c r="I28" s="35">
        <v>1</v>
      </c>
      <c r="J28" s="35">
        <v>0</v>
      </c>
      <c r="K28" s="159">
        <v>0</v>
      </c>
      <c r="L28" s="267"/>
    </row>
    <row r="29" spans="1:12" x14ac:dyDescent="0.25">
      <c r="A29" s="267"/>
      <c r="B29" s="54" t="s">
        <v>27</v>
      </c>
      <c r="C29" s="55">
        <v>20</v>
      </c>
      <c r="D29" s="158">
        <v>0</v>
      </c>
      <c r="E29" s="35">
        <v>0</v>
      </c>
      <c r="F29" s="35">
        <v>0</v>
      </c>
      <c r="G29" s="35">
        <v>1</v>
      </c>
      <c r="H29" s="35">
        <v>0</v>
      </c>
      <c r="I29" s="35">
        <v>0</v>
      </c>
      <c r="J29" s="35">
        <v>1</v>
      </c>
      <c r="K29" s="159">
        <v>0</v>
      </c>
      <c r="L29" s="267"/>
    </row>
    <row r="30" spans="1:12" x14ac:dyDescent="0.25">
      <c r="A30" s="267"/>
      <c r="B30" s="54" t="s">
        <v>28</v>
      </c>
      <c r="C30" s="55">
        <v>20</v>
      </c>
      <c r="D30" s="158">
        <v>0</v>
      </c>
      <c r="E30" s="35">
        <v>1</v>
      </c>
      <c r="F30" s="35">
        <v>0</v>
      </c>
      <c r="G30" s="35">
        <v>0</v>
      </c>
      <c r="H30" s="35">
        <v>1</v>
      </c>
      <c r="I30" s="35">
        <v>1</v>
      </c>
      <c r="J30" s="35">
        <v>1</v>
      </c>
      <c r="K30" s="159">
        <v>1</v>
      </c>
      <c r="L30" s="267"/>
    </row>
    <row r="31" spans="1:12" x14ac:dyDescent="0.25">
      <c r="A31" s="267"/>
      <c r="B31" s="54" t="s">
        <v>29</v>
      </c>
      <c r="C31" s="55"/>
      <c r="D31" s="158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159">
        <v>0</v>
      </c>
      <c r="L31" s="267"/>
    </row>
    <row r="32" spans="1:12" x14ac:dyDescent="0.25">
      <c r="A32" s="267"/>
      <c r="B32" s="54" t="s">
        <v>30</v>
      </c>
      <c r="C32" s="55"/>
      <c r="D32" s="158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159">
        <v>0</v>
      </c>
      <c r="L32" s="267"/>
    </row>
    <row r="33" spans="1:12" x14ac:dyDescent="0.25">
      <c r="A33" s="267"/>
      <c r="B33" s="54" t="s">
        <v>31</v>
      </c>
      <c r="C33" s="55"/>
      <c r="D33" s="158">
        <v>0</v>
      </c>
      <c r="E33" s="35">
        <v>0</v>
      </c>
      <c r="F33" s="35">
        <v>0</v>
      </c>
      <c r="G33" s="35">
        <v>0</v>
      </c>
      <c r="H33" s="35">
        <v>0</v>
      </c>
      <c r="I33" s="35">
        <v>0</v>
      </c>
      <c r="J33" s="35">
        <v>0</v>
      </c>
      <c r="K33" s="159">
        <v>0</v>
      </c>
      <c r="L33" s="267"/>
    </row>
    <row r="34" spans="1:12" x14ac:dyDescent="0.25">
      <c r="A34" s="267"/>
      <c r="B34" s="54" t="s">
        <v>32</v>
      </c>
      <c r="C34" s="55"/>
      <c r="D34" s="158">
        <v>0</v>
      </c>
      <c r="E34" s="35">
        <v>0</v>
      </c>
      <c r="F34" s="35">
        <v>0</v>
      </c>
      <c r="G34" s="35">
        <v>0</v>
      </c>
      <c r="H34" s="35">
        <v>0</v>
      </c>
      <c r="I34" s="35">
        <v>0</v>
      </c>
      <c r="J34" s="35">
        <v>0</v>
      </c>
      <c r="K34" s="159">
        <v>0</v>
      </c>
      <c r="L34" s="267"/>
    </row>
    <row r="35" spans="1:12" x14ac:dyDescent="0.25">
      <c r="A35" s="267"/>
      <c r="B35" s="54" t="s">
        <v>33</v>
      </c>
      <c r="C35" s="55"/>
      <c r="D35" s="158">
        <v>0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0</v>
      </c>
      <c r="K35" s="159">
        <v>0</v>
      </c>
      <c r="L35" s="267"/>
    </row>
    <row r="36" spans="1:12" ht="15.75" thickBot="1" x14ac:dyDescent="0.3">
      <c r="A36" s="268"/>
      <c r="B36" s="56" t="s">
        <v>34</v>
      </c>
      <c r="C36" s="37">
        <f>SUM(C26:C35)</f>
        <v>100</v>
      </c>
      <c r="D36" s="160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161">
        <v>0</v>
      </c>
      <c r="L36" s="268"/>
    </row>
  </sheetData>
  <sheetProtection algorithmName="SHA-512" hashValue="8VYOOVFllQmKW9YrVFbFT3FJK8o3Wi/+XSbwHSRWAc3LDXbwOpQaubmSTB2lpiDgWTJ5d3+PVL0NL+U8kBdoTw==" saltValue="E3rqd0U0kJc+nXPrkhlNRw==" spinCount="100000" sheet="1" objects="1" scenarios="1"/>
  <mergeCells count="6">
    <mergeCell ref="A4:A14"/>
    <mergeCell ref="A15:A25"/>
    <mergeCell ref="A26:A36"/>
    <mergeCell ref="L26:L36"/>
    <mergeCell ref="L15:L25"/>
    <mergeCell ref="L4:L14"/>
  </mergeCells>
  <phoneticPr fontId="9" type="noConversion"/>
  <conditionalFormatting sqref="C14">
    <cfRule type="cellIs" dxfId="81" priority="193" operator="notEqual">
      <formula>100</formula>
    </cfRule>
    <cfRule type="cellIs" dxfId="80" priority="194" operator="equal">
      <formula>100</formula>
    </cfRule>
  </conditionalFormatting>
  <conditionalFormatting sqref="C25">
    <cfRule type="cellIs" dxfId="79" priority="62" operator="notEqual">
      <formula>100</formula>
    </cfRule>
    <cfRule type="cellIs" dxfId="78" priority="63" operator="equal">
      <formula>100</formula>
    </cfRule>
  </conditionalFormatting>
  <conditionalFormatting sqref="C36">
    <cfRule type="cellIs" dxfId="77" priority="134" operator="notEqual">
      <formula>100</formula>
    </cfRule>
    <cfRule type="cellIs" dxfId="76" priority="135" operator="equal">
      <formula>100</formula>
    </cfRule>
  </conditionalFormatting>
  <conditionalFormatting sqref="D4:K36">
    <cfRule type="containsBlanks" dxfId="75" priority="1">
      <formula>LEN(TRIM(D4))=0</formula>
    </cfRule>
    <cfRule type="cellIs" dxfId="74" priority="4" operator="equal">
      <formula>0</formula>
    </cfRule>
    <cfRule type="cellIs" dxfId="73" priority="5" operator="equal">
      <formula>1</formula>
    </cfRule>
  </conditionalFormatting>
  <dataValidations count="2">
    <dataValidation type="whole" operator="equal" allowBlank="1" showInputMessage="1" showErrorMessage="1" errorTitle="Hata" error="Toplam 100 olmalı" sqref="C14 C25 C36" xr:uid="{00000000-0002-0000-0100-000001000000}">
      <formula1>100</formula1>
    </dataValidation>
    <dataValidation type="whole" allowBlank="1" showInputMessage="1" showErrorMessage="1" errorTitle="HATA" error="Lütfen sadece 0 veya 1 giriniz!" sqref="D4:K36" xr:uid="{00000000-0002-0000-0100-000002000000}">
      <formula1>0</formula1>
      <formula2>1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ayfa4"/>
  <dimension ref="A1:AX302"/>
  <sheetViews>
    <sheetView topLeftCell="A10" zoomScaleNormal="100" workbookViewId="0">
      <selection activeCell="H22" sqref="H22"/>
    </sheetView>
  </sheetViews>
  <sheetFormatPr defaultColWidth="8.85546875" defaultRowHeight="15" x14ac:dyDescent="0.25"/>
  <cols>
    <col min="1" max="1" width="8.85546875" style="1"/>
    <col min="2" max="2" width="11" style="1" bestFit="1" customWidth="1"/>
    <col min="3" max="3" width="23" style="32" bestFit="1" customWidth="1"/>
    <col min="4" max="4" width="27.140625" style="32" customWidth="1"/>
    <col min="5" max="5" width="5.7109375" style="245" customWidth="1"/>
    <col min="6" max="36" width="5.7109375" customWidth="1"/>
    <col min="37" max="37" width="5.7109375" style="246" customWidth="1"/>
    <col min="38" max="48" width="6.140625" hidden="1" customWidth="1"/>
    <col min="49" max="50" width="6.140625" customWidth="1"/>
  </cols>
  <sheetData>
    <row r="1" spans="1:50" ht="35.450000000000003" customHeight="1" thickBot="1" x14ac:dyDescent="0.3">
      <c r="A1" s="79"/>
      <c r="B1" s="77"/>
      <c r="C1" s="36"/>
      <c r="D1" s="233"/>
      <c r="E1" s="253" t="s">
        <v>23</v>
      </c>
      <c r="F1" s="251"/>
      <c r="G1" s="251"/>
      <c r="H1" s="251"/>
      <c r="I1" s="251"/>
      <c r="J1" s="251"/>
      <c r="K1" s="251"/>
      <c r="L1" s="251"/>
      <c r="M1" s="251"/>
      <c r="N1" s="251"/>
      <c r="O1" s="254"/>
      <c r="P1" s="250" t="s">
        <v>35</v>
      </c>
      <c r="Q1" s="251"/>
      <c r="R1" s="251"/>
      <c r="S1" s="251"/>
      <c r="T1" s="251"/>
      <c r="U1" s="251"/>
      <c r="V1" s="251"/>
      <c r="W1" s="251"/>
      <c r="X1" s="251"/>
      <c r="Y1" s="251"/>
      <c r="Z1" s="254"/>
      <c r="AA1" s="250" t="s">
        <v>36</v>
      </c>
      <c r="AB1" s="251"/>
      <c r="AC1" s="251"/>
      <c r="AD1" s="251"/>
      <c r="AE1" s="251"/>
      <c r="AF1" s="251"/>
      <c r="AG1" s="251"/>
      <c r="AH1" s="251"/>
      <c r="AI1" s="251"/>
      <c r="AJ1" s="251"/>
      <c r="AK1" s="252"/>
      <c r="AL1" s="255" t="s">
        <v>266</v>
      </c>
      <c r="AM1" s="256"/>
      <c r="AN1" s="256"/>
      <c r="AO1" s="256"/>
      <c r="AP1" s="256"/>
      <c r="AQ1" s="256"/>
      <c r="AR1" s="256"/>
      <c r="AS1" s="256"/>
      <c r="AT1" s="256"/>
      <c r="AU1" s="256"/>
      <c r="AV1" s="257"/>
      <c r="AW1" s="247"/>
      <c r="AX1" s="247"/>
    </row>
    <row r="2" spans="1:50" s="1" customFormat="1" ht="15.75" thickBot="1" x14ac:dyDescent="0.3">
      <c r="A2" s="78" t="s">
        <v>43</v>
      </c>
      <c r="B2" s="7" t="s">
        <v>38</v>
      </c>
      <c r="C2" s="83" t="s">
        <v>39</v>
      </c>
      <c r="D2" s="234" t="s">
        <v>40</v>
      </c>
      <c r="E2" s="150" t="s">
        <v>24</v>
      </c>
      <c r="F2" s="64" t="s">
        <v>25</v>
      </c>
      <c r="G2" s="64" t="s">
        <v>26</v>
      </c>
      <c r="H2" s="64" t="s">
        <v>27</v>
      </c>
      <c r="I2" s="64" t="s">
        <v>28</v>
      </c>
      <c r="J2" s="64" t="s">
        <v>29</v>
      </c>
      <c r="K2" s="64" t="s">
        <v>30</v>
      </c>
      <c r="L2" s="64" t="s">
        <v>31</v>
      </c>
      <c r="M2" s="64" t="s">
        <v>32</v>
      </c>
      <c r="N2" s="64" t="s">
        <v>33</v>
      </c>
      <c r="O2" s="65" t="s">
        <v>41</v>
      </c>
      <c r="P2" s="66" t="s">
        <v>24</v>
      </c>
      <c r="Q2" s="64" t="s">
        <v>25</v>
      </c>
      <c r="R2" s="64" t="s">
        <v>26</v>
      </c>
      <c r="S2" s="64" t="s">
        <v>27</v>
      </c>
      <c r="T2" s="64" t="s">
        <v>28</v>
      </c>
      <c r="U2" s="64" t="s">
        <v>29</v>
      </c>
      <c r="V2" s="64" t="s">
        <v>30</v>
      </c>
      <c r="W2" s="64" t="s">
        <v>31</v>
      </c>
      <c r="X2" s="64" t="s">
        <v>32</v>
      </c>
      <c r="Y2" s="64" t="s">
        <v>33</v>
      </c>
      <c r="Z2" s="65" t="s">
        <v>41</v>
      </c>
      <c r="AA2" s="66" t="s">
        <v>24</v>
      </c>
      <c r="AB2" s="64" t="s">
        <v>25</v>
      </c>
      <c r="AC2" s="64" t="s">
        <v>26</v>
      </c>
      <c r="AD2" s="64" t="s">
        <v>27</v>
      </c>
      <c r="AE2" s="64" t="s">
        <v>28</v>
      </c>
      <c r="AF2" s="64" t="s">
        <v>29</v>
      </c>
      <c r="AG2" s="64" t="s">
        <v>30</v>
      </c>
      <c r="AH2" s="64" t="s">
        <v>31</v>
      </c>
      <c r="AI2" s="64" t="s">
        <v>32</v>
      </c>
      <c r="AJ2" s="64" t="s">
        <v>33</v>
      </c>
      <c r="AK2" s="242" t="s">
        <v>41</v>
      </c>
      <c r="AL2" s="238" t="s">
        <v>24</v>
      </c>
      <c r="AM2" s="174" t="s">
        <v>25</v>
      </c>
      <c r="AN2" s="174" t="s">
        <v>26</v>
      </c>
      <c r="AO2" s="174" t="s">
        <v>27</v>
      </c>
      <c r="AP2" s="174" t="s">
        <v>28</v>
      </c>
      <c r="AQ2" s="174" t="s">
        <v>29</v>
      </c>
      <c r="AR2" s="174" t="s">
        <v>30</v>
      </c>
      <c r="AS2" s="174" t="s">
        <v>31</v>
      </c>
      <c r="AT2" s="174" t="s">
        <v>32</v>
      </c>
      <c r="AU2" s="174" t="s">
        <v>33</v>
      </c>
      <c r="AV2" s="175" t="s">
        <v>41</v>
      </c>
      <c r="AW2" s="248"/>
      <c r="AX2" s="248"/>
    </row>
    <row r="3" spans="1:50" x14ac:dyDescent="0.25">
      <c r="A3" s="8">
        <v>1</v>
      </c>
      <c r="B3" s="80">
        <v>201505002</v>
      </c>
      <c r="C3" s="84" t="s">
        <v>50</v>
      </c>
      <c r="D3" s="235" t="s">
        <v>51</v>
      </c>
      <c r="E3" s="44">
        <v>10</v>
      </c>
      <c r="F3" s="20">
        <v>10</v>
      </c>
      <c r="G3" s="20">
        <v>20</v>
      </c>
      <c r="H3" s="20">
        <v>20</v>
      </c>
      <c r="I3" s="20">
        <v>5</v>
      </c>
      <c r="J3" s="20"/>
      <c r="K3" s="20"/>
      <c r="L3" s="20"/>
      <c r="M3" s="20"/>
      <c r="N3" s="20"/>
      <c r="O3" s="21">
        <f>IF(E3&lt;&gt;"",SUM(E3:N3),"")</f>
        <v>65</v>
      </c>
      <c r="P3" s="44" t="s">
        <v>77</v>
      </c>
      <c r="Q3" s="20" t="s">
        <v>77</v>
      </c>
      <c r="R3" s="20" t="s">
        <v>77</v>
      </c>
      <c r="S3" s="20" t="s">
        <v>77</v>
      </c>
      <c r="T3" s="20" t="s">
        <v>77</v>
      </c>
      <c r="U3" s="20"/>
      <c r="V3" s="20"/>
      <c r="W3" s="20"/>
      <c r="X3" s="20"/>
      <c r="Y3" s="20"/>
      <c r="Z3" s="21">
        <f>IF(P3&lt;&gt;"",SUM(P3:Y3),"")</f>
        <v>0</v>
      </c>
      <c r="AA3" s="44">
        <v>10</v>
      </c>
      <c r="AB3" s="20">
        <v>10</v>
      </c>
      <c r="AC3" s="20">
        <v>10</v>
      </c>
      <c r="AD3" s="20">
        <v>20</v>
      </c>
      <c r="AE3" s="20">
        <v>10</v>
      </c>
      <c r="AF3" s="20"/>
      <c r="AG3" s="20"/>
      <c r="AH3" s="20"/>
      <c r="AI3" s="20"/>
      <c r="AJ3" s="20"/>
      <c r="AK3" s="21">
        <f>IF(AA3&lt;&gt;"",SUM(AA3:AJ3),"")</f>
        <v>60</v>
      </c>
      <c r="AL3" s="239">
        <f>MAX(AA3,P3)</f>
        <v>10</v>
      </c>
      <c r="AM3" s="176">
        <f>MAX(AB3,Q3)</f>
        <v>10</v>
      </c>
      <c r="AN3" s="176">
        <f t="shared" ref="AN3:AU3" si="0">MAX(AC3,R3)</f>
        <v>10</v>
      </c>
      <c r="AO3" s="176">
        <f t="shared" si="0"/>
        <v>20</v>
      </c>
      <c r="AP3" s="176">
        <f t="shared" si="0"/>
        <v>10</v>
      </c>
      <c r="AQ3" s="176">
        <f t="shared" si="0"/>
        <v>0</v>
      </c>
      <c r="AR3" s="176">
        <f t="shared" si="0"/>
        <v>0</v>
      </c>
      <c r="AS3" s="176">
        <f t="shared" si="0"/>
        <v>0</v>
      </c>
      <c r="AT3" s="176">
        <f t="shared" si="0"/>
        <v>0</v>
      </c>
      <c r="AU3" s="176">
        <f t="shared" si="0"/>
        <v>0</v>
      </c>
      <c r="AV3" s="177">
        <f>SUM(AL3:AU3)</f>
        <v>60</v>
      </c>
      <c r="AW3" s="249"/>
      <c r="AX3" s="249"/>
    </row>
    <row r="4" spans="1:50" x14ac:dyDescent="0.25">
      <c r="A4" s="9">
        <v>2</v>
      </c>
      <c r="B4" s="80">
        <v>201505010</v>
      </c>
      <c r="C4" s="84" t="s">
        <v>52</v>
      </c>
      <c r="D4" s="235" t="s">
        <v>53</v>
      </c>
      <c r="E4" s="45">
        <v>15</v>
      </c>
      <c r="F4" s="19">
        <v>20</v>
      </c>
      <c r="G4" s="20">
        <v>5</v>
      </c>
      <c r="H4" s="19">
        <v>10</v>
      </c>
      <c r="I4" s="19">
        <v>15</v>
      </c>
      <c r="J4" s="19"/>
      <c r="K4" s="19"/>
      <c r="L4" s="19"/>
      <c r="M4" s="19"/>
      <c r="N4" s="19"/>
      <c r="O4" s="21">
        <f t="shared" ref="O4:O67" si="1">IF(E4&lt;&gt;"",SUM(E4:N4),"")</f>
        <v>65</v>
      </c>
      <c r="P4" s="45">
        <v>10</v>
      </c>
      <c r="Q4" s="19">
        <v>15</v>
      </c>
      <c r="R4" s="20">
        <v>10</v>
      </c>
      <c r="S4" s="19">
        <v>15</v>
      </c>
      <c r="T4" s="19">
        <v>20</v>
      </c>
      <c r="U4" s="19"/>
      <c r="V4" s="19"/>
      <c r="W4" s="19"/>
      <c r="X4" s="19"/>
      <c r="Y4" s="19"/>
      <c r="Z4" s="21">
        <f t="shared" ref="Z4:Z67" si="2">IF(P4&lt;&gt;"",SUM(P4:Y4),"")</f>
        <v>70</v>
      </c>
      <c r="AA4" s="45"/>
      <c r="AB4" s="19"/>
      <c r="AC4" s="20"/>
      <c r="AD4" s="19"/>
      <c r="AE4" s="19"/>
      <c r="AF4" s="19"/>
      <c r="AG4" s="19"/>
      <c r="AH4" s="19"/>
      <c r="AI4" s="19"/>
      <c r="AJ4" s="19"/>
      <c r="AK4" s="21" t="str">
        <f t="shared" ref="AK4:AK67" si="3">IF(AA4&lt;&gt;"",SUM(AA4:AJ4),"")</f>
        <v/>
      </c>
      <c r="AL4" s="240">
        <f t="shared" ref="AL4:AL67" si="4">MAX(AA4,P4)</f>
        <v>10</v>
      </c>
      <c r="AM4" s="178">
        <f t="shared" ref="AM4:AM67" si="5">MAX(AB4,Q4)</f>
        <v>15</v>
      </c>
      <c r="AN4" s="178">
        <f t="shared" ref="AN4:AN67" si="6">MAX(AC4,R4)</f>
        <v>10</v>
      </c>
      <c r="AO4" s="178">
        <f t="shared" ref="AO4:AO67" si="7">MAX(AD4,S4)</f>
        <v>15</v>
      </c>
      <c r="AP4" s="178">
        <f t="shared" ref="AP4:AP67" si="8">MAX(AE4,T4)</f>
        <v>20</v>
      </c>
      <c r="AQ4" s="178">
        <f t="shared" ref="AQ4:AQ67" si="9">MAX(AF4,U4)</f>
        <v>0</v>
      </c>
      <c r="AR4" s="178">
        <f t="shared" ref="AR4:AR67" si="10">MAX(AG4,V4)</f>
        <v>0</v>
      </c>
      <c r="AS4" s="178">
        <f t="shared" ref="AS4:AS67" si="11">MAX(AH4,W4)</f>
        <v>0</v>
      </c>
      <c r="AT4" s="178">
        <f t="shared" ref="AT4:AT67" si="12">MAX(AI4,X4)</f>
        <v>0</v>
      </c>
      <c r="AU4" s="178">
        <f t="shared" ref="AU4:AU67" si="13">MAX(AJ4,Y4)</f>
        <v>0</v>
      </c>
      <c r="AV4" s="179">
        <f t="shared" ref="AV4:AV67" si="14">SUM(AL4:AU4)</f>
        <v>70</v>
      </c>
      <c r="AW4" s="249"/>
      <c r="AX4" s="249"/>
    </row>
    <row r="5" spans="1:50" x14ac:dyDescent="0.25">
      <c r="A5" s="9">
        <v>3</v>
      </c>
      <c r="B5" s="80">
        <v>201505023</v>
      </c>
      <c r="C5" s="84" t="s">
        <v>54</v>
      </c>
      <c r="D5" s="235" t="s">
        <v>55</v>
      </c>
      <c r="E5" s="45">
        <v>15</v>
      </c>
      <c r="F5" s="19">
        <v>15</v>
      </c>
      <c r="G5" s="20">
        <v>10</v>
      </c>
      <c r="H5" s="19">
        <v>15</v>
      </c>
      <c r="I5" s="19">
        <v>10</v>
      </c>
      <c r="J5" s="19"/>
      <c r="K5" s="19"/>
      <c r="L5" s="19"/>
      <c r="M5" s="19"/>
      <c r="N5" s="19"/>
      <c r="O5" s="21">
        <f t="shared" si="1"/>
        <v>65</v>
      </c>
      <c r="P5" s="45">
        <v>10</v>
      </c>
      <c r="Q5" s="19">
        <v>15</v>
      </c>
      <c r="R5" s="20">
        <v>15</v>
      </c>
      <c r="S5" s="19">
        <v>10</v>
      </c>
      <c r="T5" s="19">
        <v>15</v>
      </c>
      <c r="U5" s="19"/>
      <c r="V5" s="19"/>
      <c r="W5" s="19"/>
      <c r="X5" s="19"/>
      <c r="Y5" s="19"/>
      <c r="Z5" s="21">
        <f t="shared" si="2"/>
        <v>65</v>
      </c>
      <c r="AA5" s="45"/>
      <c r="AB5" s="19"/>
      <c r="AC5" s="20"/>
      <c r="AD5" s="19"/>
      <c r="AE5" s="19"/>
      <c r="AF5" s="19"/>
      <c r="AG5" s="19"/>
      <c r="AH5" s="19"/>
      <c r="AI5" s="19"/>
      <c r="AJ5" s="19"/>
      <c r="AK5" s="21" t="str">
        <f t="shared" si="3"/>
        <v/>
      </c>
      <c r="AL5" s="240">
        <f t="shared" si="4"/>
        <v>10</v>
      </c>
      <c r="AM5" s="178">
        <f t="shared" si="5"/>
        <v>15</v>
      </c>
      <c r="AN5" s="178">
        <f t="shared" si="6"/>
        <v>15</v>
      </c>
      <c r="AO5" s="178">
        <f t="shared" si="7"/>
        <v>10</v>
      </c>
      <c r="AP5" s="178">
        <f t="shared" si="8"/>
        <v>15</v>
      </c>
      <c r="AQ5" s="178">
        <f t="shared" si="9"/>
        <v>0</v>
      </c>
      <c r="AR5" s="178">
        <f t="shared" si="10"/>
        <v>0</v>
      </c>
      <c r="AS5" s="178">
        <f t="shared" si="11"/>
        <v>0</v>
      </c>
      <c r="AT5" s="178">
        <f t="shared" si="12"/>
        <v>0</v>
      </c>
      <c r="AU5" s="178">
        <f t="shared" si="13"/>
        <v>0</v>
      </c>
      <c r="AV5" s="179">
        <f t="shared" si="14"/>
        <v>65</v>
      </c>
      <c r="AW5" s="249"/>
      <c r="AX5" s="249"/>
    </row>
    <row r="6" spans="1:50" x14ac:dyDescent="0.25">
      <c r="A6" s="9">
        <v>4</v>
      </c>
      <c r="B6" s="80">
        <v>201505035</v>
      </c>
      <c r="C6" s="84" t="s">
        <v>56</v>
      </c>
      <c r="D6" s="235" t="s">
        <v>57</v>
      </c>
      <c r="E6" s="45">
        <v>15</v>
      </c>
      <c r="F6" s="19">
        <v>20</v>
      </c>
      <c r="G6" s="20">
        <v>20</v>
      </c>
      <c r="H6" s="19">
        <v>15</v>
      </c>
      <c r="I6" s="19">
        <v>15</v>
      </c>
      <c r="J6" s="19"/>
      <c r="K6" s="19"/>
      <c r="L6" s="19"/>
      <c r="M6" s="19"/>
      <c r="N6" s="19"/>
      <c r="O6" s="21">
        <f t="shared" si="1"/>
        <v>85</v>
      </c>
      <c r="P6" s="45">
        <v>20</v>
      </c>
      <c r="Q6" s="19">
        <v>15</v>
      </c>
      <c r="R6" s="20">
        <v>15</v>
      </c>
      <c r="S6" s="19">
        <v>20</v>
      </c>
      <c r="T6" s="19">
        <v>20</v>
      </c>
      <c r="U6" s="19"/>
      <c r="V6" s="19"/>
      <c r="W6" s="19"/>
      <c r="X6" s="19"/>
      <c r="Y6" s="19"/>
      <c r="Z6" s="21">
        <f t="shared" si="2"/>
        <v>90</v>
      </c>
      <c r="AA6" s="45"/>
      <c r="AB6" s="19"/>
      <c r="AC6" s="20"/>
      <c r="AD6" s="19"/>
      <c r="AE6" s="19"/>
      <c r="AF6" s="19"/>
      <c r="AG6" s="19"/>
      <c r="AH6" s="19"/>
      <c r="AI6" s="19"/>
      <c r="AJ6" s="19"/>
      <c r="AK6" s="21" t="str">
        <f t="shared" si="3"/>
        <v/>
      </c>
      <c r="AL6" s="240">
        <f t="shared" si="4"/>
        <v>20</v>
      </c>
      <c r="AM6" s="178">
        <f t="shared" si="5"/>
        <v>15</v>
      </c>
      <c r="AN6" s="178">
        <f t="shared" si="6"/>
        <v>15</v>
      </c>
      <c r="AO6" s="178">
        <f t="shared" si="7"/>
        <v>20</v>
      </c>
      <c r="AP6" s="178">
        <f t="shared" si="8"/>
        <v>20</v>
      </c>
      <c r="AQ6" s="178">
        <f t="shared" si="9"/>
        <v>0</v>
      </c>
      <c r="AR6" s="178">
        <f t="shared" si="10"/>
        <v>0</v>
      </c>
      <c r="AS6" s="178">
        <f t="shared" si="11"/>
        <v>0</v>
      </c>
      <c r="AT6" s="178">
        <f t="shared" si="12"/>
        <v>0</v>
      </c>
      <c r="AU6" s="178">
        <f t="shared" si="13"/>
        <v>0</v>
      </c>
      <c r="AV6" s="179">
        <f t="shared" si="14"/>
        <v>90</v>
      </c>
      <c r="AW6" s="249"/>
      <c r="AX6" s="249"/>
    </row>
    <row r="7" spans="1:50" x14ac:dyDescent="0.25">
      <c r="A7" s="9">
        <v>5</v>
      </c>
      <c r="B7" s="80">
        <v>201505037</v>
      </c>
      <c r="C7" s="84" t="s">
        <v>58</v>
      </c>
      <c r="D7" s="235" t="s">
        <v>59</v>
      </c>
      <c r="E7" s="45">
        <v>15</v>
      </c>
      <c r="F7" s="19">
        <v>20</v>
      </c>
      <c r="G7" s="20">
        <v>15</v>
      </c>
      <c r="H7" s="19">
        <v>15</v>
      </c>
      <c r="I7" s="19">
        <v>5</v>
      </c>
      <c r="J7" s="19"/>
      <c r="K7" s="19"/>
      <c r="L7" s="19"/>
      <c r="M7" s="19"/>
      <c r="N7" s="19"/>
      <c r="O7" s="21">
        <f t="shared" si="1"/>
        <v>70</v>
      </c>
      <c r="P7" s="45">
        <v>15</v>
      </c>
      <c r="Q7" s="19">
        <v>15</v>
      </c>
      <c r="R7" s="20">
        <v>15</v>
      </c>
      <c r="S7" s="19">
        <v>15</v>
      </c>
      <c r="T7" s="19">
        <v>20</v>
      </c>
      <c r="U7" s="19"/>
      <c r="V7" s="19"/>
      <c r="W7" s="19"/>
      <c r="X7" s="19"/>
      <c r="Y7" s="19"/>
      <c r="Z7" s="21">
        <f t="shared" si="2"/>
        <v>80</v>
      </c>
      <c r="AA7" s="45"/>
      <c r="AB7" s="19"/>
      <c r="AC7" s="20"/>
      <c r="AD7" s="19"/>
      <c r="AE7" s="19"/>
      <c r="AF7" s="19"/>
      <c r="AG7" s="19"/>
      <c r="AH7" s="19"/>
      <c r="AI7" s="19"/>
      <c r="AJ7" s="19"/>
      <c r="AK7" s="21" t="str">
        <f t="shared" si="3"/>
        <v/>
      </c>
      <c r="AL7" s="240">
        <f t="shared" si="4"/>
        <v>15</v>
      </c>
      <c r="AM7" s="178">
        <f t="shared" si="5"/>
        <v>15</v>
      </c>
      <c r="AN7" s="178">
        <f t="shared" si="6"/>
        <v>15</v>
      </c>
      <c r="AO7" s="178">
        <f t="shared" si="7"/>
        <v>15</v>
      </c>
      <c r="AP7" s="178">
        <f t="shared" si="8"/>
        <v>20</v>
      </c>
      <c r="AQ7" s="178">
        <f t="shared" si="9"/>
        <v>0</v>
      </c>
      <c r="AR7" s="178">
        <f t="shared" si="10"/>
        <v>0</v>
      </c>
      <c r="AS7" s="178">
        <f t="shared" si="11"/>
        <v>0</v>
      </c>
      <c r="AT7" s="178">
        <f t="shared" si="12"/>
        <v>0</v>
      </c>
      <c r="AU7" s="178">
        <f t="shared" si="13"/>
        <v>0</v>
      </c>
      <c r="AV7" s="179">
        <f t="shared" si="14"/>
        <v>80</v>
      </c>
      <c r="AW7" s="249"/>
      <c r="AX7" s="249"/>
    </row>
    <row r="8" spans="1:50" x14ac:dyDescent="0.25">
      <c r="A8" s="9">
        <v>6</v>
      </c>
      <c r="B8" s="80">
        <v>201505038</v>
      </c>
      <c r="C8" s="84" t="s">
        <v>60</v>
      </c>
      <c r="D8" s="235" t="s">
        <v>61</v>
      </c>
      <c r="E8" s="45">
        <v>5</v>
      </c>
      <c r="F8" s="19">
        <v>2</v>
      </c>
      <c r="G8" s="20">
        <v>0</v>
      </c>
      <c r="H8" s="19">
        <v>0</v>
      </c>
      <c r="I8" s="19">
        <v>10</v>
      </c>
      <c r="J8" s="19"/>
      <c r="K8" s="19"/>
      <c r="L8" s="19"/>
      <c r="M8" s="19"/>
      <c r="N8" s="19"/>
      <c r="O8" s="21">
        <f t="shared" si="1"/>
        <v>17</v>
      </c>
      <c r="P8" s="45">
        <v>5</v>
      </c>
      <c r="Q8" s="19">
        <v>0</v>
      </c>
      <c r="R8" s="20">
        <v>10</v>
      </c>
      <c r="S8" s="19">
        <v>5</v>
      </c>
      <c r="T8" s="19">
        <v>5</v>
      </c>
      <c r="U8" s="19"/>
      <c r="V8" s="19"/>
      <c r="W8" s="19"/>
      <c r="X8" s="19"/>
      <c r="Y8" s="19"/>
      <c r="Z8" s="21">
        <f t="shared" si="2"/>
        <v>25</v>
      </c>
      <c r="AA8" s="45"/>
      <c r="AB8" s="19"/>
      <c r="AC8" s="20"/>
      <c r="AD8" s="19"/>
      <c r="AE8" s="19"/>
      <c r="AF8" s="19"/>
      <c r="AG8" s="19"/>
      <c r="AH8" s="19"/>
      <c r="AI8" s="19"/>
      <c r="AJ8" s="19"/>
      <c r="AK8" s="21" t="str">
        <f t="shared" si="3"/>
        <v/>
      </c>
      <c r="AL8" s="240">
        <f t="shared" si="4"/>
        <v>5</v>
      </c>
      <c r="AM8" s="178">
        <f t="shared" si="5"/>
        <v>0</v>
      </c>
      <c r="AN8" s="178">
        <f t="shared" si="6"/>
        <v>10</v>
      </c>
      <c r="AO8" s="178">
        <f t="shared" si="7"/>
        <v>5</v>
      </c>
      <c r="AP8" s="178">
        <f t="shared" si="8"/>
        <v>5</v>
      </c>
      <c r="AQ8" s="178">
        <f t="shared" si="9"/>
        <v>0</v>
      </c>
      <c r="AR8" s="178">
        <f t="shared" si="10"/>
        <v>0</v>
      </c>
      <c r="AS8" s="178">
        <f t="shared" si="11"/>
        <v>0</v>
      </c>
      <c r="AT8" s="178">
        <f t="shared" si="12"/>
        <v>0</v>
      </c>
      <c r="AU8" s="178">
        <f t="shared" si="13"/>
        <v>0</v>
      </c>
      <c r="AV8" s="179">
        <f t="shared" si="14"/>
        <v>25</v>
      </c>
      <c r="AW8" s="249"/>
      <c r="AX8" s="249"/>
    </row>
    <row r="9" spans="1:50" x14ac:dyDescent="0.25">
      <c r="A9" s="9">
        <v>7</v>
      </c>
      <c r="B9" s="80">
        <v>2111505001</v>
      </c>
      <c r="C9" s="84" t="s">
        <v>62</v>
      </c>
      <c r="D9" s="235" t="s">
        <v>63</v>
      </c>
      <c r="E9" s="45">
        <v>15</v>
      </c>
      <c r="F9" s="19">
        <v>20</v>
      </c>
      <c r="G9" s="20">
        <v>20</v>
      </c>
      <c r="H9" s="19">
        <v>10</v>
      </c>
      <c r="I9" s="19">
        <v>20</v>
      </c>
      <c r="J9" s="19"/>
      <c r="K9" s="19"/>
      <c r="L9" s="19"/>
      <c r="M9" s="19"/>
      <c r="N9" s="19"/>
      <c r="O9" s="21">
        <f t="shared" si="1"/>
        <v>85</v>
      </c>
      <c r="P9" s="45">
        <v>15</v>
      </c>
      <c r="Q9" s="19">
        <v>15</v>
      </c>
      <c r="R9" s="20">
        <v>20</v>
      </c>
      <c r="S9" s="19">
        <v>20</v>
      </c>
      <c r="T9" s="19">
        <v>20</v>
      </c>
      <c r="U9" s="19"/>
      <c r="V9" s="19"/>
      <c r="W9" s="19"/>
      <c r="X9" s="19"/>
      <c r="Y9" s="19"/>
      <c r="Z9" s="21">
        <f t="shared" si="2"/>
        <v>90</v>
      </c>
      <c r="AA9" s="45"/>
      <c r="AB9" s="19"/>
      <c r="AC9" s="20"/>
      <c r="AD9" s="19"/>
      <c r="AE9" s="19"/>
      <c r="AF9" s="19"/>
      <c r="AG9" s="19"/>
      <c r="AH9" s="19"/>
      <c r="AI9" s="19"/>
      <c r="AJ9" s="19"/>
      <c r="AK9" s="21" t="str">
        <f t="shared" si="3"/>
        <v/>
      </c>
      <c r="AL9" s="240">
        <f t="shared" si="4"/>
        <v>15</v>
      </c>
      <c r="AM9" s="178">
        <f t="shared" si="5"/>
        <v>15</v>
      </c>
      <c r="AN9" s="178">
        <f t="shared" si="6"/>
        <v>20</v>
      </c>
      <c r="AO9" s="178">
        <f t="shared" si="7"/>
        <v>20</v>
      </c>
      <c r="AP9" s="178">
        <f t="shared" si="8"/>
        <v>20</v>
      </c>
      <c r="AQ9" s="178">
        <f t="shared" si="9"/>
        <v>0</v>
      </c>
      <c r="AR9" s="178">
        <f t="shared" si="10"/>
        <v>0</v>
      </c>
      <c r="AS9" s="178">
        <f t="shared" si="11"/>
        <v>0</v>
      </c>
      <c r="AT9" s="178">
        <f t="shared" si="12"/>
        <v>0</v>
      </c>
      <c r="AU9" s="178">
        <f t="shared" si="13"/>
        <v>0</v>
      </c>
      <c r="AV9" s="179">
        <f t="shared" si="14"/>
        <v>90</v>
      </c>
      <c r="AW9" s="249"/>
      <c r="AX9" s="249"/>
    </row>
    <row r="10" spans="1:50" x14ac:dyDescent="0.25">
      <c r="A10" s="9">
        <v>8</v>
      </c>
      <c r="B10" s="80">
        <v>2111505003</v>
      </c>
      <c r="C10" s="84" t="s">
        <v>64</v>
      </c>
      <c r="D10" s="235" t="s">
        <v>65</v>
      </c>
      <c r="E10" s="45">
        <v>15</v>
      </c>
      <c r="F10" s="19">
        <v>20</v>
      </c>
      <c r="G10" s="19">
        <v>20</v>
      </c>
      <c r="H10" s="19">
        <v>10</v>
      </c>
      <c r="I10" s="19">
        <v>0</v>
      </c>
      <c r="J10" s="19"/>
      <c r="K10" s="19"/>
      <c r="L10" s="19"/>
      <c r="M10" s="19"/>
      <c r="N10" s="19"/>
      <c r="O10" s="21">
        <f t="shared" si="1"/>
        <v>65</v>
      </c>
      <c r="P10" s="45">
        <v>10</v>
      </c>
      <c r="Q10" s="19">
        <v>10</v>
      </c>
      <c r="R10" s="19">
        <v>5</v>
      </c>
      <c r="S10" s="19">
        <v>5</v>
      </c>
      <c r="T10" s="19">
        <v>15</v>
      </c>
      <c r="U10" s="19"/>
      <c r="V10" s="19"/>
      <c r="W10" s="19"/>
      <c r="X10" s="19"/>
      <c r="Y10" s="19"/>
      <c r="Z10" s="21">
        <f t="shared" si="2"/>
        <v>45</v>
      </c>
      <c r="AA10" s="45"/>
      <c r="AB10" s="19"/>
      <c r="AC10" s="19"/>
      <c r="AD10" s="19"/>
      <c r="AE10" s="19"/>
      <c r="AF10" s="19"/>
      <c r="AG10" s="19"/>
      <c r="AH10" s="19"/>
      <c r="AI10" s="19"/>
      <c r="AJ10" s="19"/>
      <c r="AK10" s="21" t="str">
        <f t="shared" si="3"/>
        <v/>
      </c>
      <c r="AL10" s="240">
        <f t="shared" si="4"/>
        <v>10</v>
      </c>
      <c r="AM10" s="178">
        <f t="shared" si="5"/>
        <v>10</v>
      </c>
      <c r="AN10" s="178">
        <f t="shared" si="6"/>
        <v>5</v>
      </c>
      <c r="AO10" s="178">
        <f t="shared" si="7"/>
        <v>5</v>
      </c>
      <c r="AP10" s="178">
        <f t="shared" si="8"/>
        <v>15</v>
      </c>
      <c r="AQ10" s="178">
        <f t="shared" si="9"/>
        <v>0</v>
      </c>
      <c r="AR10" s="178">
        <f t="shared" si="10"/>
        <v>0</v>
      </c>
      <c r="AS10" s="178">
        <f t="shared" si="11"/>
        <v>0</v>
      </c>
      <c r="AT10" s="178">
        <f t="shared" si="12"/>
        <v>0</v>
      </c>
      <c r="AU10" s="178">
        <f t="shared" si="13"/>
        <v>0</v>
      </c>
      <c r="AV10" s="179">
        <f t="shared" si="14"/>
        <v>45</v>
      </c>
      <c r="AW10" s="249"/>
      <c r="AX10" s="249"/>
    </row>
    <row r="11" spans="1:50" x14ac:dyDescent="0.25">
      <c r="A11" s="9">
        <v>9</v>
      </c>
      <c r="B11" s="80">
        <v>2111505005</v>
      </c>
      <c r="C11" s="84" t="s">
        <v>66</v>
      </c>
      <c r="D11" s="235" t="s">
        <v>67</v>
      </c>
      <c r="E11" s="45">
        <v>20</v>
      </c>
      <c r="F11" s="19">
        <v>20</v>
      </c>
      <c r="G11" s="19">
        <v>20</v>
      </c>
      <c r="H11" s="19">
        <v>15</v>
      </c>
      <c r="I11" s="19">
        <v>15</v>
      </c>
      <c r="J11" s="19"/>
      <c r="K11" s="19"/>
      <c r="L11" s="19"/>
      <c r="M11" s="19"/>
      <c r="N11" s="19"/>
      <c r="O11" s="21">
        <f t="shared" si="1"/>
        <v>90</v>
      </c>
      <c r="P11" s="45">
        <v>20</v>
      </c>
      <c r="Q11" s="19">
        <v>15</v>
      </c>
      <c r="R11" s="19">
        <v>20</v>
      </c>
      <c r="S11" s="19">
        <v>15</v>
      </c>
      <c r="T11" s="19">
        <v>20</v>
      </c>
      <c r="U11" s="19"/>
      <c r="V11" s="19"/>
      <c r="W11" s="19"/>
      <c r="X11" s="19"/>
      <c r="Y11" s="19"/>
      <c r="Z11" s="21">
        <f t="shared" si="2"/>
        <v>90</v>
      </c>
      <c r="AA11" s="45"/>
      <c r="AB11" s="19"/>
      <c r="AC11" s="19"/>
      <c r="AD11" s="19"/>
      <c r="AE11" s="19"/>
      <c r="AF11" s="19"/>
      <c r="AG11" s="19"/>
      <c r="AH11" s="19"/>
      <c r="AI11" s="19"/>
      <c r="AJ11" s="19"/>
      <c r="AK11" s="21" t="str">
        <f t="shared" si="3"/>
        <v/>
      </c>
      <c r="AL11" s="240">
        <f t="shared" si="4"/>
        <v>20</v>
      </c>
      <c r="AM11" s="178">
        <f t="shared" si="5"/>
        <v>15</v>
      </c>
      <c r="AN11" s="178">
        <f t="shared" si="6"/>
        <v>20</v>
      </c>
      <c r="AO11" s="178">
        <f t="shared" si="7"/>
        <v>15</v>
      </c>
      <c r="AP11" s="178">
        <f t="shared" si="8"/>
        <v>20</v>
      </c>
      <c r="AQ11" s="178">
        <f t="shared" si="9"/>
        <v>0</v>
      </c>
      <c r="AR11" s="178">
        <f t="shared" si="10"/>
        <v>0</v>
      </c>
      <c r="AS11" s="178">
        <f t="shared" si="11"/>
        <v>0</v>
      </c>
      <c r="AT11" s="178">
        <f t="shared" si="12"/>
        <v>0</v>
      </c>
      <c r="AU11" s="178">
        <f t="shared" si="13"/>
        <v>0</v>
      </c>
      <c r="AV11" s="179">
        <f t="shared" si="14"/>
        <v>90</v>
      </c>
      <c r="AW11" s="249"/>
      <c r="AX11" s="249"/>
    </row>
    <row r="12" spans="1:50" x14ac:dyDescent="0.25">
      <c r="A12" s="9">
        <v>10</v>
      </c>
      <c r="B12" s="80">
        <v>2111505006</v>
      </c>
      <c r="C12" s="84" t="s">
        <v>68</v>
      </c>
      <c r="D12" s="235" t="s">
        <v>69</v>
      </c>
      <c r="E12" s="45">
        <v>20</v>
      </c>
      <c r="F12" s="19">
        <v>20</v>
      </c>
      <c r="G12" s="20">
        <v>20</v>
      </c>
      <c r="H12" s="19">
        <v>20</v>
      </c>
      <c r="I12" s="19">
        <v>20</v>
      </c>
      <c r="J12" s="19"/>
      <c r="K12" s="19"/>
      <c r="L12" s="19"/>
      <c r="M12" s="19"/>
      <c r="N12" s="19"/>
      <c r="O12" s="21">
        <f t="shared" si="1"/>
        <v>100</v>
      </c>
      <c r="P12" s="45">
        <v>20</v>
      </c>
      <c r="Q12" s="19">
        <v>15</v>
      </c>
      <c r="R12" s="20">
        <v>20</v>
      </c>
      <c r="S12" s="19">
        <v>10</v>
      </c>
      <c r="T12" s="19">
        <v>20</v>
      </c>
      <c r="U12" s="19"/>
      <c r="V12" s="19"/>
      <c r="W12" s="19"/>
      <c r="X12" s="19"/>
      <c r="Y12" s="19"/>
      <c r="Z12" s="21">
        <f t="shared" si="2"/>
        <v>85</v>
      </c>
      <c r="AA12" s="45"/>
      <c r="AB12" s="19"/>
      <c r="AC12" s="20"/>
      <c r="AD12" s="19"/>
      <c r="AE12" s="19"/>
      <c r="AF12" s="19"/>
      <c r="AG12" s="19"/>
      <c r="AH12" s="19"/>
      <c r="AI12" s="19"/>
      <c r="AJ12" s="19"/>
      <c r="AK12" s="21" t="str">
        <f t="shared" si="3"/>
        <v/>
      </c>
      <c r="AL12" s="240">
        <f t="shared" si="4"/>
        <v>20</v>
      </c>
      <c r="AM12" s="178">
        <f t="shared" si="5"/>
        <v>15</v>
      </c>
      <c r="AN12" s="178">
        <f t="shared" si="6"/>
        <v>20</v>
      </c>
      <c r="AO12" s="178">
        <f t="shared" si="7"/>
        <v>10</v>
      </c>
      <c r="AP12" s="178">
        <f t="shared" si="8"/>
        <v>20</v>
      </c>
      <c r="AQ12" s="178">
        <f t="shared" si="9"/>
        <v>0</v>
      </c>
      <c r="AR12" s="178">
        <f t="shared" si="10"/>
        <v>0</v>
      </c>
      <c r="AS12" s="178">
        <f t="shared" si="11"/>
        <v>0</v>
      </c>
      <c r="AT12" s="178">
        <f t="shared" si="12"/>
        <v>0</v>
      </c>
      <c r="AU12" s="178">
        <f t="shared" si="13"/>
        <v>0</v>
      </c>
      <c r="AV12" s="179">
        <f t="shared" si="14"/>
        <v>85</v>
      </c>
      <c r="AW12" s="249"/>
      <c r="AX12" s="249"/>
    </row>
    <row r="13" spans="1:50" x14ac:dyDescent="0.25">
      <c r="A13" s="9">
        <v>11</v>
      </c>
      <c r="B13" s="81">
        <v>2111505008</v>
      </c>
      <c r="C13" s="85" t="s">
        <v>70</v>
      </c>
      <c r="D13" s="236" t="s">
        <v>69</v>
      </c>
      <c r="E13" s="45">
        <v>15</v>
      </c>
      <c r="F13" s="19">
        <v>20</v>
      </c>
      <c r="G13" s="19">
        <v>15</v>
      </c>
      <c r="H13" s="19">
        <v>15</v>
      </c>
      <c r="I13" s="19">
        <v>20</v>
      </c>
      <c r="J13" s="19"/>
      <c r="K13" s="19"/>
      <c r="L13" s="19"/>
      <c r="M13" s="19"/>
      <c r="N13" s="19"/>
      <c r="O13" s="21">
        <f t="shared" si="1"/>
        <v>85</v>
      </c>
      <c r="P13" s="18">
        <v>5</v>
      </c>
      <c r="Q13" s="19">
        <v>15</v>
      </c>
      <c r="R13" s="19">
        <v>5</v>
      </c>
      <c r="S13" s="19">
        <v>10</v>
      </c>
      <c r="T13" s="19">
        <v>15</v>
      </c>
      <c r="U13" s="19"/>
      <c r="V13" s="19"/>
      <c r="W13" s="19"/>
      <c r="X13" s="19"/>
      <c r="Y13" s="19"/>
      <c r="Z13" s="21">
        <f t="shared" si="2"/>
        <v>50</v>
      </c>
      <c r="AA13" s="18"/>
      <c r="AB13" s="19"/>
      <c r="AC13" s="19"/>
      <c r="AD13" s="19"/>
      <c r="AE13" s="19"/>
      <c r="AF13" s="19"/>
      <c r="AG13" s="19"/>
      <c r="AH13" s="19"/>
      <c r="AI13" s="19"/>
      <c r="AJ13" s="19"/>
      <c r="AK13" s="21" t="str">
        <f t="shared" si="3"/>
        <v/>
      </c>
      <c r="AL13" s="240">
        <f t="shared" si="4"/>
        <v>5</v>
      </c>
      <c r="AM13" s="178">
        <f t="shared" si="5"/>
        <v>15</v>
      </c>
      <c r="AN13" s="178">
        <f t="shared" si="6"/>
        <v>5</v>
      </c>
      <c r="AO13" s="178">
        <f t="shared" si="7"/>
        <v>10</v>
      </c>
      <c r="AP13" s="178">
        <f t="shared" si="8"/>
        <v>15</v>
      </c>
      <c r="AQ13" s="178">
        <f t="shared" si="9"/>
        <v>0</v>
      </c>
      <c r="AR13" s="178">
        <f t="shared" si="10"/>
        <v>0</v>
      </c>
      <c r="AS13" s="178">
        <f t="shared" si="11"/>
        <v>0</v>
      </c>
      <c r="AT13" s="178">
        <f t="shared" si="12"/>
        <v>0</v>
      </c>
      <c r="AU13" s="178">
        <f t="shared" si="13"/>
        <v>0</v>
      </c>
      <c r="AV13" s="179">
        <f t="shared" si="14"/>
        <v>50</v>
      </c>
      <c r="AW13" s="249"/>
      <c r="AX13" s="249"/>
    </row>
    <row r="14" spans="1:50" x14ac:dyDescent="0.25">
      <c r="A14" s="9">
        <v>12</v>
      </c>
      <c r="B14" s="81">
        <v>2111505015</v>
      </c>
      <c r="C14" s="85" t="s">
        <v>71</v>
      </c>
      <c r="D14" s="236" t="s">
        <v>72</v>
      </c>
      <c r="E14" s="45">
        <v>20</v>
      </c>
      <c r="F14" s="19">
        <v>20</v>
      </c>
      <c r="G14" s="19">
        <v>15</v>
      </c>
      <c r="H14" s="19">
        <v>20</v>
      </c>
      <c r="I14" s="19">
        <v>20</v>
      </c>
      <c r="J14" s="19"/>
      <c r="K14" s="19"/>
      <c r="L14" s="19"/>
      <c r="M14" s="19"/>
      <c r="N14" s="19"/>
      <c r="O14" s="21">
        <f t="shared" si="1"/>
        <v>95</v>
      </c>
      <c r="P14" s="18">
        <v>20</v>
      </c>
      <c r="Q14" s="19">
        <v>10</v>
      </c>
      <c r="R14" s="19">
        <v>15</v>
      </c>
      <c r="S14" s="19">
        <v>20</v>
      </c>
      <c r="T14" s="19">
        <v>15</v>
      </c>
      <c r="U14" s="19"/>
      <c r="V14" s="19"/>
      <c r="W14" s="19"/>
      <c r="X14" s="19"/>
      <c r="Y14" s="19"/>
      <c r="Z14" s="21">
        <f t="shared" si="2"/>
        <v>80</v>
      </c>
      <c r="AA14" s="18"/>
      <c r="AB14" s="19"/>
      <c r="AC14" s="19"/>
      <c r="AD14" s="19"/>
      <c r="AE14" s="19"/>
      <c r="AF14" s="19"/>
      <c r="AG14" s="19"/>
      <c r="AH14" s="19"/>
      <c r="AI14" s="19"/>
      <c r="AJ14" s="19"/>
      <c r="AK14" s="21" t="str">
        <f t="shared" si="3"/>
        <v/>
      </c>
      <c r="AL14" s="240">
        <f t="shared" si="4"/>
        <v>20</v>
      </c>
      <c r="AM14" s="178">
        <f t="shared" si="5"/>
        <v>10</v>
      </c>
      <c r="AN14" s="178">
        <f t="shared" si="6"/>
        <v>15</v>
      </c>
      <c r="AO14" s="178">
        <f t="shared" si="7"/>
        <v>20</v>
      </c>
      <c r="AP14" s="178">
        <f t="shared" si="8"/>
        <v>15</v>
      </c>
      <c r="AQ14" s="178">
        <f t="shared" si="9"/>
        <v>0</v>
      </c>
      <c r="AR14" s="178">
        <f t="shared" si="10"/>
        <v>0</v>
      </c>
      <c r="AS14" s="178">
        <f t="shared" si="11"/>
        <v>0</v>
      </c>
      <c r="AT14" s="178">
        <f t="shared" si="12"/>
        <v>0</v>
      </c>
      <c r="AU14" s="178">
        <f t="shared" si="13"/>
        <v>0</v>
      </c>
      <c r="AV14" s="179">
        <f t="shared" si="14"/>
        <v>80</v>
      </c>
      <c r="AW14" s="249"/>
      <c r="AX14" s="249"/>
    </row>
    <row r="15" spans="1:50" x14ac:dyDescent="0.25">
      <c r="A15" s="9">
        <v>13</v>
      </c>
      <c r="B15" s="81">
        <v>2111505019</v>
      </c>
      <c r="C15" s="85" t="s">
        <v>73</v>
      </c>
      <c r="D15" s="236" t="s">
        <v>74</v>
      </c>
      <c r="E15" s="45">
        <v>20</v>
      </c>
      <c r="F15" s="19">
        <v>20</v>
      </c>
      <c r="G15" s="19">
        <v>20</v>
      </c>
      <c r="H15" s="19">
        <v>20</v>
      </c>
      <c r="I15" s="19">
        <v>15</v>
      </c>
      <c r="J15" s="19"/>
      <c r="K15" s="19"/>
      <c r="L15" s="19"/>
      <c r="M15" s="19"/>
      <c r="N15" s="19"/>
      <c r="O15" s="21">
        <f t="shared" si="1"/>
        <v>95</v>
      </c>
      <c r="P15" s="18">
        <v>20</v>
      </c>
      <c r="Q15" s="19">
        <v>15</v>
      </c>
      <c r="R15" s="19">
        <v>20</v>
      </c>
      <c r="S15" s="19">
        <v>5</v>
      </c>
      <c r="T15" s="19">
        <v>20</v>
      </c>
      <c r="U15" s="19"/>
      <c r="V15" s="19"/>
      <c r="W15" s="19"/>
      <c r="X15" s="19"/>
      <c r="Y15" s="19"/>
      <c r="Z15" s="21">
        <f t="shared" si="2"/>
        <v>80</v>
      </c>
      <c r="AA15" s="18"/>
      <c r="AB15" s="19"/>
      <c r="AC15" s="19"/>
      <c r="AD15" s="19"/>
      <c r="AE15" s="19"/>
      <c r="AF15" s="19"/>
      <c r="AG15" s="19"/>
      <c r="AH15" s="19"/>
      <c r="AI15" s="19"/>
      <c r="AJ15" s="19"/>
      <c r="AK15" s="21" t="str">
        <f t="shared" si="3"/>
        <v/>
      </c>
      <c r="AL15" s="240">
        <f t="shared" si="4"/>
        <v>20</v>
      </c>
      <c r="AM15" s="178">
        <f t="shared" si="5"/>
        <v>15</v>
      </c>
      <c r="AN15" s="178">
        <f t="shared" si="6"/>
        <v>20</v>
      </c>
      <c r="AO15" s="178">
        <f t="shared" si="7"/>
        <v>5</v>
      </c>
      <c r="AP15" s="178">
        <f t="shared" si="8"/>
        <v>20</v>
      </c>
      <c r="AQ15" s="178">
        <f t="shared" si="9"/>
        <v>0</v>
      </c>
      <c r="AR15" s="178">
        <f t="shared" si="10"/>
        <v>0</v>
      </c>
      <c r="AS15" s="178">
        <f t="shared" si="11"/>
        <v>0</v>
      </c>
      <c r="AT15" s="178">
        <f t="shared" si="12"/>
        <v>0</v>
      </c>
      <c r="AU15" s="178">
        <f t="shared" si="13"/>
        <v>0</v>
      </c>
      <c r="AV15" s="179">
        <f t="shared" si="14"/>
        <v>80</v>
      </c>
      <c r="AW15" s="249"/>
      <c r="AX15" s="249"/>
    </row>
    <row r="16" spans="1:50" x14ac:dyDescent="0.25">
      <c r="A16" s="9">
        <v>14</v>
      </c>
      <c r="B16" s="81">
        <v>2111505027</v>
      </c>
      <c r="C16" s="85" t="s">
        <v>75</v>
      </c>
      <c r="D16" s="236" t="s">
        <v>76</v>
      </c>
      <c r="E16" s="45" t="s">
        <v>77</v>
      </c>
      <c r="F16" s="19" t="s">
        <v>77</v>
      </c>
      <c r="G16" s="19" t="s">
        <v>77</v>
      </c>
      <c r="H16" s="19" t="s">
        <v>77</v>
      </c>
      <c r="I16" s="19" t="s">
        <v>77</v>
      </c>
      <c r="J16" s="19"/>
      <c r="K16" s="19"/>
      <c r="L16" s="19"/>
      <c r="M16" s="19"/>
      <c r="N16" s="19"/>
      <c r="O16" s="21">
        <f t="shared" si="1"/>
        <v>0</v>
      </c>
      <c r="P16" s="18" t="s">
        <v>77</v>
      </c>
      <c r="Q16" s="19" t="s">
        <v>77</v>
      </c>
      <c r="R16" s="19" t="s">
        <v>77</v>
      </c>
      <c r="S16" s="19" t="s">
        <v>77</v>
      </c>
      <c r="T16" s="19" t="s">
        <v>77</v>
      </c>
      <c r="U16" s="19"/>
      <c r="V16" s="19"/>
      <c r="W16" s="19"/>
      <c r="X16" s="19"/>
      <c r="Y16" s="19"/>
      <c r="Z16" s="21">
        <f t="shared" si="2"/>
        <v>0</v>
      </c>
      <c r="AA16" s="18" t="s">
        <v>77</v>
      </c>
      <c r="AB16" s="19" t="s">
        <v>77</v>
      </c>
      <c r="AC16" s="19" t="s">
        <v>77</v>
      </c>
      <c r="AD16" s="19" t="s">
        <v>77</v>
      </c>
      <c r="AE16" s="19" t="s">
        <v>77</v>
      </c>
      <c r="AF16" s="19"/>
      <c r="AG16" s="19"/>
      <c r="AH16" s="19"/>
      <c r="AI16" s="19"/>
      <c r="AJ16" s="19"/>
      <c r="AK16" s="21">
        <f t="shared" si="3"/>
        <v>0</v>
      </c>
      <c r="AL16" s="240">
        <f t="shared" si="4"/>
        <v>0</v>
      </c>
      <c r="AM16" s="178">
        <f t="shared" si="5"/>
        <v>0</v>
      </c>
      <c r="AN16" s="178">
        <f t="shared" si="6"/>
        <v>0</v>
      </c>
      <c r="AO16" s="178">
        <f t="shared" si="7"/>
        <v>0</v>
      </c>
      <c r="AP16" s="178">
        <f t="shared" si="8"/>
        <v>0</v>
      </c>
      <c r="AQ16" s="178">
        <f t="shared" si="9"/>
        <v>0</v>
      </c>
      <c r="AR16" s="178">
        <f t="shared" si="10"/>
        <v>0</v>
      </c>
      <c r="AS16" s="178">
        <f t="shared" si="11"/>
        <v>0</v>
      </c>
      <c r="AT16" s="178">
        <f t="shared" si="12"/>
        <v>0</v>
      </c>
      <c r="AU16" s="178">
        <f t="shared" si="13"/>
        <v>0</v>
      </c>
      <c r="AV16" s="179">
        <f t="shared" si="14"/>
        <v>0</v>
      </c>
      <c r="AW16" s="249"/>
      <c r="AX16" s="249"/>
    </row>
    <row r="17" spans="1:50" x14ac:dyDescent="0.25">
      <c r="A17" s="9">
        <v>15</v>
      </c>
      <c r="B17" s="81">
        <v>2111505029</v>
      </c>
      <c r="C17" s="85" t="s">
        <v>78</v>
      </c>
      <c r="D17" s="236" t="s">
        <v>79</v>
      </c>
      <c r="E17" s="45">
        <v>20</v>
      </c>
      <c r="F17" s="19">
        <v>20</v>
      </c>
      <c r="G17" s="19">
        <v>15</v>
      </c>
      <c r="H17" s="19">
        <v>15</v>
      </c>
      <c r="I17" s="19">
        <v>10</v>
      </c>
      <c r="J17" s="19"/>
      <c r="K17" s="19"/>
      <c r="L17" s="19"/>
      <c r="M17" s="19"/>
      <c r="N17" s="19"/>
      <c r="O17" s="21">
        <f t="shared" si="1"/>
        <v>80</v>
      </c>
      <c r="P17" s="18">
        <v>15</v>
      </c>
      <c r="Q17" s="19">
        <v>15</v>
      </c>
      <c r="R17" s="19">
        <v>15</v>
      </c>
      <c r="S17" s="19">
        <v>15</v>
      </c>
      <c r="T17" s="19">
        <v>10</v>
      </c>
      <c r="U17" s="19"/>
      <c r="V17" s="19"/>
      <c r="W17" s="19"/>
      <c r="X17" s="19"/>
      <c r="Y17" s="19"/>
      <c r="Z17" s="21">
        <f t="shared" si="2"/>
        <v>70</v>
      </c>
      <c r="AA17" s="18"/>
      <c r="AB17" s="19"/>
      <c r="AC17" s="19"/>
      <c r="AD17" s="19"/>
      <c r="AE17" s="19"/>
      <c r="AF17" s="19"/>
      <c r="AG17" s="19"/>
      <c r="AH17" s="19"/>
      <c r="AI17" s="19"/>
      <c r="AJ17" s="19"/>
      <c r="AK17" s="21" t="str">
        <f t="shared" si="3"/>
        <v/>
      </c>
      <c r="AL17" s="240">
        <f t="shared" si="4"/>
        <v>15</v>
      </c>
      <c r="AM17" s="178">
        <f t="shared" si="5"/>
        <v>15</v>
      </c>
      <c r="AN17" s="178">
        <f t="shared" si="6"/>
        <v>15</v>
      </c>
      <c r="AO17" s="178">
        <f t="shared" si="7"/>
        <v>15</v>
      </c>
      <c r="AP17" s="178">
        <f t="shared" si="8"/>
        <v>10</v>
      </c>
      <c r="AQ17" s="178">
        <f t="shared" si="9"/>
        <v>0</v>
      </c>
      <c r="AR17" s="178">
        <f t="shared" si="10"/>
        <v>0</v>
      </c>
      <c r="AS17" s="178">
        <f t="shared" si="11"/>
        <v>0</v>
      </c>
      <c r="AT17" s="178">
        <f t="shared" si="12"/>
        <v>0</v>
      </c>
      <c r="AU17" s="178">
        <f t="shared" si="13"/>
        <v>0</v>
      </c>
      <c r="AV17" s="179">
        <f t="shared" si="14"/>
        <v>70</v>
      </c>
      <c r="AW17" s="249"/>
      <c r="AX17" s="249"/>
    </row>
    <row r="18" spans="1:50" x14ac:dyDescent="0.25">
      <c r="A18" s="9">
        <v>16</v>
      </c>
      <c r="B18" s="81">
        <v>2111505034</v>
      </c>
      <c r="C18" s="85" t="s">
        <v>80</v>
      </c>
      <c r="D18" s="236" t="s">
        <v>81</v>
      </c>
      <c r="E18" s="45">
        <v>20</v>
      </c>
      <c r="F18" s="19">
        <v>20</v>
      </c>
      <c r="G18" s="19">
        <v>20</v>
      </c>
      <c r="H18" s="19">
        <v>10</v>
      </c>
      <c r="I18" s="19">
        <v>15</v>
      </c>
      <c r="J18" s="19"/>
      <c r="K18" s="19"/>
      <c r="L18" s="19"/>
      <c r="M18" s="19"/>
      <c r="N18" s="19"/>
      <c r="O18" s="21">
        <f t="shared" si="1"/>
        <v>85</v>
      </c>
      <c r="P18" s="18">
        <v>10</v>
      </c>
      <c r="Q18" s="19">
        <v>15</v>
      </c>
      <c r="R18" s="19">
        <v>15</v>
      </c>
      <c r="S18" s="19">
        <v>10</v>
      </c>
      <c r="T18" s="19">
        <v>15</v>
      </c>
      <c r="U18" s="19"/>
      <c r="V18" s="19"/>
      <c r="W18" s="19"/>
      <c r="X18" s="19"/>
      <c r="Y18" s="19"/>
      <c r="Z18" s="21">
        <f t="shared" si="2"/>
        <v>65</v>
      </c>
      <c r="AA18" s="18"/>
      <c r="AB18" s="19"/>
      <c r="AC18" s="19"/>
      <c r="AD18" s="19"/>
      <c r="AE18" s="19"/>
      <c r="AF18" s="19"/>
      <c r="AG18" s="19"/>
      <c r="AH18" s="19"/>
      <c r="AI18" s="19"/>
      <c r="AJ18" s="19"/>
      <c r="AK18" s="21" t="str">
        <f t="shared" si="3"/>
        <v/>
      </c>
      <c r="AL18" s="240">
        <f t="shared" si="4"/>
        <v>10</v>
      </c>
      <c r="AM18" s="178">
        <f t="shared" si="5"/>
        <v>15</v>
      </c>
      <c r="AN18" s="178">
        <f t="shared" si="6"/>
        <v>15</v>
      </c>
      <c r="AO18" s="178">
        <f t="shared" si="7"/>
        <v>10</v>
      </c>
      <c r="AP18" s="178">
        <f t="shared" si="8"/>
        <v>15</v>
      </c>
      <c r="AQ18" s="178">
        <f t="shared" si="9"/>
        <v>0</v>
      </c>
      <c r="AR18" s="178">
        <f t="shared" si="10"/>
        <v>0</v>
      </c>
      <c r="AS18" s="178">
        <f t="shared" si="11"/>
        <v>0</v>
      </c>
      <c r="AT18" s="178">
        <f t="shared" si="12"/>
        <v>0</v>
      </c>
      <c r="AU18" s="178">
        <f t="shared" si="13"/>
        <v>0</v>
      </c>
      <c r="AV18" s="179">
        <f t="shared" si="14"/>
        <v>65</v>
      </c>
      <c r="AW18" s="249"/>
      <c r="AX18" s="249"/>
    </row>
    <row r="19" spans="1:50" x14ac:dyDescent="0.25">
      <c r="A19" s="9">
        <v>17</v>
      </c>
      <c r="B19" s="81">
        <v>2111505035</v>
      </c>
      <c r="C19" s="85" t="s">
        <v>82</v>
      </c>
      <c r="D19" s="236" t="s">
        <v>83</v>
      </c>
      <c r="E19" s="45">
        <v>15</v>
      </c>
      <c r="F19" s="19">
        <v>20</v>
      </c>
      <c r="G19" s="19">
        <v>5</v>
      </c>
      <c r="H19" s="19">
        <v>10</v>
      </c>
      <c r="I19" s="19">
        <v>0</v>
      </c>
      <c r="J19" s="19"/>
      <c r="K19" s="19"/>
      <c r="L19" s="19"/>
      <c r="M19" s="19"/>
      <c r="N19" s="19"/>
      <c r="O19" s="21">
        <f t="shared" si="1"/>
        <v>50</v>
      </c>
      <c r="P19" s="18" t="s">
        <v>77</v>
      </c>
      <c r="Q19" s="19" t="s">
        <v>77</v>
      </c>
      <c r="R19" s="19" t="s">
        <v>77</v>
      </c>
      <c r="S19" s="19" t="s">
        <v>77</v>
      </c>
      <c r="T19" s="19" t="s">
        <v>77</v>
      </c>
      <c r="U19" s="19"/>
      <c r="V19" s="19"/>
      <c r="W19" s="19"/>
      <c r="X19" s="19"/>
      <c r="Y19" s="19"/>
      <c r="Z19" s="21">
        <f t="shared" si="2"/>
        <v>0</v>
      </c>
      <c r="AA19" s="18" t="s">
        <v>77</v>
      </c>
      <c r="AB19" s="19" t="s">
        <v>77</v>
      </c>
      <c r="AC19" s="19" t="s">
        <v>77</v>
      </c>
      <c r="AD19" s="19" t="s">
        <v>77</v>
      </c>
      <c r="AE19" s="19" t="s">
        <v>77</v>
      </c>
      <c r="AF19" s="19"/>
      <c r="AG19" s="19"/>
      <c r="AH19" s="19"/>
      <c r="AI19" s="19"/>
      <c r="AJ19" s="19"/>
      <c r="AK19" s="21">
        <f t="shared" si="3"/>
        <v>0</v>
      </c>
      <c r="AL19" s="240">
        <f t="shared" si="4"/>
        <v>0</v>
      </c>
      <c r="AM19" s="178">
        <f t="shared" si="5"/>
        <v>0</v>
      </c>
      <c r="AN19" s="178">
        <f t="shared" si="6"/>
        <v>0</v>
      </c>
      <c r="AO19" s="178">
        <f t="shared" si="7"/>
        <v>0</v>
      </c>
      <c r="AP19" s="178">
        <f t="shared" si="8"/>
        <v>0</v>
      </c>
      <c r="AQ19" s="178">
        <f t="shared" si="9"/>
        <v>0</v>
      </c>
      <c r="AR19" s="178">
        <f t="shared" si="10"/>
        <v>0</v>
      </c>
      <c r="AS19" s="178">
        <f t="shared" si="11"/>
        <v>0</v>
      </c>
      <c r="AT19" s="178">
        <f t="shared" si="12"/>
        <v>0</v>
      </c>
      <c r="AU19" s="178">
        <f t="shared" si="13"/>
        <v>0</v>
      </c>
      <c r="AV19" s="179">
        <f t="shared" si="14"/>
        <v>0</v>
      </c>
      <c r="AW19" s="249"/>
      <c r="AX19" s="249"/>
    </row>
    <row r="20" spans="1:50" x14ac:dyDescent="0.25">
      <c r="A20" s="9">
        <v>18</v>
      </c>
      <c r="B20" s="81">
        <v>2111505040</v>
      </c>
      <c r="C20" s="85" t="s">
        <v>84</v>
      </c>
      <c r="D20" s="236" t="s">
        <v>85</v>
      </c>
      <c r="E20" s="45">
        <v>15</v>
      </c>
      <c r="F20" s="19">
        <v>20</v>
      </c>
      <c r="G20" s="19">
        <v>20</v>
      </c>
      <c r="H20" s="19">
        <v>5</v>
      </c>
      <c r="I20" s="19">
        <v>10</v>
      </c>
      <c r="J20" s="19"/>
      <c r="K20" s="19"/>
      <c r="L20" s="19"/>
      <c r="M20" s="19"/>
      <c r="N20" s="19"/>
      <c r="O20" s="21">
        <f t="shared" si="1"/>
        <v>70</v>
      </c>
      <c r="P20" s="18">
        <v>10</v>
      </c>
      <c r="Q20" s="19">
        <v>15</v>
      </c>
      <c r="R20" s="19">
        <v>10</v>
      </c>
      <c r="S20" s="19">
        <v>15</v>
      </c>
      <c r="T20" s="19">
        <v>20</v>
      </c>
      <c r="U20" s="19"/>
      <c r="V20" s="19"/>
      <c r="W20" s="19"/>
      <c r="X20" s="19"/>
      <c r="Y20" s="19"/>
      <c r="Z20" s="21">
        <f t="shared" si="2"/>
        <v>70</v>
      </c>
      <c r="AA20" s="18"/>
      <c r="AB20" s="19"/>
      <c r="AC20" s="19"/>
      <c r="AD20" s="19"/>
      <c r="AE20" s="19"/>
      <c r="AF20" s="19"/>
      <c r="AG20" s="19"/>
      <c r="AH20" s="19"/>
      <c r="AI20" s="19"/>
      <c r="AJ20" s="19"/>
      <c r="AK20" s="21" t="str">
        <f t="shared" si="3"/>
        <v/>
      </c>
      <c r="AL20" s="240">
        <f t="shared" si="4"/>
        <v>10</v>
      </c>
      <c r="AM20" s="178">
        <f t="shared" si="5"/>
        <v>15</v>
      </c>
      <c r="AN20" s="178">
        <f t="shared" si="6"/>
        <v>10</v>
      </c>
      <c r="AO20" s="178">
        <f t="shared" si="7"/>
        <v>15</v>
      </c>
      <c r="AP20" s="178">
        <f t="shared" si="8"/>
        <v>20</v>
      </c>
      <c r="AQ20" s="178">
        <f t="shared" si="9"/>
        <v>0</v>
      </c>
      <c r="AR20" s="178">
        <f t="shared" si="10"/>
        <v>0</v>
      </c>
      <c r="AS20" s="178">
        <f t="shared" si="11"/>
        <v>0</v>
      </c>
      <c r="AT20" s="178">
        <f t="shared" si="12"/>
        <v>0</v>
      </c>
      <c r="AU20" s="178">
        <f t="shared" si="13"/>
        <v>0</v>
      </c>
      <c r="AV20" s="179">
        <f t="shared" si="14"/>
        <v>70</v>
      </c>
      <c r="AW20" s="249"/>
      <c r="AX20" s="249"/>
    </row>
    <row r="21" spans="1:50" x14ac:dyDescent="0.25">
      <c r="A21" s="9">
        <v>19</v>
      </c>
      <c r="B21" s="81">
        <v>2111505042</v>
      </c>
      <c r="C21" s="85" t="s">
        <v>86</v>
      </c>
      <c r="D21" s="236" t="s">
        <v>87</v>
      </c>
      <c r="E21" s="45">
        <v>10</v>
      </c>
      <c r="F21" s="19">
        <v>20</v>
      </c>
      <c r="G21" s="19">
        <v>15</v>
      </c>
      <c r="H21" s="19">
        <v>3</v>
      </c>
      <c r="I21" s="19">
        <v>10</v>
      </c>
      <c r="J21" s="19"/>
      <c r="K21" s="19"/>
      <c r="L21" s="19"/>
      <c r="M21" s="19"/>
      <c r="N21" s="19"/>
      <c r="O21" s="21">
        <f t="shared" si="1"/>
        <v>58</v>
      </c>
      <c r="P21" s="18">
        <v>15</v>
      </c>
      <c r="Q21" s="19">
        <v>10</v>
      </c>
      <c r="R21" s="19">
        <v>10</v>
      </c>
      <c r="S21" s="19">
        <v>15</v>
      </c>
      <c r="T21" s="19">
        <v>20</v>
      </c>
      <c r="U21" s="19"/>
      <c r="V21" s="19"/>
      <c r="W21" s="19"/>
      <c r="X21" s="19"/>
      <c r="Y21" s="19"/>
      <c r="Z21" s="21">
        <f t="shared" si="2"/>
        <v>70</v>
      </c>
      <c r="AA21" s="18"/>
      <c r="AB21" s="19"/>
      <c r="AC21" s="19"/>
      <c r="AD21" s="19"/>
      <c r="AE21" s="19"/>
      <c r="AF21" s="19"/>
      <c r="AG21" s="19"/>
      <c r="AH21" s="19"/>
      <c r="AI21" s="19"/>
      <c r="AJ21" s="19"/>
      <c r="AK21" s="21" t="str">
        <f t="shared" si="3"/>
        <v/>
      </c>
      <c r="AL21" s="240">
        <f t="shared" si="4"/>
        <v>15</v>
      </c>
      <c r="AM21" s="178">
        <f t="shared" si="5"/>
        <v>10</v>
      </c>
      <c r="AN21" s="178">
        <f t="shared" si="6"/>
        <v>10</v>
      </c>
      <c r="AO21" s="178">
        <f t="shared" si="7"/>
        <v>15</v>
      </c>
      <c r="AP21" s="178">
        <f t="shared" si="8"/>
        <v>20</v>
      </c>
      <c r="AQ21" s="178">
        <f t="shared" si="9"/>
        <v>0</v>
      </c>
      <c r="AR21" s="178">
        <f t="shared" si="10"/>
        <v>0</v>
      </c>
      <c r="AS21" s="178">
        <f t="shared" si="11"/>
        <v>0</v>
      </c>
      <c r="AT21" s="178">
        <f t="shared" si="12"/>
        <v>0</v>
      </c>
      <c r="AU21" s="178">
        <f t="shared" si="13"/>
        <v>0</v>
      </c>
      <c r="AV21" s="179">
        <f t="shared" si="14"/>
        <v>70</v>
      </c>
      <c r="AW21" s="249"/>
      <c r="AX21" s="249"/>
    </row>
    <row r="22" spans="1:50" x14ac:dyDescent="0.25">
      <c r="A22" s="9">
        <v>20</v>
      </c>
      <c r="B22" s="81">
        <v>2111505046</v>
      </c>
      <c r="C22" s="85" t="s">
        <v>88</v>
      </c>
      <c r="D22" s="236" t="s">
        <v>89</v>
      </c>
      <c r="E22" s="45">
        <v>0</v>
      </c>
      <c r="F22" s="19">
        <v>20</v>
      </c>
      <c r="G22" s="19">
        <v>15</v>
      </c>
      <c r="H22" s="19">
        <v>10</v>
      </c>
      <c r="I22" s="19">
        <v>10</v>
      </c>
      <c r="J22" s="19"/>
      <c r="K22" s="19"/>
      <c r="L22" s="19"/>
      <c r="M22" s="19"/>
      <c r="N22" s="19"/>
      <c r="O22" s="21">
        <f t="shared" si="1"/>
        <v>55</v>
      </c>
      <c r="P22" s="18">
        <v>10</v>
      </c>
      <c r="Q22" s="19">
        <v>10</v>
      </c>
      <c r="R22" s="19">
        <v>10</v>
      </c>
      <c r="S22" s="19">
        <v>10</v>
      </c>
      <c r="T22" s="19">
        <v>10</v>
      </c>
      <c r="U22" s="19"/>
      <c r="V22" s="19"/>
      <c r="W22" s="19"/>
      <c r="X22" s="19"/>
      <c r="Y22" s="19"/>
      <c r="Z22" s="21">
        <f t="shared" si="2"/>
        <v>50</v>
      </c>
      <c r="AA22" s="18"/>
      <c r="AB22" s="19"/>
      <c r="AC22" s="19"/>
      <c r="AD22" s="19"/>
      <c r="AE22" s="19"/>
      <c r="AF22" s="19"/>
      <c r="AG22" s="19"/>
      <c r="AH22" s="19"/>
      <c r="AI22" s="19"/>
      <c r="AJ22" s="19"/>
      <c r="AK22" s="21" t="str">
        <f t="shared" si="3"/>
        <v/>
      </c>
      <c r="AL22" s="240">
        <f t="shared" si="4"/>
        <v>10</v>
      </c>
      <c r="AM22" s="178">
        <f t="shared" si="5"/>
        <v>10</v>
      </c>
      <c r="AN22" s="178">
        <f t="shared" si="6"/>
        <v>10</v>
      </c>
      <c r="AO22" s="178">
        <f t="shared" si="7"/>
        <v>10</v>
      </c>
      <c r="AP22" s="178">
        <f t="shared" si="8"/>
        <v>10</v>
      </c>
      <c r="AQ22" s="178">
        <f t="shared" si="9"/>
        <v>0</v>
      </c>
      <c r="AR22" s="178">
        <f t="shared" si="10"/>
        <v>0</v>
      </c>
      <c r="AS22" s="178">
        <f t="shared" si="11"/>
        <v>0</v>
      </c>
      <c r="AT22" s="178">
        <f t="shared" si="12"/>
        <v>0</v>
      </c>
      <c r="AU22" s="178">
        <f t="shared" si="13"/>
        <v>0</v>
      </c>
      <c r="AV22" s="179">
        <f t="shared" si="14"/>
        <v>50</v>
      </c>
      <c r="AW22" s="249"/>
      <c r="AX22" s="249"/>
    </row>
    <row r="23" spans="1:50" x14ac:dyDescent="0.25">
      <c r="A23" s="9">
        <v>21</v>
      </c>
      <c r="B23" s="81">
        <v>2111505048</v>
      </c>
      <c r="C23" s="85" t="s">
        <v>90</v>
      </c>
      <c r="D23" s="236" t="s">
        <v>91</v>
      </c>
      <c r="E23" s="45">
        <v>20</v>
      </c>
      <c r="F23" s="19">
        <v>20</v>
      </c>
      <c r="G23" s="19">
        <v>15</v>
      </c>
      <c r="H23" s="19">
        <v>10</v>
      </c>
      <c r="I23" s="19">
        <v>20</v>
      </c>
      <c r="J23" s="19"/>
      <c r="K23" s="19"/>
      <c r="L23" s="19"/>
      <c r="M23" s="19"/>
      <c r="N23" s="19"/>
      <c r="O23" s="21">
        <f t="shared" si="1"/>
        <v>85</v>
      </c>
      <c r="P23" s="18">
        <v>15</v>
      </c>
      <c r="Q23" s="19">
        <v>15</v>
      </c>
      <c r="R23" s="19">
        <v>10</v>
      </c>
      <c r="S23" s="19">
        <v>0</v>
      </c>
      <c r="T23" s="19">
        <v>15</v>
      </c>
      <c r="U23" s="19"/>
      <c r="V23" s="19"/>
      <c r="W23" s="19"/>
      <c r="X23" s="19"/>
      <c r="Y23" s="19"/>
      <c r="Z23" s="21">
        <f t="shared" si="2"/>
        <v>55</v>
      </c>
      <c r="AA23" s="18"/>
      <c r="AB23" s="19"/>
      <c r="AC23" s="19"/>
      <c r="AD23" s="19"/>
      <c r="AE23" s="19"/>
      <c r="AF23" s="19"/>
      <c r="AG23" s="19"/>
      <c r="AH23" s="19"/>
      <c r="AI23" s="19"/>
      <c r="AJ23" s="19"/>
      <c r="AK23" s="21" t="str">
        <f t="shared" si="3"/>
        <v/>
      </c>
      <c r="AL23" s="240">
        <f t="shared" si="4"/>
        <v>15</v>
      </c>
      <c r="AM23" s="178">
        <f t="shared" si="5"/>
        <v>15</v>
      </c>
      <c r="AN23" s="178">
        <f t="shared" si="6"/>
        <v>10</v>
      </c>
      <c r="AO23" s="178">
        <f t="shared" si="7"/>
        <v>0</v>
      </c>
      <c r="AP23" s="178">
        <f t="shared" si="8"/>
        <v>15</v>
      </c>
      <c r="AQ23" s="178">
        <f t="shared" si="9"/>
        <v>0</v>
      </c>
      <c r="AR23" s="178">
        <f t="shared" si="10"/>
        <v>0</v>
      </c>
      <c r="AS23" s="178">
        <f t="shared" si="11"/>
        <v>0</v>
      </c>
      <c r="AT23" s="178">
        <f t="shared" si="12"/>
        <v>0</v>
      </c>
      <c r="AU23" s="178">
        <f t="shared" si="13"/>
        <v>0</v>
      </c>
      <c r="AV23" s="179">
        <f t="shared" si="14"/>
        <v>55</v>
      </c>
      <c r="AW23" s="249"/>
      <c r="AX23" s="249"/>
    </row>
    <row r="24" spans="1:50" x14ac:dyDescent="0.25">
      <c r="A24" s="9">
        <v>22</v>
      </c>
      <c r="B24" s="81">
        <v>2111505049</v>
      </c>
      <c r="C24" s="85" t="s">
        <v>92</v>
      </c>
      <c r="D24" s="236" t="s">
        <v>93</v>
      </c>
      <c r="E24" s="243">
        <v>15</v>
      </c>
      <c r="F24" s="10">
        <v>20</v>
      </c>
      <c r="G24" s="10">
        <v>15</v>
      </c>
      <c r="H24" s="10">
        <v>15</v>
      </c>
      <c r="I24" s="10">
        <v>15</v>
      </c>
      <c r="J24" s="10"/>
      <c r="K24" s="10"/>
      <c r="L24" s="10"/>
      <c r="M24" s="10"/>
      <c r="N24" s="10"/>
      <c r="O24" s="21">
        <f t="shared" si="1"/>
        <v>80</v>
      </c>
      <c r="P24" s="12">
        <v>20</v>
      </c>
      <c r="Q24" s="10">
        <v>15</v>
      </c>
      <c r="R24" s="10">
        <v>20</v>
      </c>
      <c r="S24" s="10">
        <v>10</v>
      </c>
      <c r="T24" s="10">
        <v>20</v>
      </c>
      <c r="U24" s="10"/>
      <c r="V24" s="10"/>
      <c r="W24" s="10"/>
      <c r="X24" s="10"/>
      <c r="Y24" s="10"/>
      <c r="Z24" s="21">
        <f t="shared" si="2"/>
        <v>85</v>
      </c>
      <c r="AA24" s="12"/>
      <c r="AB24" s="10"/>
      <c r="AC24" s="10"/>
      <c r="AD24" s="10"/>
      <c r="AE24" s="10"/>
      <c r="AF24" s="10"/>
      <c r="AG24" s="10"/>
      <c r="AH24" s="10"/>
      <c r="AI24" s="10"/>
      <c r="AJ24" s="10"/>
      <c r="AK24" s="21" t="str">
        <f t="shared" si="3"/>
        <v/>
      </c>
      <c r="AL24" s="240">
        <f t="shared" si="4"/>
        <v>20</v>
      </c>
      <c r="AM24" s="178">
        <f t="shared" si="5"/>
        <v>15</v>
      </c>
      <c r="AN24" s="178">
        <f t="shared" si="6"/>
        <v>20</v>
      </c>
      <c r="AO24" s="178">
        <f t="shared" si="7"/>
        <v>10</v>
      </c>
      <c r="AP24" s="178">
        <f t="shared" si="8"/>
        <v>20</v>
      </c>
      <c r="AQ24" s="178">
        <f t="shared" si="9"/>
        <v>0</v>
      </c>
      <c r="AR24" s="178">
        <f t="shared" si="10"/>
        <v>0</v>
      </c>
      <c r="AS24" s="178">
        <f t="shared" si="11"/>
        <v>0</v>
      </c>
      <c r="AT24" s="178">
        <f t="shared" si="12"/>
        <v>0</v>
      </c>
      <c r="AU24" s="178">
        <f t="shared" si="13"/>
        <v>0</v>
      </c>
      <c r="AV24" s="179">
        <f t="shared" si="14"/>
        <v>85</v>
      </c>
      <c r="AW24" s="249"/>
      <c r="AX24" s="249"/>
    </row>
    <row r="25" spans="1:50" x14ac:dyDescent="0.25">
      <c r="A25" s="9">
        <v>23</v>
      </c>
      <c r="B25" s="81">
        <v>2111505051</v>
      </c>
      <c r="C25" s="85" t="s">
        <v>94</v>
      </c>
      <c r="D25" s="236" t="s">
        <v>95</v>
      </c>
      <c r="E25" s="243">
        <v>20</v>
      </c>
      <c r="F25" s="10">
        <v>10</v>
      </c>
      <c r="G25" s="10">
        <v>10</v>
      </c>
      <c r="H25" s="10">
        <v>20</v>
      </c>
      <c r="I25" s="10">
        <v>20</v>
      </c>
      <c r="J25" s="10"/>
      <c r="K25" s="10"/>
      <c r="L25" s="10"/>
      <c r="M25" s="10"/>
      <c r="N25" s="10"/>
      <c r="O25" s="21">
        <f t="shared" si="1"/>
        <v>80</v>
      </c>
      <c r="P25" s="12">
        <v>15</v>
      </c>
      <c r="Q25" s="10">
        <v>0</v>
      </c>
      <c r="R25" s="10">
        <v>5</v>
      </c>
      <c r="S25" s="10">
        <v>20</v>
      </c>
      <c r="T25" s="10">
        <v>0</v>
      </c>
      <c r="U25" s="10"/>
      <c r="V25" s="10"/>
      <c r="W25" s="10"/>
      <c r="X25" s="10"/>
      <c r="Y25" s="10"/>
      <c r="Z25" s="21">
        <f t="shared" si="2"/>
        <v>40</v>
      </c>
      <c r="AA25" s="12"/>
      <c r="AB25" s="10"/>
      <c r="AC25" s="10"/>
      <c r="AD25" s="10"/>
      <c r="AE25" s="10"/>
      <c r="AF25" s="10"/>
      <c r="AG25" s="10"/>
      <c r="AH25" s="10"/>
      <c r="AI25" s="10"/>
      <c r="AJ25" s="10"/>
      <c r="AK25" s="21" t="str">
        <f t="shared" si="3"/>
        <v/>
      </c>
      <c r="AL25" s="240">
        <f t="shared" si="4"/>
        <v>15</v>
      </c>
      <c r="AM25" s="178">
        <f t="shared" si="5"/>
        <v>0</v>
      </c>
      <c r="AN25" s="178">
        <f t="shared" si="6"/>
        <v>5</v>
      </c>
      <c r="AO25" s="178">
        <f t="shared" si="7"/>
        <v>20</v>
      </c>
      <c r="AP25" s="178">
        <f t="shared" si="8"/>
        <v>0</v>
      </c>
      <c r="AQ25" s="178">
        <f t="shared" si="9"/>
        <v>0</v>
      </c>
      <c r="AR25" s="178">
        <f t="shared" si="10"/>
        <v>0</v>
      </c>
      <c r="AS25" s="178">
        <f t="shared" si="11"/>
        <v>0</v>
      </c>
      <c r="AT25" s="178">
        <f t="shared" si="12"/>
        <v>0</v>
      </c>
      <c r="AU25" s="178">
        <f t="shared" si="13"/>
        <v>0</v>
      </c>
      <c r="AV25" s="179">
        <f t="shared" si="14"/>
        <v>40</v>
      </c>
      <c r="AW25" s="249"/>
      <c r="AX25" s="249"/>
    </row>
    <row r="26" spans="1:50" x14ac:dyDescent="0.25">
      <c r="A26" s="9">
        <v>24</v>
      </c>
      <c r="B26" s="81">
        <v>2111505053</v>
      </c>
      <c r="C26" s="85" t="s">
        <v>96</v>
      </c>
      <c r="D26" s="236" t="s">
        <v>97</v>
      </c>
      <c r="E26" s="243">
        <v>20</v>
      </c>
      <c r="F26" s="10">
        <v>20</v>
      </c>
      <c r="G26" s="10">
        <v>15</v>
      </c>
      <c r="H26" s="10">
        <v>15</v>
      </c>
      <c r="I26" s="10">
        <v>15</v>
      </c>
      <c r="J26" s="10"/>
      <c r="K26" s="10"/>
      <c r="L26" s="10"/>
      <c r="M26" s="10"/>
      <c r="N26" s="10"/>
      <c r="O26" s="21">
        <f t="shared" si="1"/>
        <v>85</v>
      </c>
      <c r="P26" s="12">
        <v>20</v>
      </c>
      <c r="Q26" s="10">
        <v>15</v>
      </c>
      <c r="R26" s="10">
        <v>20</v>
      </c>
      <c r="S26" s="10">
        <v>10</v>
      </c>
      <c r="T26" s="10">
        <v>20</v>
      </c>
      <c r="U26" s="10"/>
      <c r="V26" s="10"/>
      <c r="W26" s="10"/>
      <c r="X26" s="10"/>
      <c r="Y26" s="10"/>
      <c r="Z26" s="21">
        <f t="shared" si="2"/>
        <v>85</v>
      </c>
      <c r="AA26" s="12"/>
      <c r="AB26" s="10"/>
      <c r="AC26" s="10"/>
      <c r="AD26" s="10"/>
      <c r="AE26" s="10"/>
      <c r="AF26" s="10"/>
      <c r="AG26" s="10"/>
      <c r="AH26" s="10"/>
      <c r="AI26" s="10"/>
      <c r="AJ26" s="10"/>
      <c r="AK26" s="21" t="str">
        <f t="shared" si="3"/>
        <v/>
      </c>
      <c r="AL26" s="240">
        <f t="shared" si="4"/>
        <v>20</v>
      </c>
      <c r="AM26" s="178">
        <f t="shared" si="5"/>
        <v>15</v>
      </c>
      <c r="AN26" s="178">
        <f t="shared" si="6"/>
        <v>20</v>
      </c>
      <c r="AO26" s="178">
        <f t="shared" si="7"/>
        <v>10</v>
      </c>
      <c r="AP26" s="178">
        <f t="shared" si="8"/>
        <v>20</v>
      </c>
      <c r="AQ26" s="178">
        <f t="shared" si="9"/>
        <v>0</v>
      </c>
      <c r="AR26" s="178">
        <f t="shared" si="10"/>
        <v>0</v>
      </c>
      <c r="AS26" s="178">
        <f t="shared" si="11"/>
        <v>0</v>
      </c>
      <c r="AT26" s="178">
        <f t="shared" si="12"/>
        <v>0</v>
      </c>
      <c r="AU26" s="178">
        <f t="shared" si="13"/>
        <v>0</v>
      </c>
      <c r="AV26" s="179">
        <f t="shared" si="14"/>
        <v>85</v>
      </c>
      <c r="AW26" s="249"/>
      <c r="AX26" s="249"/>
    </row>
    <row r="27" spans="1:50" x14ac:dyDescent="0.25">
      <c r="A27" s="9">
        <v>25</v>
      </c>
      <c r="B27" s="81">
        <v>2111505057</v>
      </c>
      <c r="C27" s="85" t="s">
        <v>98</v>
      </c>
      <c r="D27" s="236" t="s">
        <v>99</v>
      </c>
      <c r="E27" s="243">
        <v>20</v>
      </c>
      <c r="F27" s="10">
        <v>20</v>
      </c>
      <c r="G27" s="10">
        <v>20</v>
      </c>
      <c r="H27" s="10">
        <v>10</v>
      </c>
      <c r="I27" s="10">
        <v>10</v>
      </c>
      <c r="J27" s="10"/>
      <c r="K27" s="10"/>
      <c r="L27" s="10"/>
      <c r="M27" s="10"/>
      <c r="N27" s="10"/>
      <c r="O27" s="21">
        <f t="shared" si="1"/>
        <v>80</v>
      </c>
      <c r="P27" s="12">
        <v>5</v>
      </c>
      <c r="Q27" s="10">
        <v>10</v>
      </c>
      <c r="R27" s="10">
        <v>15</v>
      </c>
      <c r="S27" s="10">
        <v>15</v>
      </c>
      <c r="T27" s="10">
        <v>20</v>
      </c>
      <c r="U27" s="10"/>
      <c r="V27" s="10"/>
      <c r="W27" s="10"/>
      <c r="X27" s="10"/>
      <c r="Y27" s="10"/>
      <c r="Z27" s="21">
        <f t="shared" si="2"/>
        <v>65</v>
      </c>
      <c r="AA27" s="12"/>
      <c r="AB27" s="10"/>
      <c r="AC27" s="10"/>
      <c r="AD27" s="10"/>
      <c r="AE27" s="10"/>
      <c r="AF27" s="10"/>
      <c r="AG27" s="10"/>
      <c r="AH27" s="10"/>
      <c r="AI27" s="10"/>
      <c r="AJ27" s="10"/>
      <c r="AK27" s="21" t="str">
        <f t="shared" si="3"/>
        <v/>
      </c>
      <c r="AL27" s="240">
        <f t="shared" si="4"/>
        <v>5</v>
      </c>
      <c r="AM27" s="178">
        <f t="shared" si="5"/>
        <v>10</v>
      </c>
      <c r="AN27" s="178">
        <f t="shared" si="6"/>
        <v>15</v>
      </c>
      <c r="AO27" s="178">
        <f t="shared" si="7"/>
        <v>15</v>
      </c>
      <c r="AP27" s="178">
        <f t="shared" si="8"/>
        <v>20</v>
      </c>
      <c r="AQ27" s="178">
        <f t="shared" si="9"/>
        <v>0</v>
      </c>
      <c r="AR27" s="178">
        <f t="shared" si="10"/>
        <v>0</v>
      </c>
      <c r="AS27" s="178">
        <f t="shared" si="11"/>
        <v>0</v>
      </c>
      <c r="AT27" s="178">
        <f t="shared" si="12"/>
        <v>0</v>
      </c>
      <c r="AU27" s="178">
        <f t="shared" si="13"/>
        <v>0</v>
      </c>
      <c r="AV27" s="179">
        <f t="shared" si="14"/>
        <v>65</v>
      </c>
      <c r="AW27" s="249"/>
      <c r="AX27" s="249"/>
    </row>
    <row r="28" spans="1:50" x14ac:dyDescent="0.25">
      <c r="A28" s="9">
        <v>26</v>
      </c>
      <c r="B28" s="81">
        <v>2111505058</v>
      </c>
      <c r="C28" s="85" t="s">
        <v>100</v>
      </c>
      <c r="D28" s="236" t="s">
        <v>101</v>
      </c>
      <c r="E28" s="243">
        <v>10</v>
      </c>
      <c r="F28" s="10">
        <v>20</v>
      </c>
      <c r="G28" s="10">
        <v>20</v>
      </c>
      <c r="H28" s="10">
        <v>10</v>
      </c>
      <c r="I28" s="10">
        <v>15</v>
      </c>
      <c r="J28" s="10"/>
      <c r="K28" s="10"/>
      <c r="L28" s="10"/>
      <c r="M28" s="10"/>
      <c r="N28" s="10"/>
      <c r="O28" s="21">
        <f t="shared" si="1"/>
        <v>75</v>
      </c>
      <c r="P28" s="12">
        <v>20</v>
      </c>
      <c r="Q28" s="10">
        <v>10</v>
      </c>
      <c r="R28" s="10">
        <v>10</v>
      </c>
      <c r="S28" s="10">
        <v>10</v>
      </c>
      <c r="T28" s="10">
        <v>10</v>
      </c>
      <c r="U28" s="10"/>
      <c r="V28" s="10"/>
      <c r="W28" s="10"/>
      <c r="X28" s="10"/>
      <c r="Y28" s="10"/>
      <c r="Z28" s="21">
        <f t="shared" si="2"/>
        <v>60</v>
      </c>
      <c r="AA28" s="12"/>
      <c r="AB28" s="10"/>
      <c r="AC28" s="10"/>
      <c r="AD28" s="10"/>
      <c r="AE28" s="10"/>
      <c r="AF28" s="10"/>
      <c r="AG28" s="10"/>
      <c r="AH28" s="10"/>
      <c r="AI28" s="10"/>
      <c r="AJ28" s="10"/>
      <c r="AK28" s="21" t="str">
        <f t="shared" si="3"/>
        <v/>
      </c>
      <c r="AL28" s="240">
        <f t="shared" si="4"/>
        <v>20</v>
      </c>
      <c r="AM28" s="178">
        <f t="shared" si="5"/>
        <v>10</v>
      </c>
      <c r="AN28" s="178">
        <f t="shared" si="6"/>
        <v>10</v>
      </c>
      <c r="AO28" s="178">
        <f t="shared" si="7"/>
        <v>10</v>
      </c>
      <c r="AP28" s="178">
        <f t="shared" si="8"/>
        <v>10</v>
      </c>
      <c r="AQ28" s="178">
        <f t="shared" si="9"/>
        <v>0</v>
      </c>
      <c r="AR28" s="178">
        <f t="shared" si="10"/>
        <v>0</v>
      </c>
      <c r="AS28" s="178">
        <f t="shared" si="11"/>
        <v>0</v>
      </c>
      <c r="AT28" s="178">
        <f t="shared" si="12"/>
        <v>0</v>
      </c>
      <c r="AU28" s="178">
        <f t="shared" si="13"/>
        <v>0</v>
      </c>
      <c r="AV28" s="179">
        <f t="shared" si="14"/>
        <v>60</v>
      </c>
      <c r="AW28" s="249"/>
      <c r="AX28" s="249"/>
    </row>
    <row r="29" spans="1:50" x14ac:dyDescent="0.25">
      <c r="A29" s="9">
        <v>27</v>
      </c>
      <c r="B29" s="81">
        <v>2111505062</v>
      </c>
      <c r="C29" s="85" t="s">
        <v>102</v>
      </c>
      <c r="D29" s="236" t="s">
        <v>103</v>
      </c>
      <c r="E29" s="243">
        <v>15</v>
      </c>
      <c r="F29" s="10">
        <v>20</v>
      </c>
      <c r="G29" s="10">
        <v>20</v>
      </c>
      <c r="H29" s="10">
        <v>10</v>
      </c>
      <c r="I29" s="10">
        <v>0</v>
      </c>
      <c r="J29" s="10"/>
      <c r="K29" s="10"/>
      <c r="L29" s="10"/>
      <c r="M29" s="10"/>
      <c r="N29" s="10"/>
      <c r="O29" s="21">
        <f t="shared" si="1"/>
        <v>65</v>
      </c>
      <c r="P29" s="12">
        <v>15</v>
      </c>
      <c r="Q29" s="10">
        <v>10</v>
      </c>
      <c r="R29" s="10">
        <v>10</v>
      </c>
      <c r="S29" s="10">
        <v>5</v>
      </c>
      <c r="T29" s="10">
        <v>5</v>
      </c>
      <c r="U29" s="10"/>
      <c r="V29" s="10"/>
      <c r="W29" s="10"/>
      <c r="X29" s="10"/>
      <c r="Y29" s="10"/>
      <c r="Z29" s="21">
        <f t="shared" si="2"/>
        <v>45</v>
      </c>
      <c r="AA29" s="12">
        <v>10</v>
      </c>
      <c r="AB29" s="10">
        <v>15</v>
      </c>
      <c r="AC29" s="10">
        <v>15</v>
      </c>
      <c r="AD29" s="10">
        <v>10</v>
      </c>
      <c r="AE29" s="10">
        <v>15</v>
      </c>
      <c r="AF29" s="10"/>
      <c r="AG29" s="10"/>
      <c r="AH29" s="10"/>
      <c r="AI29" s="10"/>
      <c r="AJ29" s="10"/>
      <c r="AK29" s="21">
        <f t="shared" si="3"/>
        <v>65</v>
      </c>
      <c r="AL29" s="240">
        <f t="shared" si="4"/>
        <v>15</v>
      </c>
      <c r="AM29" s="178">
        <f t="shared" si="5"/>
        <v>15</v>
      </c>
      <c r="AN29" s="178">
        <f t="shared" si="6"/>
        <v>15</v>
      </c>
      <c r="AO29" s="178">
        <f t="shared" si="7"/>
        <v>10</v>
      </c>
      <c r="AP29" s="178">
        <f t="shared" si="8"/>
        <v>15</v>
      </c>
      <c r="AQ29" s="178">
        <f t="shared" si="9"/>
        <v>0</v>
      </c>
      <c r="AR29" s="178">
        <f t="shared" si="10"/>
        <v>0</v>
      </c>
      <c r="AS29" s="178">
        <f t="shared" si="11"/>
        <v>0</v>
      </c>
      <c r="AT29" s="178">
        <f t="shared" si="12"/>
        <v>0</v>
      </c>
      <c r="AU29" s="178">
        <f t="shared" si="13"/>
        <v>0</v>
      </c>
      <c r="AV29" s="179">
        <f t="shared" si="14"/>
        <v>70</v>
      </c>
      <c r="AW29" s="249"/>
      <c r="AX29" s="249"/>
    </row>
    <row r="30" spans="1:50" x14ac:dyDescent="0.25">
      <c r="A30" s="9">
        <v>28</v>
      </c>
      <c r="B30" s="81">
        <v>2111505200</v>
      </c>
      <c r="C30" s="85" t="s">
        <v>104</v>
      </c>
      <c r="D30" s="236" t="s">
        <v>105</v>
      </c>
      <c r="E30" s="243">
        <v>10</v>
      </c>
      <c r="F30" s="10">
        <v>20</v>
      </c>
      <c r="G30" s="10">
        <v>0</v>
      </c>
      <c r="H30" s="10">
        <v>10</v>
      </c>
      <c r="I30" s="10">
        <v>5</v>
      </c>
      <c r="J30" s="10"/>
      <c r="K30" s="10"/>
      <c r="L30" s="10"/>
      <c r="M30" s="10"/>
      <c r="N30" s="10"/>
      <c r="O30" s="21">
        <f t="shared" si="1"/>
        <v>45</v>
      </c>
      <c r="P30" s="12">
        <v>20</v>
      </c>
      <c r="Q30" s="10">
        <v>15</v>
      </c>
      <c r="R30" s="10">
        <v>5</v>
      </c>
      <c r="S30" s="10">
        <v>5</v>
      </c>
      <c r="T30" s="10">
        <v>5</v>
      </c>
      <c r="U30" s="10"/>
      <c r="V30" s="10"/>
      <c r="W30" s="10"/>
      <c r="X30" s="10"/>
      <c r="Y30" s="10"/>
      <c r="Z30" s="21">
        <f t="shared" si="2"/>
        <v>50</v>
      </c>
      <c r="AA30" s="12">
        <v>20</v>
      </c>
      <c r="AB30" s="10">
        <v>15</v>
      </c>
      <c r="AC30" s="10">
        <v>15</v>
      </c>
      <c r="AD30" s="10">
        <v>15</v>
      </c>
      <c r="AE30" s="10">
        <v>15</v>
      </c>
      <c r="AF30" s="10"/>
      <c r="AG30" s="10"/>
      <c r="AH30" s="10"/>
      <c r="AI30" s="10"/>
      <c r="AJ30" s="10"/>
      <c r="AK30" s="21">
        <f t="shared" si="3"/>
        <v>80</v>
      </c>
      <c r="AL30" s="240">
        <f t="shared" si="4"/>
        <v>20</v>
      </c>
      <c r="AM30" s="178">
        <f t="shared" si="5"/>
        <v>15</v>
      </c>
      <c r="AN30" s="178">
        <f t="shared" si="6"/>
        <v>15</v>
      </c>
      <c r="AO30" s="178">
        <f t="shared" si="7"/>
        <v>15</v>
      </c>
      <c r="AP30" s="178">
        <f t="shared" si="8"/>
        <v>15</v>
      </c>
      <c r="AQ30" s="178">
        <f t="shared" si="9"/>
        <v>0</v>
      </c>
      <c r="AR30" s="178">
        <f t="shared" si="10"/>
        <v>0</v>
      </c>
      <c r="AS30" s="178">
        <f t="shared" si="11"/>
        <v>0</v>
      </c>
      <c r="AT30" s="178">
        <f t="shared" si="12"/>
        <v>0</v>
      </c>
      <c r="AU30" s="178">
        <f t="shared" si="13"/>
        <v>0</v>
      </c>
      <c r="AV30" s="179">
        <f t="shared" si="14"/>
        <v>80</v>
      </c>
      <c r="AW30" s="249"/>
      <c r="AX30" s="249"/>
    </row>
    <row r="31" spans="1:50" x14ac:dyDescent="0.25">
      <c r="A31" s="9">
        <v>29</v>
      </c>
      <c r="B31" s="81">
        <v>2111505201</v>
      </c>
      <c r="C31" s="85" t="s">
        <v>106</v>
      </c>
      <c r="D31" s="236" t="s">
        <v>107</v>
      </c>
      <c r="E31" s="243">
        <v>15</v>
      </c>
      <c r="F31" s="10">
        <v>15</v>
      </c>
      <c r="G31" s="10">
        <v>15</v>
      </c>
      <c r="H31" s="10">
        <v>5</v>
      </c>
      <c r="I31" s="10">
        <v>10</v>
      </c>
      <c r="J31" s="10"/>
      <c r="K31" s="10"/>
      <c r="L31" s="10"/>
      <c r="M31" s="10"/>
      <c r="N31" s="10"/>
      <c r="O31" s="21">
        <f t="shared" si="1"/>
        <v>60</v>
      </c>
      <c r="P31" s="12">
        <v>10</v>
      </c>
      <c r="Q31" s="10">
        <v>15</v>
      </c>
      <c r="R31" s="10">
        <v>10</v>
      </c>
      <c r="S31" s="10">
        <v>10</v>
      </c>
      <c r="T31" s="10">
        <v>0</v>
      </c>
      <c r="U31" s="10"/>
      <c r="V31" s="10"/>
      <c r="W31" s="10"/>
      <c r="X31" s="10"/>
      <c r="Y31" s="10"/>
      <c r="Z31" s="21">
        <f t="shared" si="2"/>
        <v>45</v>
      </c>
      <c r="AA31" s="12"/>
      <c r="AB31" s="10"/>
      <c r="AC31" s="10"/>
      <c r="AD31" s="10"/>
      <c r="AE31" s="10"/>
      <c r="AF31" s="10"/>
      <c r="AG31" s="10"/>
      <c r="AH31" s="10"/>
      <c r="AI31" s="10"/>
      <c r="AJ31" s="10"/>
      <c r="AK31" s="21" t="str">
        <f t="shared" si="3"/>
        <v/>
      </c>
      <c r="AL31" s="240">
        <f t="shared" si="4"/>
        <v>10</v>
      </c>
      <c r="AM31" s="178">
        <f t="shared" si="5"/>
        <v>15</v>
      </c>
      <c r="AN31" s="178">
        <f t="shared" si="6"/>
        <v>10</v>
      </c>
      <c r="AO31" s="178">
        <f t="shared" si="7"/>
        <v>10</v>
      </c>
      <c r="AP31" s="178">
        <f t="shared" si="8"/>
        <v>0</v>
      </c>
      <c r="AQ31" s="178">
        <f t="shared" si="9"/>
        <v>0</v>
      </c>
      <c r="AR31" s="178">
        <f t="shared" si="10"/>
        <v>0</v>
      </c>
      <c r="AS31" s="178">
        <f t="shared" si="11"/>
        <v>0</v>
      </c>
      <c r="AT31" s="178">
        <f t="shared" si="12"/>
        <v>0</v>
      </c>
      <c r="AU31" s="178">
        <f t="shared" si="13"/>
        <v>0</v>
      </c>
      <c r="AV31" s="179">
        <f t="shared" si="14"/>
        <v>45</v>
      </c>
      <c r="AW31" s="249"/>
      <c r="AX31" s="249"/>
    </row>
    <row r="32" spans="1:50" x14ac:dyDescent="0.25">
      <c r="A32" s="9">
        <v>30</v>
      </c>
      <c r="B32" s="81">
        <v>2111505205</v>
      </c>
      <c r="C32" s="85" t="s">
        <v>108</v>
      </c>
      <c r="D32" s="236" t="s">
        <v>109</v>
      </c>
      <c r="E32" s="243">
        <v>15</v>
      </c>
      <c r="F32" s="10">
        <v>20</v>
      </c>
      <c r="G32" s="10">
        <v>15</v>
      </c>
      <c r="H32" s="10">
        <v>10</v>
      </c>
      <c r="I32" s="10">
        <v>10</v>
      </c>
      <c r="J32" s="10"/>
      <c r="K32" s="10"/>
      <c r="L32" s="10"/>
      <c r="M32" s="10"/>
      <c r="N32" s="10"/>
      <c r="O32" s="21">
        <f t="shared" si="1"/>
        <v>70</v>
      </c>
      <c r="P32" s="12">
        <v>10</v>
      </c>
      <c r="Q32" s="10">
        <v>15</v>
      </c>
      <c r="R32" s="10">
        <v>5</v>
      </c>
      <c r="S32" s="10">
        <v>5</v>
      </c>
      <c r="T32" s="10">
        <v>10</v>
      </c>
      <c r="U32" s="10"/>
      <c r="V32" s="10"/>
      <c r="W32" s="10"/>
      <c r="X32" s="10"/>
      <c r="Y32" s="10"/>
      <c r="Z32" s="21">
        <f t="shared" si="2"/>
        <v>45</v>
      </c>
      <c r="AA32" s="12"/>
      <c r="AB32" s="10"/>
      <c r="AC32" s="10"/>
      <c r="AD32" s="10"/>
      <c r="AE32" s="10"/>
      <c r="AF32" s="10"/>
      <c r="AG32" s="10"/>
      <c r="AH32" s="10"/>
      <c r="AI32" s="10"/>
      <c r="AJ32" s="10"/>
      <c r="AK32" s="21" t="str">
        <f t="shared" si="3"/>
        <v/>
      </c>
      <c r="AL32" s="240">
        <f t="shared" si="4"/>
        <v>10</v>
      </c>
      <c r="AM32" s="178">
        <f t="shared" si="5"/>
        <v>15</v>
      </c>
      <c r="AN32" s="178">
        <f t="shared" si="6"/>
        <v>5</v>
      </c>
      <c r="AO32" s="178">
        <f t="shared" si="7"/>
        <v>5</v>
      </c>
      <c r="AP32" s="178">
        <f t="shared" si="8"/>
        <v>10</v>
      </c>
      <c r="AQ32" s="178">
        <f t="shared" si="9"/>
        <v>0</v>
      </c>
      <c r="AR32" s="178">
        <f t="shared" si="10"/>
        <v>0</v>
      </c>
      <c r="AS32" s="178">
        <f t="shared" si="11"/>
        <v>0</v>
      </c>
      <c r="AT32" s="178">
        <f t="shared" si="12"/>
        <v>0</v>
      </c>
      <c r="AU32" s="178">
        <f t="shared" si="13"/>
        <v>0</v>
      </c>
      <c r="AV32" s="179">
        <f t="shared" si="14"/>
        <v>45</v>
      </c>
      <c r="AW32" s="249"/>
      <c r="AX32" s="249"/>
    </row>
    <row r="33" spans="1:50" x14ac:dyDescent="0.25">
      <c r="A33" s="9">
        <v>31</v>
      </c>
      <c r="B33" s="81">
        <v>2111505211</v>
      </c>
      <c r="C33" s="85" t="s">
        <v>110</v>
      </c>
      <c r="D33" s="236" t="s">
        <v>111</v>
      </c>
      <c r="E33" s="243">
        <v>15</v>
      </c>
      <c r="F33" s="10">
        <v>15</v>
      </c>
      <c r="G33" s="10">
        <v>10</v>
      </c>
      <c r="H33" s="10">
        <v>10</v>
      </c>
      <c r="I33" s="10">
        <v>10</v>
      </c>
      <c r="J33" s="10"/>
      <c r="K33" s="10"/>
      <c r="L33" s="10"/>
      <c r="M33" s="10"/>
      <c r="N33" s="10"/>
      <c r="O33" s="21">
        <f t="shared" si="1"/>
        <v>60</v>
      </c>
      <c r="P33" s="12">
        <v>20</v>
      </c>
      <c r="Q33" s="10">
        <v>10</v>
      </c>
      <c r="R33" s="10">
        <v>10</v>
      </c>
      <c r="S33" s="10">
        <v>15</v>
      </c>
      <c r="T33" s="10">
        <v>15</v>
      </c>
      <c r="U33" s="10"/>
      <c r="V33" s="10"/>
      <c r="W33" s="10"/>
      <c r="X33" s="10"/>
      <c r="Y33" s="10"/>
      <c r="Z33" s="21">
        <f t="shared" si="2"/>
        <v>70</v>
      </c>
      <c r="AA33" s="12"/>
      <c r="AB33" s="10"/>
      <c r="AC33" s="10"/>
      <c r="AD33" s="10"/>
      <c r="AE33" s="10"/>
      <c r="AF33" s="10"/>
      <c r="AG33" s="10"/>
      <c r="AH33" s="10"/>
      <c r="AI33" s="10"/>
      <c r="AJ33" s="10"/>
      <c r="AK33" s="21" t="str">
        <f t="shared" si="3"/>
        <v/>
      </c>
      <c r="AL33" s="240">
        <f t="shared" si="4"/>
        <v>20</v>
      </c>
      <c r="AM33" s="178">
        <f t="shared" si="5"/>
        <v>10</v>
      </c>
      <c r="AN33" s="178">
        <f t="shared" si="6"/>
        <v>10</v>
      </c>
      <c r="AO33" s="178">
        <f t="shared" si="7"/>
        <v>15</v>
      </c>
      <c r="AP33" s="178">
        <f t="shared" si="8"/>
        <v>15</v>
      </c>
      <c r="AQ33" s="178">
        <f t="shared" si="9"/>
        <v>0</v>
      </c>
      <c r="AR33" s="178">
        <f t="shared" si="10"/>
        <v>0</v>
      </c>
      <c r="AS33" s="178">
        <f t="shared" si="11"/>
        <v>0</v>
      </c>
      <c r="AT33" s="178">
        <f t="shared" si="12"/>
        <v>0</v>
      </c>
      <c r="AU33" s="178">
        <f t="shared" si="13"/>
        <v>0</v>
      </c>
      <c r="AV33" s="179">
        <f t="shared" si="14"/>
        <v>70</v>
      </c>
      <c r="AW33" s="249"/>
      <c r="AX33" s="249"/>
    </row>
    <row r="34" spans="1:50" x14ac:dyDescent="0.25">
      <c r="A34" s="9">
        <v>32</v>
      </c>
      <c r="B34" s="81">
        <v>2111505220</v>
      </c>
      <c r="C34" s="85" t="s">
        <v>112</v>
      </c>
      <c r="D34" s="236" t="s">
        <v>113</v>
      </c>
      <c r="E34" s="243">
        <v>10</v>
      </c>
      <c r="F34" s="10">
        <v>10</v>
      </c>
      <c r="G34" s="10">
        <v>15</v>
      </c>
      <c r="H34" s="10">
        <v>5</v>
      </c>
      <c r="I34" s="10">
        <v>0</v>
      </c>
      <c r="J34" s="10"/>
      <c r="K34" s="10"/>
      <c r="L34" s="10"/>
      <c r="M34" s="10"/>
      <c r="N34" s="10"/>
      <c r="O34" s="21">
        <f t="shared" si="1"/>
        <v>40</v>
      </c>
      <c r="P34" s="12">
        <v>10</v>
      </c>
      <c r="Q34" s="10">
        <v>15</v>
      </c>
      <c r="R34" s="10">
        <v>10</v>
      </c>
      <c r="S34" s="10">
        <v>10</v>
      </c>
      <c r="T34" s="10">
        <v>10</v>
      </c>
      <c r="U34" s="10"/>
      <c r="V34" s="10"/>
      <c r="W34" s="10"/>
      <c r="X34" s="10"/>
      <c r="Y34" s="10"/>
      <c r="Z34" s="21">
        <f t="shared" si="2"/>
        <v>55</v>
      </c>
      <c r="AA34" s="12"/>
      <c r="AB34" s="10"/>
      <c r="AC34" s="10"/>
      <c r="AD34" s="10"/>
      <c r="AE34" s="10"/>
      <c r="AF34" s="10"/>
      <c r="AG34" s="10"/>
      <c r="AH34" s="10"/>
      <c r="AI34" s="10"/>
      <c r="AJ34" s="10"/>
      <c r="AK34" s="21" t="str">
        <f t="shared" si="3"/>
        <v/>
      </c>
      <c r="AL34" s="240">
        <f t="shared" si="4"/>
        <v>10</v>
      </c>
      <c r="AM34" s="178">
        <f t="shared" si="5"/>
        <v>15</v>
      </c>
      <c r="AN34" s="178">
        <f t="shared" si="6"/>
        <v>10</v>
      </c>
      <c r="AO34" s="178">
        <f t="shared" si="7"/>
        <v>10</v>
      </c>
      <c r="AP34" s="178">
        <f t="shared" si="8"/>
        <v>10</v>
      </c>
      <c r="AQ34" s="178">
        <f t="shared" si="9"/>
        <v>0</v>
      </c>
      <c r="AR34" s="178">
        <f t="shared" si="10"/>
        <v>0</v>
      </c>
      <c r="AS34" s="178">
        <f t="shared" si="11"/>
        <v>0</v>
      </c>
      <c r="AT34" s="178">
        <f t="shared" si="12"/>
        <v>0</v>
      </c>
      <c r="AU34" s="178">
        <f t="shared" si="13"/>
        <v>0</v>
      </c>
      <c r="AV34" s="179">
        <f t="shared" si="14"/>
        <v>55</v>
      </c>
      <c r="AW34" s="249"/>
      <c r="AX34" s="249"/>
    </row>
    <row r="35" spans="1:50" x14ac:dyDescent="0.25">
      <c r="A35" s="9">
        <v>33</v>
      </c>
      <c r="B35" s="81">
        <v>2111505227</v>
      </c>
      <c r="C35" s="85" t="s">
        <v>114</v>
      </c>
      <c r="D35" s="236" t="s">
        <v>115</v>
      </c>
      <c r="E35" s="243">
        <v>10</v>
      </c>
      <c r="F35" s="10">
        <v>20</v>
      </c>
      <c r="G35" s="10">
        <v>20</v>
      </c>
      <c r="H35" s="10">
        <v>15</v>
      </c>
      <c r="I35" s="10">
        <v>15</v>
      </c>
      <c r="J35" s="10"/>
      <c r="K35" s="10"/>
      <c r="L35" s="10"/>
      <c r="M35" s="10"/>
      <c r="N35" s="10"/>
      <c r="O35" s="21">
        <f t="shared" si="1"/>
        <v>80</v>
      </c>
      <c r="P35" s="12">
        <v>15</v>
      </c>
      <c r="Q35" s="10">
        <v>15</v>
      </c>
      <c r="R35" s="10">
        <v>10</v>
      </c>
      <c r="S35" s="10">
        <v>10</v>
      </c>
      <c r="T35" s="10">
        <v>10</v>
      </c>
      <c r="U35" s="10"/>
      <c r="V35" s="10"/>
      <c r="W35" s="10"/>
      <c r="X35" s="10"/>
      <c r="Y35" s="10"/>
      <c r="Z35" s="21">
        <f t="shared" si="2"/>
        <v>60</v>
      </c>
      <c r="AA35" s="12"/>
      <c r="AB35" s="10"/>
      <c r="AC35" s="10"/>
      <c r="AD35" s="10"/>
      <c r="AE35" s="10"/>
      <c r="AF35" s="10"/>
      <c r="AG35" s="10"/>
      <c r="AH35" s="10"/>
      <c r="AI35" s="10"/>
      <c r="AJ35" s="10"/>
      <c r="AK35" s="21" t="str">
        <f t="shared" si="3"/>
        <v/>
      </c>
      <c r="AL35" s="240">
        <f t="shared" si="4"/>
        <v>15</v>
      </c>
      <c r="AM35" s="178">
        <f t="shared" si="5"/>
        <v>15</v>
      </c>
      <c r="AN35" s="178">
        <f t="shared" si="6"/>
        <v>10</v>
      </c>
      <c r="AO35" s="178">
        <f t="shared" si="7"/>
        <v>10</v>
      </c>
      <c r="AP35" s="178">
        <f t="shared" si="8"/>
        <v>10</v>
      </c>
      <c r="AQ35" s="178">
        <f t="shared" si="9"/>
        <v>0</v>
      </c>
      <c r="AR35" s="178">
        <f t="shared" si="10"/>
        <v>0</v>
      </c>
      <c r="AS35" s="178">
        <f t="shared" si="11"/>
        <v>0</v>
      </c>
      <c r="AT35" s="178">
        <f t="shared" si="12"/>
        <v>0</v>
      </c>
      <c r="AU35" s="178">
        <f t="shared" si="13"/>
        <v>0</v>
      </c>
      <c r="AV35" s="179">
        <f t="shared" si="14"/>
        <v>60</v>
      </c>
      <c r="AW35" s="249"/>
      <c r="AX35" s="249"/>
    </row>
    <row r="36" spans="1:50" x14ac:dyDescent="0.25">
      <c r="A36" s="9">
        <v>34</v>
      </c>
      <c r="B36" s="81">
        <v>2111505228</v>
      </c>
      <c r="C36" s="85" t="s">
        <v>116</v>
      </c>
      <c r="D36" s="236" t="s">
        <v>117</v>
      </c>
      <c r="E36" s="243">
        <v>15</v>
      </c>
      <c r="F36" s="10">
        <v>15</v>
      </c>
      <c r="G36" s="10">
        <v>20</v>
      </c>
      <c r="H36" s="10">
        <v>15</v>
      </c>
      <c r="I36" s="10">
        <v>5</v>
      </c>
      <c r="J36" s="10"/>
      <c r="K36" s="10"/>
      <c r="L36" s="10"/>
      <c r="M36" s="10"/>
      <c r="N36" s="10"/>
      <c r="O36" s="21">
        <f t="shared" si="1"/>
        <v>70</v>
      </c>
      <c r="P36" s="12" t="s">
        <v>77</v>
      </c>
      <c r="Q36" s="10" t="s">
        <v>77</v>
      </c>
      <c r="R36" s="10" t="s">
        <v>77</v>
      </c>
      <c r="S36" s="10" t="s">
        <v>77</v>
      </c>
      <c r="T36" s="10" t="s">
        <v>77</v>
      </c>
      <c r="U36" s="10"/>
      <c r="V36" s="10"/>
      <c r="W36" s="10"/>
      <c r="X36" s="10"/>
      <c r="Y36" s="10"/>
      <c r="Z36" s="21">
        <f t="shared" si="2"/>
        <v>0</v>
      </c>
      <c r="AA36" s="12">
        <v>20</v>
      </c>
      <c r="AB36" s="10">
        <v>10</v>
      </c>
      <c r="AC36" s="10">
        <v>15</v>
      </c>
      <c r="AD36" s="10">
        <v>10</v>
      </c>
      <c r="AE36" s="10">
        <v>20</v>
      </c>
      <c r="AF36" s="10"/>
      <c r="AG36" s="10"/>
      <c r="AH36" s="10"/>
      <c r="AI36" s="10"/>
      <c r="AJ36" s="10"/>
      <c r="AK36" s="21">
        <f t="shared" si="3"/>
        <v>75</v>
      </c>
      <c r="AL36" s="240">
        <f t="shared" si="4"/>
        <v>20</v>
      </c>
      <c r="AM36" s="178">
        <f t="shared" si="5"/>
        <v>10</v>
      </c>
      <c r="AN36" s="178">
        <f t="shared" si="6"/>
        <v>15</v>
      </c>
      <c r="AO36" s="178">
        <f t="shared" si="7"/>
        <v>10</v>
      </c>
      <c r="AP36" s="178">
        <f t="shared" si="8"/>
        <v>20</v>
      </c>
      <c r="AQ36" s="178">
        <f t="shared" si="9"/>
        <v>0</v>
      </c>
      <c r="AR36" s="178">
        <f t="shared" si="10"/>
        <v>0</v>
      </c>
      <c r="AS36" s="178">
        <f t="shared" si="11"/>
        <v>0</v>
      </c>
      <c r="AT36" s="178">
        <f t="shared" si="12"/>
        <v>0</v>
      </c>
      <c r="AU36" s="178">
        <f t="shared" si="13"/>
        <v>0</v>
      </c>
      <c r="AV36" s="179">
        <f t="shared" si="14"/>
        <v>75</v>
      </c>
      <c r="AW36" s="249"/>
      <c r="AX36" s="249"/>
    </row>
    <row r="37" spans="1:50" x14ac:dyDescent="0.25">
      <c r="A37" s="9">
        <v>35</v>
      </c>
      <c r="B37" s="81">
        <v>2111505254</v>
      </c>
      <c r="C37" s="85" t="s">
        <v>118</v>
      </c>
      <c r="D37" s="236" t="s">
        <v>119</v>
      </c>
      <c r="E37" s="243">
        <v>15</v>
      </c>
      <c r="F37" s="10">
        <v>20</v>
      </c>
      <c r="G37" s="10">
        <v>20</v>
      </c>
      <c r="H37" s="10">
        <v>15</v>
      </c>
      <c r="I37" s="10">
        <v>15</v>
      </c>
      <c r="J37" s="10"/>
      <c r="K37" s="10"/>
      <c r="L37" s="10"/>
      <c r="M37" s="10"/>
      <c r="N37" s="10"/>
      <c r="O37" s="21">
        <f t="shared" si="1"/>
        <v>85</v>
      </c>
      <c r="P37" s="12">
        <v>20</v>
      </c>
      <c r="Q37" s="10">
        <v>15</v>
      </c>
      <c r="R37" s="10">
        <v>15</v>
      </c>
      <c r="S37" s="10">
        <v>20</v>
      </c>
      <c r="T37" s="10">
        <v>15</v>
      </c>
      <c r="U37" s="10"/>
      <c r="V37" s="10"/>
      <c r="W37" s="10"/>
      <c r="X37" s="10"/>
      <c r="Y37" s="10"/>
      <c r="Z37" s="21">
        <f t="shared" si="2"/>
        <v>85</v>
      </c>
      <c r="AA37" s="12"/>
      <c r="AB37" s="10"/>
      <c r="AC37" s="10"/>
      <c r="AD37" s="10"/>
      <c r="AE37" s="10"/>
      <c r="AF37" s="10"/>
      <c r="AG37" s="10"/>
      <c r="AH37" s="10"/>
      <c r="AI37" s="10"/>
      <c r="AJ37" s="10"/>
      <c r="AK37" s="21" t="str">
        <f t="shared" si="3"/>
        <v/>
      </c>
      <c r="AL37" s="240">
        <f t="shared" si="4"/>
        <v>20</v>
      </c>
      <c r="AM37" s="178">
        <f t="shared" si="5"/>
        <v>15</v>
      </c>
      <c r="AN37" s="178">
        <f t="shared" si="6"/>
        <v>15</v>
      </c>
      <c r="AO37" s="178">
        <f t="shared" si="7"/>
        <v>20</v>
      </c>
      <c r="AP37" s="178">
        <f t="shared" si="8"/>
        <v>15</v>
      </c>
      <c r="AQ37" s="178">
        <f t="shared" si="9"/>
        <v>0</v>
      </c>
      <c r="AR37" s="178">
        <f t="shared" si="10"/>
        <v>0</v>
      </c>
      <c r="AS37" s="178">
        <f t="shared" si="11"/>
        <v>0</v>
      </c>
      <c r="AT37" s="178">
        <f t="shared" si="12"/>
        <v>0</v>
      </c>
      <c r="AU37" s="178">
        <f t="shared" si="13"/>
        <v>0</v>
      </c>
      <c r="AV37" s="179">
        <f t="shared" si="14"/>
        <v>85</v>
      </c>
      <c r="AW37" s="249"/>
      <c r="AX37" s="249"/>
    </row>
    <row r="38" spans="1:50" x14ac:dyDescent="0.25">
      <c r="A38" s="9">
        <v>36</v>
      </c>
      <c r="B38" s="81">
        <v>2111505255</v>
      </c>
      <c r="C38" s="85" t="s">
        <v>120</v>
      </c>
      <c r="D38" s="236" t="s">
        <v>121</v>
      </c>
      <c r="E38" s="243" t="s">
        <v>77</v>
      </c>
      <c r="F38" s="10" t="s">
        <v>77</v>
      </c>
      <c r="G38" s="10" t="s">
        <v>77</v>
      </c>
      <c r="H38" s="10" t="s">
        <v>77</v>
      </c>
      <c r="I38" s="10" t="s">
        <v>77</v>
      </c>
      <c r="J38" s="10"/>
      <c r="K38" s="10"/>
      <c r="L38" s="10"/>
      <c r="M38" s="10"/>
      <c r="N38" s="10"/>
      <c r="O38" s="21">
        <f t="shared" si="1"/>
        <v>0</v>
      </c>
      <c r="P38" s="12">
        <v>10</v>
      </c>
      <c r="Q38" s="10">
        <v>5</v>
      </c>
      <c r="R38" s="10">
        <v>20</v>
      </c>
      <c r="S38" s="10">
        <v>10</v>
      </c>
      <c r="T38" s="10">
        <v>15</v>
      </c>
      <c r="U38" s="10"/>
      <c r="V38" s="10"/>
      <c r="W38" s="10"/>
      <c r="X38" s="10"/>
      <c r="Y38" s="10"/>
      <c r="Z38" s="21">
        <f t="shared" si="2"/>
        <v>60</v>
      </c>
      <c r="AA38" s="12"/>
      <c r="AB38" s="10"/>
      <c r="AC38" s="10"/>
      <c r="AD38" s="10"/>
      <c r="AE38" s="10"/>
      <c r="AF38" s="10"/>
      <c r="AG38" s="10"/>
      <c r="AH38" s="10"/>
      <c r="AI38" s="10"/>
      <c r="AJ38" s="10"/>
      <c r="AK38" s="21" t="str">
        <f t="shared" si="3"/>
        <v/>
      </c>
      <c r="AL38" s="240">
        <f t="shared" si="4"/>
        <v>10</v>
      </c>
      <c r="AM38" s="178">
        <f t="shared" si="5"/>
        <v>5</v>
      </c>
      <c r="AN38" s="178">
        <f t="shared" si="6"/>
        <v>20</v>
      </c>
      <c r="AO38" s="178">
        <f t="shared" si="7"/>
        <v>10</v>
      </c>
      <c r="AP38" s="178">
        <f t="shared" si="8"/>
        <v>15</v>
      </c>
      <c r="AQ38" s="178">
        <f t="shared" si="9"/>
        <v>0</v>
      </c>
      <c r="AR38" s="178">
        <f t="shared" si="10"/>
        <v>0</v>
      </c>
      <c r="AS38" s="178">
        <f t="shared" si="11"/>
        <v>0</v>
      </c>
      <c r="AT38" s="178">
        <f t="shared" si="12"/>
        <v>0</v>
      </c>
      <c r="AU38" s="178">
        <f t="shared" si="13"/>
        <v>0</v>
      </c>
      <c r="AV38" s="179">
        <f t="shared" si="14"/>
        <v>60</v>
      </c>
      <c r="AW38" s="249"/>
      <c r="AX38" s="249"/>
    </row>
    <row r="39" spans="1:50" x14ac:dyDescent="0.25">
      <c r="A39" s="9">
        <v>37</v>
      </c>
      <c r="B39" s="81">
        <v>2211505003</v>
      </c>
      <c r="C39" s="85" t="s">
        <v>122</v>
      </c>
      <c r="D39" s="236" t="s">
        <v>123</v>
      </c>
      <c r="E39" s="243">
        <v>10</v>
      </c>
      <c r="F39" s="10">
        <v>15</v>
      </c>
      <c r="G39" s="10">
        <v>10</v>
      </c>
      <c r="H39" s="10">
        <v>15</v>
      </c>
      <c r="I39" s="10">
        <v>5</v>
      </c>
      <c r="J39" s="10"/>
      <c r="K39" s="10"/>
      <c r="L39" s="10"/>
      <c r="M39" s="10"/>
      <c r="N39" s="10"/>
      <c r="O39" s="21">
        <f t="shared" si="1"/>
        <v>55</v>
      </c>
      <c r="P39" s="12">
        <v>20</v>
      </c>
      <c r="Q39" s="10">
        <v>15</v>
      </c>
      <c r="R39" s="10">
        <v>10</v>
      </c>
      <c r="S39" s="10">
        <v>15</v>
      </c>
      <c r="T39" s="10">
        <v>10</v>
      </c>
      <c r="U39" s="10"/>
      <c r="V39" s="10"/>
      <c r="W39" s="10"/>
      <c r="X39" s="10"/>
      <c r="Y39" s="10"/>
      <c r="Z39" s="21">
        <f t="shared" si="2"/>
        <v>70</v>
      </c>
      <c r="AA39" s="12"/>
      <c r="AB39" s="10"/>
      <c r="AC39" s="10"/>
      <c r="AD39" s="10"/>
      <c r="AE39" s="10"/>
      <c r="AF39" s="10"/>
      <c r="AG39" s="10"/>
      <c r="AH39" s="10"/>
      <c r="AI39" s="10"/>
      <c r="AJ39" s="10"/>
      <c r="AK39" s="21" t="str">
        <f t="shared" si="3"/>
        <v/>
      </c>
      <c r="AL39" s="240">
        <f t="shared" si="4"/>
        <v>20</v>
      </c>
      <c r="AM39" s="178">
        <f t="shared" si="5"/>
        <v>15</v>
      </c>
      <c r="AN39" s="178">
        <f t="shared" si="6"/>
        <v>10</v>
      </c>
      <c r="AO39" s="178">
        <f t="shared" si="7"/>
        <v>15</v>
      </c>
      <c r="AP39" s="178">
        <f t="shared" si="8"/>
        <v>10</v>
      </c>
      <c r="AQ39" s="178">
        <f t="shared" si="9"/>
        <v>0</v>
      </c>
      <c r="AR39" s="178">
        <f t="shared" si="10"/>
        <v>0</v>
      </c>
      <c r="AS39" s="178">
        <f t="shared" si="11"/>
        <v>0</v>
      </c>
      <c r="AT39" s="178">
        <f t="shared" si="12"/>
        <v>0</v>
      </c>
      <c r="AU39" s="178">
        <f t="shared" si="13"/>
        <v>0</v>
      </c>
      <c r="AV39" s="179">
        <f t="shared" si="14"/>
        <v>70</v>
      </c>
      <c r="AW39" s="249"/>
      <c r="AX39" s="249"/>
    </row>
    <row r="40" spans="1:50" x14ac:dyDescent="0.25">
      <c r="A40" s="9">
        <v>38</v>
      </c>
      <c r="B40" s="81">
        <v>2211505005</v>
      </c>
      <c r="C40" s="85" t="s">
        <v>124</v>
      </c>
      <c r="D40" s="236" t="s">
        <v>125</v>
      </c>
      <c r="E40" s="243">
        <v>20</v>
      </c>
      <c r="F40" s="10">
        <v>15</v>
      </c>
      <c r="G40" s="10">
        <v>10</v>
      </c>
      <c r="H40" s="10">
        <v>10</v>
      </c>
      <c r="I40" s="10">
        <v>5</v>
      </c>
      <c r="J40" s="10"/>
      <c r="K40" s="10"/>
      <c r="L40" s="10"/>
      <c r="M40" s="10"/>
      <c r="N40" s="10"/>
      <c r="O40" s="21">
        <f t="shared" si="1"/>
        <v>60</v>
      </c>
      <c r="P40" s="12">
        <v>20</v>
      </c>
      <c r="Q40" s="10">
        <v>15</v>
      </c>
      <c r="R40" s="10">
        <v>15</v>
      </c>
      <c r="S40" s="10">
        <v>20</v>
      </c>
      <c r="T40" s="10">
        <v>20</v>
      </c>
      <c r="U40" s="10"/>
      <c r="V40" s="10"/>
      <c r="W40" s="10"/>
      <c r="X40" s="10"/>
      <c r="Y40" s="10"/>
      <c r="Z40" s="21">
        <f t="shared" si="2"/>
        <v>90</v>
      </c>
      <c r="AA40" s="12"/>
      <c r="AB40" s="10"/>
      <c r="AC40" s="10"/>
      <c r="AD40" s="10"/>
      <c r="AE40" s="10"/>
      <c r="AF40" s="10"/>
      <c r="AG40" s="10"/>
      <c r="AH40" s="10"/>
      <c r="AI40" s="10"/>
      <c r="AJ40" s="10"/>
      <c r="AK40" s="21" t="str">
        <f t="shared" si="3"/>
        <v/>
      </c>
      <c r="AL40" s="240">
        <f t="shared" si="4"/>
        <v>20</v>
      </c>
      <c r="AM40" s="178">
        <f t="shared" si="5"/>
        <v>15</v>
      </c>
      <c r="AN40" s="178">
        <f t="shared" si="6"/>
        <v>15</v>
      </c>
      <c r="AO40" s="178">
        <f t="shared" si="7"/>
        <v>20</v>
      </c>
      <c r="AP40" s="178">
        <f t="shared" si="8"/>
        <v>20</v>
      </c>
      <c r="AQ40" s="178">
        <f t="shared" si="9"/>
        <v>0</v>
      </c>
      <c r="AR40" s="178">
        <f t="shared" si="10"/>
        <v>0</v>
      </c>
      <c r="AS40" s="178">
        <f t="shared" si="11"/>
        <v>0</v>
      </c>
      <c r="AT40" s="178">
        <f t="shared" si="12"/>
        <v>0</v>
      </c>
      <c r="AU40" s="178">
        <f t="shared" si="13"/>
        <v>0</v>
      </c>
      <c r="AV40" s="179">
        <f t="shared" si="14"/>
        <v>90</v>
      </c>
      <c r="AW40" s="249"/>
      <c r="AX40" s="249"/>
    </row>
    <row r="41" spans="1:50" x14ac:dyDescent="0.25">
      <c r="A41" s="9">
        <v>39</v>
      </c>
      <c r="B41" s="81">
        <v>2211505006</v>
      </c>
      <c r="C41" s="85" t="s">
        <v>126</v>
      </c>
      <c r="D41" s="236" t="s">
        <v>127</v>
      </c>
      <c r="E41" s="243">
        <v>15</v>
      </c>
      <c r="F41" s="10">
        <v>15</v>
      </c>
      <c r="G41" s="10">
        <v>10</v>
      </c>
      <c r="H41" s="10">
        <v>5</v>
      </c>
      <c r="I41" s="10">
        <v>5</v>
      </c>
      <c r="J41" s="10"/>
      <c r="K41" s="10"/>
      <c r="L41" s="10"/>
      <c r="M41" s="10"/>
      <c r="N41" s="10"/>
      <c r="O41" s="21">
        <f t="shared" si="1"/>
        <v>50</v>
      </c>
      <c r="P41" s="12">
        <v>5</v>
      </c>
      <c r="Q41" s="10">
        <v>5</v>
      </c>
      <c r="R41" s="10">
        <v>5</v>
      </c>
      <c r="S41" s="10">
        <v>20</v>
      </c>
      <c r="T41" s="10">
        <v>20</v>
      </c>
      <c r="U41" s="10"/>
      <c r="V41" s="10"/>
      <c r="W41" s="10"/>
      <c r="X41" s="10"/>
      <c r="Y41" s="10"/>
      <c r="Z41" s="21">
        <f t="shared" si="2"/>
        <v>55</v>
      </c>
      <c r="AA41" s="12"/>
      <c r="AB41" s="10"/>
      <c r="AC41" s="10"/>
      <c r="AD41" s="10"/>
      <c r="AE41" s="10"/>
      <c r="AF41" s="10"/>
      <c r="AG41" s="10"/>
      <c r="AH41" s="10"/>
      <c r="AI41" s="10"/>
      <c r="AJ41" s="10"/>
      <c r="AK41" s="21" t="str">
        <f t="shared" si="3"/>
        <v/>
      </c>
      <c r="AL41" s="240">
        <f t="shared" si="4"/>
        <v>5</v>
      </c>
      <c r="AM41" s="178">
        <f t="shared" si="5"/>
        <v>5</v>
      </c>
      <c r="AN41" s="178">
        <f t="shared" si="6"/>
        <v>5</v>
      </c>
      <c r="AO41" s="178">
        <f t="shared" si="7"/>
        <v>20</v>
      </c>
      <c r="AP41" s="178">
        <f t="shared" si="8"/>
        <v>20</v>
      </c>
      <c r="AQ41" s="178">
        <f t="shared" si="9"/>
        <v>0</v>
      </c>
      <c r="AR41" s="178">
        <f t="shared" si="10"/>
        <v>0</v>
      </c>
      <c r="AS41" s="178">
        <f t="shared" si="11"/>
        <v>0</v>
      </c>
      <c r="AT41" s="178">
        <f t="shared" si="12"/>
        <v>0</v>
      </c>
      <c r="AU41" s="178">
        <f t="shared" si="13"/>
        <v>0</v>
      </c>
      <c r="AV41" s="179">
        <f t="shared" si="14"/>
        <v>55</v>
      </c>
      <c r="AW41" s="249"/>
      <c r="AX41" s="249"/>
    </row>
    <row r="42" spans="1:50" x14ac:dyDescent="0.25">
      <c r="A42" s="9">
        <v>40</v>
      </c>
      <c r="B42" s="81">
        <v>2211505008</v>
      </c>
      <c r="C42" s="85" t="s">
        <v>128</v>
      </c>
      <c r="D42" s="236" t="s">
        <v>129</v>
      </c>
      <c r="E42" s="243">
        <v>15</v>
      </c>
      <c r="F42" s="10">
        <v>20</v>
      </c>
      <c r="G42" s="10">
        <v>15</v>
      </c>
      <c r="H42" s="10">
        <v>5</v>
      </c>
      <c r="I42" s="10">
        <v>10</v>
      </c>
      <c r="J42" s="10"/>
      <c r="K42" s="10"/>
      <c r="L42" s="10"/>
      <c r="M42" s="10"/>
      <c r="N42" s="10"/>
      <c r="O42" s="21">
        <f t="shared" si="1"/>
        <v>65</v>
      </c>
      <c r="P42" s="12">
        <v>10</v>
      </c>
      <c r="Q42" s="10">
        <v>15</v>
      </c>
      <c r="R42" s="10">
        <v>10</v>
      </c>
      <c r="S42" s="10">
        <v>15</v>
      </c>
      <c r="T42" s="10">
        <v>20</v>
      </c>
      <c r="U42" s="10"/>
      <c r="V42" s="10"/>
      <c r="W42" s="10"/>
      <c r="X42" s="10"/>
      <c r="Y42" s="10"/>
      <c r="Z42" s="21">
        <f t="shared" si="2"/>
        <v>70</v>
      </c>
      <c r="AA42" s="12"/>
      <c r="AB42" s="10"/>
      <c r="AC42" s="10"/>
      <c r="AD42" s="10"/>
      <c r="AE42" s="10"/>
      <c r="AF42" s="10"/>
      <c r="AG42" s="10"/>
      <c r="AH42" s="10"/>
      <c r="AI42" s="10"/>
      <c r="AJ42" s="10"/>
      <c r="AK42" s="21" t="str">
        <f t="shared" si="3"/>
        <v/>
      </c>
      <c r="AL42" s="240">
        <f t="shared" si="4"/>
        <v>10</v>
      </c>
      <c r="AM42" s="178">
        <f t="shared" si="5"/>
        <v>15</v>
      </c>
      <c r="AN42" s="178">
        <f t="shared" si="6"/>
        <v>10</v>
      </c>
      <c r="AO42" s="178">
        <f t="shared" si="7"/>
        <v>15</v>
      </c>
      <c r="AP42" s="178">
        <f t="shared" si="8"/>
        <v>20</v>
      </c>
      <c r="AQ42" s="178">
        <f t="shared" si="9"/>
        <v>0</v>
      </c>
      <c r="AR42" s="178">
        <f t="shared" si="10"/>
        <v>0</v>
      </c>
      <c r="AS42" s="178">
        <f t="shared" si="11"/>
        <v>0</v>
      </c>
      <c r="AT42" s="178">
        <f t="shared" si="12"/>
        <v>0</v>
      </c>
      <c r="AU42" s="178">
        <f t="shared" si="13"/>
        <v>0</v>
      </c>
      <c r="AV42" s="179">
        <f t="shared" si="14"/>
        <v>70</v>
      </c>
      <c r="AW42" s="249"/>
      <c r="AX42" s="249"/>
    </row>
    <row r="43" spans="1:50" x14ac:dyDescent="0.25">
      <c r="A43" s="9">
        <v>41</v>
      </c>
      <c r="B43" s="81">
        <v>2211505011</v>
      </c>
      <c r="C43" s="85" t="s">
        <v>130</v>
      </c>
      <c r="D43" s="236" t="s">
        <v>131</v>
      </c>
      <c r="E43" s="243">
        <v>20</v>
      </c>
      <c r="F43" s="10">
        <v>15</v>
      </c>
      <c r="G43" s="10">
        <v>20</v>
      </c>
      <c r="H43" s="10">
        <v>15</v>
      </c>
      <c r="I43" s="10">
        <v>10</v>
      </c>
      <c r="J43" s="10"/>
      <c r="K43" s="10"/>
      <c r="L43" s="10"/>
      <c r="M43" s="10"/>
      <c r="N43" s="10"/>
      <c r="O43" s="21">
        <f t="shared" si="1"/>
        <v>80</v>
      </c>
      <c r="P43" s="12">
        <v>10</v>
      </c>
      <c r="Q43" s="10">
        <v>10</v>
      </c>
      <c r="R43" s="10">
        <v>10</v>
      </c>
      <c r="S43" s="10">
        <v>15</v>
      </c>
      <c r="T43" s="10">
        <v>10</v>
      </c>
      <c r="U43" s="10"/>
      <c r="V43" s="10"/>
      <c r="W43" s="10"/>
      <c r="X43" s="10"/>
      <c r="Y43" s="10"/>
      <c r="Z43" s="21">
        <f t="shared" si="2"/>
        <v>55</v>
      </c>
      <c r="AA43" s="12"/>
      <c r="AB43" s="10"/>
      <c r="AC43" s="10"/>
      <c r="AD43" s="10"/>
      <c r="AE43" s="10"/>
      <c r="AF43" s="10"/>
      <c r="AG43" s="10"/>
      <c r="AH43" s="10"/>
      <c r="AI43" s="10"/>
      <c r="AJ43" s="10"/>
      <c r="AK43" s="21" t="str">
        <f t="shared" si="3"/>
        <v/>
      </c>
      <c r="AL43" s="240">
        <f t="shared" si="4"/>
        <v>10</v>
      </c>
      <c r="AM43" s="178">
        <f t="shared" si="5"/>
        <v>10</v>
      </c>
      <c r="AN43" s="178">
        <f t="shared" si="6"/>
        <v>10</v>
      </c>
      <c r="AO43" s="178">
        <f t="shared" si="7"/>
        <v>15</v>
      </c>
      <c r="AP43" s="178">
        <f t="shared" si="8"/>
        <v>10</v>
      </c>
      <c r="AQ43" s="178">
        <f t="shared" si="9"/>
        <v>0</v>
      </c>
      <c r="AR43" s="178">
        <f t="shared" si="10"/>
        <v>0</v>
      </c>
      <c r="AS43" s="178">
        <f t="shared" si="11"/>
        <v>0</v>
      </c>
      <c r="AT43" s="178">
        <f t="shared" si="12"/>
        <v>0</v>
      </c>
      <c r="AU43" s="178">
        <f t="shared" si="13"/>
        <v>0</v>
      </c>
      <c r="AV43" s="179">
        <f t="shared" si="14"/>
        <v>55</v>
      </c>
      <c r="AW43" s="249"/>
      <c r="AX43" s="249"/>
    </row>
    <row r="44" spans="1:50" x14ac:dyDescent="0.25">
      <c r="A44" s="9">
        <v>42</v>
      </c>
      <c r="B44" s="81">
        <v>2211505012</v>
      </c>
      <c r="C44" s="85" t="s">
        <v>132</v>
      </c>
      <c r="D44" s="236" t="s">
        <v>133</v>
      </c>
      <c r="E44" s="243">
        <v>10</v>
      </c>
      <c r="F44" s="10">
        <v>5</v>
      </c>
      <c r="G44" s="10">
        <v>5</v>
      </c>
      <c r="H44" s="10">
        <v>5</v>
      </c>
      <c r="I44" s="10">
        <v>5</v>
      </c>
      <c r="J44" s="10"/>
      <c r="K44" s="10"/>
      <c r="L44" s="10"/>
      <c r="M44" s="10"/>
      <c r="N44" s="10"/>
      <c r="O44" s="21">
        <f t="shared" si="1"/>
        <v>30</v>
      </c>
      <c r="P44" s="12">
        <v>20</v>
      </c>
      <c r="Q44" s="10">
        <v>15</v>
      </c>
      <c r="R44" s="10">
        <v>15</v>
      </c>
      <c r="S44" s="10">
        <v>20</v>
      </c>
      <c r="T44" s="10">
        <v>20</v>
      </c>
      <c r="U44" s="10"/>
      <c r="V44" s="10"/>
      <c r="W44" s="10"/>
      <c r="X44" s="10"/>
      <c r="Y44" s="10"/>
      <c r="Z44" s="21">
        <f t="shared" si="2"/>
        <v>90</v>
      </c>
      <c r="AA44" s="12"/>
      <c r="AB44" s="10"/>
      <c r="AC44" s="10"/>
      <c r="AD44" s="10"/>
      <c r="AE44" s="10"/>
      <c r="AF44" s="10"/>
      <c r="AG44" s="10"/>
      <c r="AH44" s="10"/>
      <c r="AI44" s="10"/>
      <c r="AJ44" s="10"/>
      <c r="AK44" s="21" t="str">
        <f t="shared" si="3"/>
        <v/>
      </c>
      <c r="AL44" s="240">
        <f t="shared" si="4"/>
        <v>20</v>
      </c>
      <c r="AM44" s="178">
        <f t="shared" si="5"/>
        <v>15</v>
      </c>
      <c r="AN44" s="178">
        <f t="shared" si="6"/>
        <v>15</v>
      </c>
      <c r="AO44" s="178">
        <f t="shared" si="7"/>
        <v>20</v>
      </c>
      <c r="AP44" s="178">
        <f t="shared" si="8"/>
        <v>20</v>
      </c>
      <c r="AQ44" s="178">
        <f t="shared" si="9"/>
        <v>0</v>
      </c>
      <c r="AR44" s="178">
        <f t="shared" si="10"/>
        <v>0</v>
      </c>
      <c r="AS44" s="178">
        <f t="shared" si="11"/>
        <v>0</v>
      </c>
      <c r="AT44" s="178">
        <f t="shared" si="12"/>
        <v>0</v>
      </c>
      <c r="AU44" s="178">
        <f t="shared" si="13"/>
        <v>0</v>
      </c>
      <c r="AV44" s="179">
        <f t="shared" si="14"/>
        <v>90</v>
      </c>
      <c r="AW44" s="249"/>
      <c r="AX44" s="249"/>
    </row>
    <row r="45" spans="1:50" x14ac:dyDescent="0.25">
      <c r="A45" s="9">
        <v>43</v>
      </c>
      <c r="B45" s="81">
        <v>2211505013</v>
      </c>
      <c r="C45" s="85" t="s">
        <v>62</v>
      </c>
      <c r="D45" s="236" t="s">
        <v>134</v>
      </c>
      <c r="E45" s="243">
        <v>20</v>
      </c>
      <c r="F45" s="10">
        <v>20</v>
      </c>
      <c r="G45" s="10">
        <v>20</v>
      </c>
      <c r="H45" s="10">
        <v>15</v>
      </c>
      <c r="I45" s="10">
        <v>15</v>
      </c>
      <c r="J45" s="10"/>
      <c r="K45" s="10"/>
      <c r="L45" s="10"/>
      <c r="M45" s="10"/>
      <c r="N45" s="10"/>
      <c r="O45" s="21">
        <f t="shared" si="1"/>
        <v>90</v>
      </c>
      <c r="P45" s="12">
        <v>20</v>
      </c>
      <c r="Q45" s="10">
        <v>15</v>
      </c>
      <c r="R45" s="10">
        <v>15</v>
      </c>
      <c r="S45" s="10">
        <v>20</v>
      </c>
      <c r="T45" s="10">
        <v>20</v>
      </c>
      <c r="U45" s="10"/>
      <c r="V45" s="10"/>
      <c r="W45" s="10"/>
      <c r="X45" s="10"/>
      <c r="Y45" s="10"/>
      <c r="Z45" s="21">
        <f t="shared" si="2"/>
        <v>90</v>
      </c>
      <c r="AA45" s="12"/>
      <c r="AB45" s="10"/>
      <c r="AC45" s="10"/>
      <c r="AD45" s="10"/>
      <c r="AE45" s="10"/>
      <c r="AF45" s="10"/>
      <c r="AG45" s="10"/>
      <c r="AH45" s="10"/>
      <c r="AI45" s="10"/>
      <c r="AJ45" s="10"/>
      <c r="AK45" s="21" t="str">
        <f t="shared" si="3"/>
        <v/>
      </c>
      <c r="AL45" s="240">
        <f t="shared" si="4"/>
        <v>20</v>
      </c>
      <c r="AM45" s="178">
        <f t="shared" si="5"/>
        <v>15</v>
      </c>
      <c r="AN45" s="178">
        <f t="shared" si="6"/>
        <v>15</v>
      </c>
      <c r="AO45" s="178">
        <f t="shared" si="7"/>
        <v>20</v>
      </c>
      <c r="AP45" s="178">
        <f t="shared" si="8"/>
        <v>20</v>
      </c>
      <c r="AQ45" s="178">
        <f t="shared" si="9"/>
        <v>0</v>
      </c>
      <c r="AR45" s="178">
        <f t="shared" si="10"/>
        <v>0</v>
      </c>
      <c r="AS45" s="178">
        <f t="shared" si="11"/>
        <v>0</v>
      </c>
      <c r="AT45" s="178">
        <f t="shared" si="12"/>
        <v>0</v>
      </c>
      <c r="AU45" s="178">
        <f t="shared" si="13"/>
        <v>0</v>
      </c>
      <c r="AV45" s="179">
        <f t="shared" si="14"/>
        <v>90</v>
      </c>
      <c r="AW45" s="249"/>
      <c r="AX45" s="249"/>
    </row>
    <row r="46" spans="1:50" x14ac:dyDescent="0.25">
      <c r="A46" s="9">
        <v>44</v>
      </c>
      <c r="B46" s="81">
        <v>2211505014</v>
      </c>
      <c r="C46" s="85" t="s">
        <v>135</v>
      </c>
      <c r="D46" s="236" t="s">
        <v>136</v>
      </c>
      <c r="E46" s="243">
        <v>10</v>
      </c>
      <c r="F46" s="10">
        <v>20</v>
      </c>
      <c r="G46" s="10">
        <v>15</v>
      </c>
      <c r="H46" s="10">
        <v>10</v>
      </c>
      <c r="I46" s="10">
        <v>15</v>
      </c>
      <c r="J46" s="10"/>
      <c r="K46" s="10"/>
      <c r="L46" s="10"/>
      <c r="M46" s="10"/>
      <c r="N46" s="10"/>
      <c r="O46" s="21">
        <f t="shared" si="1"/>
        <v>70</v>
      </c>
      <c r="P46" s="12">
        <v>20</v>
      </c>
      <c r="Q46" s="10">
        <v>5</v>
      </c>
      <c r="R46" s="10">
        <v>0</v>
      </c>
      <c r="S46" s="10">
        <v>10</v>
      </c>
      <c r="T46" s="10">
        <v>15</v>
      </c>
      <c r="U46" s="10"/>
      <c r="V46" s="10"/>
      <c r="W46" s="10"/>
      <c r="X46" s="10"/>
      <c r="Y46" s="10"/>
      <c r="Z46" s="21">
        <f t="shared" si="2"/>
        <v>50</v>
      </c>
      <c r="AA46" s="12"/>
      <c r="AB46" s="10"/>
      <c r="AC46" s="10"/>
      <c r="AD46" s="10"/>
      <c r="AE46" s="10"/>
      <c r="AF46" s="10"/>
      <c r="AG46" s="10"/>
      <c r="AH46" s="10"/>
      <c r="AI46" s="10"/>
      <c r="AJ46" s="10"/>
      <c r="AK46" s="21" t="str">
        <f t="shared" si="3"/>
        <v/>
      </c>
      <c r="AL46" s="240">
        <f t="shared" si="4"/>
        <v>20</v>
      </c>
      <c r="AM46" s="178">
        <f t="shared" si="5"/>
        <v>5</v>
      </c>
      <c r="AN46" s="178">
        <f t="shared" si="6"/>
        <v>0</v>
      </c>
      <c r="AO46" s="178">
        <f t="shared" si="7"/>
        <v>10</v>
      </c>
      <c r="AP46" s="178">
        <f t="shared" si="8"/>
        <v>15</v>
      </c>
      <c r="AQ46" s="178">
        <f t="shared" si="9"/>
        <v>0</v>
      </c>
      <c r="AR46" s="178">
        <f t="shared" si="10"/>
        <v>0</v>
      </c>
      <c r="AS46" s="178">
        <f t="shared" si="11"/>
        <v>0</v>
      </c>
      <c r="AT46" s="178">
        <f t="shared" si="12"/>
        <v>0</v>
      </c>
      <c r="AU46" s="178">
        <f t="shared" si="13"/>
        <v>0</v>
      </c>
      <c r="AV46" s="179">
        <f t="shared" si="14"/>
        <v>50</v>
      </c>
      <c r="AW46" s="249"/>
      <c r="AX46" s="249"/>
    </row>
    <row r="47" spans="1:50" x14ac:dyDescent="0.25">
      <c r="A47" s="9">
        <v>45</v>
      </c>
      <c r="B47" s="81">
        <v>2211505015</v>
      </c>
      <c r="C47" s="85" t="s">
        <v>137</v>
      </c>
      <c r="D47" s="236" t="s">
        <v>138</v>
      </c>
      <c r="E47" s="243">
        <v>20</v>
      </c>
      <c r="F47" s="10">
        <v>20</v>
      </c>
      <c r="G47" s="10">
        <v>20</v>
      </c>
      <c r="H47" s="10">
        <v>15</v>
      </c>
      <c r="I47" s="10">
        <v>10</v>
      </c>
      <c r="J47" s="10"/>
      <c r="K47" s="10"/>
      <c r="L47" s="10"/>
      <c r="M47" s="10"/>
      <c r="N47" s="10"/>
      <c r="O47" s="21">
        <f t="shared" si="1"/>
        <v>85</v>
      </c>
      <c r="P47" s="12">
        <v>20</v>
      </c>
      <c r="Q47" s="10">
        <v>15</v>
      </c>
      <c r="R47" s="10">
        <v>10</v>
      </c>
      <c r="S47" s="10">
        <v>20</v>
      </c>
      <c r="T47" s="10">
        <v>20</v>
      </c>
      <c r="U47" s="10"/>
      <c r="V47" s="10"/>
      <c r="W47" s="10"/>
      <c r="X47" s="10"/>
      <c r="Y47" s="10"/>
      <c r="Z47" s="21">
        <f t="shared" si="2"/>
        <v>85</v>
      </c>
      <c r="AA47" s="12"/>
      <c r="AB47" s="10"/>
      <c r="AC47" s="10"/>
      <c r="AD47" s="10"/>
      <c r="AE47" s="10"/>
      <c r="AF47" s="10"/>
      <c r="AG47" s="10"/>
      <c r="AH47" s="10"/>
      <c r="AI47" s="10"/>
      <c r="AJ47" s="10"/>
      <c r="AK47" s="21" t="str">
        <f t="shared" si="3"/>
        <v/>
      </c>
      <c r="AL47" s="240">
        <f t="shared" si="4"/>
        <v>20</v>
      </c>
      <c r="AM47" s="178">
        <f t="shared" si="5"/>
        <v>15</v>
      </c>
      <c r="AN47" s="178">
        <f t="shared" si="6"/>
        <v>10</v>
      </c>
      <c r="AO47" s="178">
        <f t="shared" si="7"/>
        <v>20</v>
      </c>
      <c r="AP47" s="178">
        <f t="shared" si="8"/>
        <v>20</v>
      </c>
      <c r="AQ47" s="178">
        <f t="shared" si="9"/>
        <v>0</v>
      </c>
      <c r="AR47" s="178">
        <f t="shared" si="10"/>
        <v>0</v>
      </c>
      <c r="AS47" s="178">
        <f t="shared" si="11"/>
        <v>0</v>
      </c>
      <c r="AT47" s="178">
        <f t="shared" si="12"/>
        <v>0</v>
      </c>
      <c r="AU47" s="178">
        <f t="shared" si="13"/>
        <v>0</v>
      </c>
      <c r="AV47" s="179">
        <f t="shared" si="14"/>
        <v>85</v>
      </c>
      <c r="AW47" s="249"/>
      <c r="AX47" s="249"/>
    </row>
    <row r="48" spans="1:50" x14ac:dyDescent="0.25">
      <c r="A48" s="9">
        <v>46</v>
      </c>
      <c r="B48" s="81">
        <v>2211505016</v>
      </c>
      <c r="C48" s="85" t="s">
        <v>139</v>
      </c>
      <c r="D48" s="236" t="s">
        <v>140</v>
      </c>
      <c r="E48" s="243">
        <v>20</v>
      </c>
      <c r="F48" s="10">
        <v>20</v>
      </c>
      <c r="G48" s="10">
        <v>20</v>
      </c>
      <c r="H48" s="10">
        <v>15</v>
      </c>
      <c r="I48" s="10">
        <v>15</v>
      </c>
      <c r="J48" s="10"/>
      <c r="K48" s="10"/>
      <c r="L48" s="10"/>
      <c r="M48" s="10"/>
      <c r="N48" s="10"/>
      <c r="O48" s="21">
        <f t="shared" si="1"/>
        <v>90</v>
      </c>
      <c r="P48" s="12">
        <v>15</v>
      </c>
      <c r="Q48" s="10">
        <v>15</v>
      </c>
      <c r="R48" s="10">
        <v>15</v>
      </c>
      <c r="S48" s="10">
        <v>20</v>
      </c>
      <c r="T48" s="10">
        <v>20</v>
      </c>
      <c r="U48" s="10"/>
      <c r="V48" s="10"/>
      <c r="W48" s="10"/>
      <c r="X48" s="10"/>
      <c r="Y48" s="10"/>
      <c r="Z48" s="21">
        <f t="shared" si="2"/>
        <v>85</v>
      </c>
      <c r="AA48" s="12"/>
      <c r="AB48" s="10"/>
      <c r="AC48" s="10"/>
      <c r="AD48" s="10"/>
      <c r="AE48" s="10"/>
      <c r="AF48" s="10"/>
      <c r="AG48" s="10"/>
      <c r="AH48" s="10"/>
      <c r="AI48" s="10"/>
      <c r="AJ48" s="10"/>
      <c r="AK48" s="21" t="str">
        <f t="shared" si="3"/>
        <v/>
      </c>
      <c r="AL48" s="240">
        <f t="shared" si="4"/>
        <v>15</v>
      </c>
      <c r="AM48" s="178">
        <f t="shared" si="5"/>
        <v>15</v>
      </c>
      <c r="AN48" s="178">
        <f t="shared" si="6"/>
        <v>15</v>
      </c>
      <c r="AO48" s="178">
        <f t="shared" si="7"/>
        <v>20</v>
      </c>
      <c r="AP48" s="178">
        <f t="shared" si="8"/>
        <v>20</v>
      </c>
      <c r="AQ48" s="178">
        <f t="shared" si="9"/>
        <v>0</v>
      </c>
      <c r="AR48" s="178">
        <f t="shared" si="10"/>
        <v>0</v>
      </c>
      <c r="AS48" s="178">
        <f t="shared" si="11"/>
        <v>0</v>
      </c>
      <c r="AT48" s="178">
        <f t="shared" si="12"/>
        <v>0</v>
      </c>
      <c r="AU48" s="178">
        <f t="shared" si="13"/>
        <v>0</v>
      </c>
      <c r="AV48" s="179">
        <f t="shared" si="14"/>
        <v>85</v>
      </c>
      <c r="AW48" s="249"/>
      <c r="AX48" s="249"/>
    </row>
    <row r="49" spans="1:50" x14ac:dyDescent="0.25">
      <c r="A49" s="9">
        <v>47</v>
      </c>
      <c r="B49" s="81">
        <v>2211505017</v>
      </c>
      <c r="C49" s="85" t="s">
        <v>141</v>
      </c>
      <c r="D49" s="236" t="s">
        <v>142</v>
      </c>
      <c r="E49" s="243">
        <v>20</v>
      </c>
      <c r="F49" s="10">
        <v>20</v>
      </c>
      <c r="G49" s="10">
        <v>20</v>
      </c>
      <c r="H49" s="10">
        <v>15</v>
      </c>
      <c r="I49" s="10">
        <v>15</v>
      </c>
      <c r="J49" s="10"/>
      <c r="K49" s="10"/>
      <c r="L49" s="10"/>
      <c r="M49" s="10"/>
      <c r="N49" s="10"/>
      <c r="O49" s="21">
        <f t="shared" si="1"/>
        <v>90</v>
      </c>
      <c r="P49" s="12">
        <v>20</v>
      </c>
      <c r="Q49" s="10">
        <v>15</v>
      </c>
      <c r="R49" s="10">
        <v>15</v>
      </c>
      <c r="S49" s="10">
        <v>20</v>
      </c>
      <c r="T49" s="10">
        <v>20</v>
      </c>
      <c r="U49" s="10"/>
      <c r="V49" s="10"/>
      <c r="W49" s="10"/>
      <c r="X49" s="10"/>
      <c r="Y49" s="10"/>
      <c r="Z49" s="21">
        <f t="shared" si="2"/>
        <v>90</v>
      </c>
      <c r="AA49" s="12"/>
      <c r="AB49" s="10"/>
      <c r="AC49" s="10"/>
      <c r="AD49" s="10"/>
      <c r="AE49" s="10"/>
      <c r="AF49" s="10"/>
      <c r="AG49" s="10"/>
      <c r="AH49" s="10"/>
      <c r="AI49" s="10"/>
      <c r="AJ49" s="10"/>
      <c r="AK49" s="21" t="str">
        <f t="shared" si="3"/>
        <v/>
      </c>
      <c r="AL49" s="240">
        <f t="shared" si="4"/>
        <v>20</v>
      </c>
      <c r="AM49" s="178">
        <f t="shared" si="5"/>
        <v>15</v>
      </c>
      <c r="AN49" s="178">
        <f t="shared" si="6"/>
        <v>15</v>
      </c>
      <c r="AO49" s="178">
        <f t="shared" si="7"/>
        <v>20</v>
      </c>
      <c r="AP49" s="178">
        <f t="shared" si="8"/>
        <v>20</v>
      </c>
      <c r="AQ49" s="178">
        <f t="shared" si="9"/>
        <v>0</v>
      </c>
      <c r="AR49" s="178">
        <f t="shared" si="10"/>
        <v>0</v>
      </c>
      <c r="AS49" s="178">
        <f t="shared" si="11"/>
        <v>0</v>
      </c>
      <c r="AT49" s="178">
        <f t="shared" si="12"/>
        <v>0</v>
      </c>
      <c r="AU49" s="178">
        <f t="shared" si="13"/>
        <v>0</v>
      </c>
      <c r="AV49" s="179">
        <f t="shared" si="14"/>
        <v>90</v>
      </c>
      <c r="AW49" s="249"/>
      <c r="AX49" s="249"/>
    </row>
    <row r="50" spans="1:50" x14ac:dyDescent="0.25">
      <c r="A50" s="9">
        <v>48</v>
      </c>
      <c r="B50" s="81">
        <v>2211505019</v>
      </c>
      <c r="C50" s="85" t="s">
        <v>143</v>
      </c>
      <c r="D50" s="236" t="s">
        <v>144</v>
      </c>
      <c r="E50" s="243">
        <v>20</v>
      </c>
      <c r="F50" s="10">
        <v>20</v>
      </c>
      <c r="G50" s="10">
        <v>10</v>
      </c>
      <c r="H50" s="10">
        <v>15</v>
      </c>
      <c r="I50" s="10">
        <v>10</v>
      </c>
      <c r="J50" s="10"/>
      <c r="K50" s="10"/>
      <c r="L50" s="10"/>
      <c r="M50" s="10"/>
      <c r="N50" s="10"/>
      <c r="O50" s="21">
        <f t="shared" si="1"/>
        <v>75</v>
      </c>
      <c r="P50" s="12">
        <v>5</v>
      </c>
      <c r="Q50" s="10">
        <v>15</v>
      </c>
      <c r="R50" s="10">
        <v>5</v>
      </c>
      <c r="S50" s="10">
        <v>10</v>
      </c>
      <c r="T50" s="10">
        <v>15</v>
      </c>
      <c r="U50" s="10"/>
      <c r="V50" s="10"/>
      <c r="W50" s="10"/>
      <c r="X50" s="10"/>
      <c r="Y50" s="10"/>
      <c r="Z50" s="21">
        <f t="shared" si="2"/>
        <v>50</v>
      </c>
      <c r="AA50" s="12"/>
      <c r="AB50" s="10"/>
      <c r="AC50" s="10"/>
      <c r="AD50" s="10"/>
      <c r="AE50" s="10"/>
      <c r="AF50" s="10"/>
      <c r="AG50" s="10"/>
      <c r="AH50" s="10"/>
      <c r="AI50" s="10"/>
      <c r="AJ50" s="10"/>
      <c r="AK50" s="21" t="str">
        <f t="shared" si="3"/>
        <v/>
      </c>
      <c r="AL50" s="240">
        <f t="shared" si="4"/>
        <v>5</v>
      </c>
      <c r="AM50" s="178">
        <f t="shared" si="5"/>
        <v>15</v>
      </c>
      <c r="AN50" s="178">
        <f t="shared" si="6"/>
        <v>5</v>
      </c>
      <c r="AO50" s="178">
        <f t="shared" si="7"/>
        <v>10</v>
      </c>
      <c r="AP50" s="178">
        <f t="shared" si="8"/>
        <v>15</v>
      </c>
      <c r="AQ50" s="178">
        <f t="shared" si="9"/>
        <v>0</v>
      </c>
      <c r="AR50" s="178">
        <f t="shared" si="10"/>
        <v>0</v>
      </c>
      <c r="AS50" s="178">
        <f t="shared" si="11"/>
        <v>0</v>
      </c>
      <c r="AT50" s="178">
        <f t="shared" si="12"/>
        <v>0</v>
      </c>
      <c r="AU50" s="178">
        <f t="shared" si="13"/>
        <v>0</v>
      </c>
      <c r="AV50" s="179">
        <f t="shared" si="14"/>
        <v>50</v>
      </c>
      <c r="AW50" s="249"/>
      <c r="AX50" s="249"/>
    </row>
    <row r="51" spans="1:50" x14ac:dyDescent="0.25">
      <c r="A51" s="9">
        <v>49</v>
      </c>
      <c r="B51" s="81">
        <v>2211505020</v>
      </c>
      <c r="C51" s="85" t="s">
        <v>66</v>
      </c>
      <c r="D51" s="236" t="s">
        <v>145</v>
      </c>
      <c r="E51" s="243">
        <v>5</v>
      </c>
      <c r="F51" s="10">
        <v>20</v>
      </c>
      <c r="G51" s="10">
        <v>20</v>
      </c>
      <c r="H51" s="10">
        <v>15</v>
      </c>
      <c r="I51" s="10">
        <v>20</v>
      </c>
      <c r="J51" s="10"/>
      <c r="K51" s="10"/>
      <c r="L51" s="10"/>
      <c r="M51" s="10"/>
      <c r="N51" s="10"/>
      <c r="O51" s="21">
        <f t="shared" si="1"/>
        <v>80</v>
      </c>
      <c r="P51" s="12">
        <v>5</v>
      </c>
      <c r="Q51" s="10">
        <v>10</v>
      </c>
      <c r="R51" s="10">
        <v>15</v>
      </c>
      <c r="S51" s="10">
        <v>20</v>
      </c>
      <c r="T51" s="10">
        <v>15</v>
      </c>
      <c r="U51" s="10"/>
      <c r="V51" s="10"/>
      <c r="W51" s="10"/>
      <c r="X51" s="10"/>
      <c r="Y51" s="10"/>
      <c r="Z51" s="21">
        <f t="shared" si="2"/>
        <v>65</v>
      </c>
      <c r="AA51" s="12"/>
      <c r="AB51" s="10"/>
      <c r="AC51" s="10"/>
      <c r="AD51" s="10"/>
      <c r="AE51" s="10"/>
      <c r="AF51" s="10"/>
      <c r="AG51" s="10"/>
      <c r="AH51" s="10"/>
      <c r="AI51" s="10"/>
      <c r="AJ51" s="10"/>
      <c r="AK51" s="21" t="str">
        <f t="shared" si="3"/>
        <v/>
      </c>
      <c r="AL51" s="240">
        <f t="shared" si="4"/>
        <v>5</v>
      </c>
      <c r="AM51" s="178">
        <f t="shared" si="5"/>
        <v>10</v>
      </c>
      <c r="AN51" s="178">
        <f t="shared" si="6"/>
        <v>15</v>
      </c>
      <c r="AO51" s="178">
        <f t="shared" si="7"/>
        <v>20</v>
      </c>
      <c r="AP51" s="178">
        <f t="shared" si="8"/>
        <v>15</v>
      </c>
      <c r="AQ51" s="178">
        <f t="shared" si="9"/>
        <v>0</v>
      </c>
      <c r="AR51" s="178">
        <f t="shared" si="10"/>
        <v>0</v>
      </c>
      <c r="AS51" s="178">
        <f t="shared" si="11"/>
        <v>0</v>
      </c>
      <c r="AT51" s="178">
        <f t="shared" si="12"/>
        <v>0</v>
      </c>
      <c r="AU51" s="178">
        <f t="shared" si="13"/>
        <v>0</v>
      </c>
      <c r="AV51" s="179">
        <f t="shared" si="14"/>
        <v>65</v>
      </c>
      <c r="AW51" s="249"/>
      <c r="AX51" s="249"/>
    </row>
    <row r="52" spans="1:50" x14ac:dyDescent="0.25">
      <c r="A52" s="9">
        <v>50</v>
      </c>
      <c r="B52" s="81">
        <v>2211505024</v>
      </c>
      <c r="C52" s="85" t="s">
        <v>146</v>
      </c>
      <c r="D52" s="236" t="s">
        <v>147</v>
      </c>
      <c r="E52" s="243">
        <v>15</v>
      </c>
      <c r="F52" s="10">
        <v>20</v>
      </c>
      <c r="G52" s="10">
        <v>10</v>
      </c>
      <c r="H52" s="10">
        <v>10</v>
      </c>
      <c r="I52" s="10">
        <v>15</v>
      </c>
      <c r="J52" s="10"/>
      <c r="K52" s="10"/>
      <c r="L52" s="10"/>
      <c r="M52" s="10"/>
      <c r="N52" s="10"/>
      <c r="O52" s="21">
        <f t="shared" si="1"/>
        <v>70</v>
      </c>
      <c r="P52" s="12">
        <v>15</v>
      </c>
      <c r="Q52" s="10">
        <v>10</v>
      </c>
      <c r="R52" s="10">
        <v>15</v>
      </c>
      <c r="S52" s="10">
        <v>15</v>
      </c>
      <c r="T52" s="10">
        <v>15</v>
      </c>
      <c r="U52" s="10"/>
      <c r="V52" s="10"/>
      <c r="W52" s="10"/>
      <c r="X52" s="10"/>
      <c r="Y52" s="10"/>
      <c r="Z52" s="21">
        <f t="shared" si="2"/>
        <v>70</v>
      </c>
      <c r="AA52" s="12"/>
      <c r="AB52" s="10"/>
      <c r="AC52" s="10"/>
      <c r="AD52" s="10"/>
      <c r="AE52" s="10"/>
      <c r="AF52" s="10"/>
      <c r="AG52" s="10"/>
      <c r="AH52" s="10"/>
      <c r="AI52" s="10"/>
      <c r="AJ52" s="10"/>
      <c r="AK52" s="21" t="str">
        <f t="shared" si="3"/>
        <v/>
      </c>
      <c r="AL52" s="240">
        <f t="shared" si="4"/>
        <v>15</v>
      </c>
      <c r="AM52" s="178">
        <f t="shared" si="5"/>
        <v>10</v>
      </c>
      <c r="AN52" s="178">
        <f t="shared" si="6"/>
        <v>15</v>
      </c>
      <c r="AO52" s="178">
        <f t="shared" si="7"/>
        <v>15</v>
      </c>
      <c r="AP52" s="178">
        <f t="shared" si="8"/>
        <v>15</v>
      </c>
      <c r="AQ52" s="178">
        <f t="shared" si="9"/>
        <v>0</v>
      </c>
      <c r="AR52" s="178">
        <f t="shared" si="10"/>
        <v>0</v>
      </c>
      <c r="AS52" s="178">
        <f t="shared" si="11"/>
        <v>0</v>
      </c>
      <c r="AT52" s="178">
        <f t="shared" si="12"/>
        <v>0</v>
      </c>
      <c r="AU52" s="178">
        <f t="shared" si="13"/>
        <v>0</v>
      </c>
      <c r="AV52" s="179">
        <f t="shared" si="14"/>
        <v>70</v>
      </c>
      <c r="AW52" s="249"/>
      <c r="AX52" s="249"/>
    </row>
    <row r="53" spans="1:50" x14ac:dyDescent="0.25">
      <c r="A53" s="9">
        <v>51</v>
      </c>
      <c r="B53" s="81">
        <v>2211505025</v>
      </c>
      <c r="C53" s="85" t="s">
        <v>148</v>
      </c>
      <c r="D53" s="236" t="s">
        <v>149</v>
      </c>
      <c r="E53" s="243">
        <v>20</v>
      </c>
      <c r="F53" s="10">
        <v>20</v>
      </c>
      <c r="G53" s="10">
        <v>20</v>
      </c>
      <c r="H53" s="10">
        <v>15</v>
      </c>
      <c r="I53" s="10">
        <v>15</v>
      </c>
      <c r="J53" s="10"/>
      <c r="K53" s="10"/>
      <c r="L53" s="10"/>
      <c r="M53" s="10"/>
      <c r="N53" s="10"/>
      <c r="O53" s="21">
        <f t="shared" si="1"/>
        <v>90</v>
      </c>
      <c r="P53" s="12">
        <v>20</v>
      </c>
      <c r="Q53" s="10">
        <v>15</v>
      </c>
      <c r="R53" s="10">
        <v>20</v>
      </c>
      <c r="S53" s="10">
        <v>15</v>
      </c>
      <c r="T53" s="10">
        <v>20</v>
      </c>
      <c r="U53" s="10"/>
      <c r="V53" s="10"/>
      <c r="W53" s="10"/>
      <c r="X53" s="10"/>
      <c r="Y53" s="10"/>
      <c r="Z53" s="21">
        <f t="shared" si="2"/>
        <v>90</v>
      </c>
      <c r="AA53" s="12"/>
      <c r="AB53" s="10"/>
      <c r="AC53" s="10"/>
      <c r="AD53" s="10"/>
      <c r="AE53" s="10"/>
      <c r="AF53" s="10"/>
      <c r="AG53" s="10"/>
      <c r="AH53" s="10"/>
      <c r="AI53" s="10"/>
      <c r="AJ53" s="10"/>
      <c r="AK53" s="21" t="str">
        <f t="shared" si="3"/>
        <v/>
      </c>
      <c r="AL53" s="240">
        <f t="shared" si="4"/>
        <v>20</v>
      </c>
      <c r="AM53" s="178">
        <f t="shared" si="5"/>
        <v>15</v>
      </c>
      <c r="AN53" s="178">
        <f t="shared" si="6"/>
        <v>20</v>
      </c>
      <c r="AO53" s="178">
        <f t="shared" si="7"/>
        <v>15</v>
      </c>
      <c r="AP53" s="178">
        <f t="shared" si="8"/>
        <v>20</v>
      </c>
      <c r="AQ53" s="178">
        <f t="shared" si="9"/>
        <v>0</v>
      </c>
      <c r="AR53" s="178">
        <f t="shared" si="10"/>
        <v>0</v>
      </c>
      <c r="AS53" s="178">
        <f t="shared" si="11"/>
        <v>0</v>
      </c>
      <c r="AT53" s="178">
        <f t="shared" si="12"/>
        <v>0</v>
      </c>
      <c r="AU53" s="178">
        <f t="shared" si="13"/>
        <v>0</v>
      </c>
      <c r="AV53" s="179">
        <f t="shared" si="14"/>
        <v>90</v>
      </c>
      <c r="AW53" s="249"/>
      <c r="AX53" s="249"/>
    </row>
    <row r="54" spans="1:50" x14ac:dyDescent="0.25">
      <c r="A54" s="9">
        <v>52</v>
      </c>
      <c r="B54" s="81">
        <v>2211505028</v>
      </c>
      <c r="C54" s="85" t="s">
        <v>150</v>
      </c>
      <c r="D54" s="236" t="s">
        <v>151</v>
      </c>
      <c r="E54" s="243">
        <v>10</v>
      </c>
      <c r="F54" s="10">
        <v>10</v>
      </c>
      <c r="G54" s="10">
        <v>15</v>
      </c>
      <c r="H54" s="10">
        <v>15</v>
      </c>
      <c r="I54" s="10">
        <v>20</v>
      </c>
      <c r="J54" s="10"/>
      <c r="K54" s="10"/>
      <c r="L54" s="10"/>
      <c r="M54" s="10"/>
      <c r="N54" s="10"/>
      <c r="O54" s="21">
        <f t="shared" si="1"/>
        <v>70</v>
      </c>
      <c r="P54" s="12">
        <v>10</v>
      </c>
      <c r="Q54" s="10">
        <v>15</v>
      </c>
      <c r="R54" s="10">
        <v>10</v>
      </c>
      <c r="S54" s="10">
        <v>10</v>
      </c>
      <c r="T54" s="10">
        <v>10</v>
      </c>
      <c r="U54" s="10"/>
      <c r="V54" s="10"/>
      <c r="W54" s="10"/>
      <c r="X54" s="10"/>
      <c r="Y54" s="10"/>
      <c r="Z54" s="21">
        <f t="shared" si="2"/>
        <v>55</v>
      </c>
      <c r="AA54" s="12"/>
      <c r="AB54" s="10"/>
      <c r="AC54" s="10"/>
      <c r="AD54" s="10"/>
      <c r="AE54" s="10"/>
      <c r="AF54" s="10"/>
      <c r="AG54" s="10"/>
      <c r="AH54" s="10"/>
      <c r="AI54" s="10"/>
      <c r="AJ54" s="10"/>
      <c r="AK54" s="21" t="str">
        <f t="shared" si="3"/>
        <v/>
      </c>
      <c r="AL54" s="240">
        <f t="shared" si="4"/>
        <v>10</v>
      </c>
      <c r="AM54" s="178">
        <f t="shared" si="5"/>
        <v>15</v>
      </c>
      <c r="AN54" s="178">
        <f t="shared" si="6"/>
        <v>10</v>
      </c>
      <c r="AO54" s="178">
        <f t="shared" si="7"/>
        <v>10</v>
      </c>
      <c r="AP54" s="178">
        <f t="shared" si="8"/>
        <v>10</v>
      </c>
      <c r="AQ54" s="178">
        <f t="shared" si="9"/>
        <v>0</v>
      </c>
      <c r="AR54" s="178">
        <f t="shared" si="10"/>
        <v>0</v>
      </c>
      <c r="AS54" s="178">
        <f t="shared" si="11"/>
        <v>0</v>
      </c>
      <c r="AT54" s="178">
        <f t="shared" si="12"/>
        <v>0</v>
      </c>
      <c r="AU54" s="178">
        <f t="shared" si="13"/>
        <v>0</v>
      </c>
      <c r="AV54" s="179">
        <f t="shared" si="14"/>
        <v>55</v>
      </c>
      <c r="AW54" s="249"/>
      <c r="AX54" s="249"/>
    </row>
    <row r="55" spans="1:50" x14ac:dyDescent="0.25">
      <c r="A55" s="9">
        <v>53</v>
      </c>
      <c r="B55" s="81">
        <v>2211505033</v>
      </c>
      <c r="C55" s="85" t="s">
        <v>152</v>
      </c>
      <c r="D55" s="236" t="s">
        <v>153</v>
      </c>
      <c r="E55" s="243">
        <v>15</v>
      </c>
      <c r="F55" s="10">
        <v>20</v>
      </c>
      <c r="G55" s="10">
        <v>20</v>
      </c>
      <c r="H55" s="10">
        <v>20</v>
      </c>
      <c r="I55" s="10">
        <v>20</v>
      </c>
      <c r="J55" s="10"/>
      <c r="K55" s="10"/>
      <c r="L55" s="10"/>
      <c r="M55" s="10"/>
      <c r="N55" s="10"/>
      <c r="O55" s="21">
        <f t="shared" si="1"/>
        <v>95</v>
      </c>
      <c r="P55" s="12">
        <v>15</v>
      </c>
      <c r="Q55" s="10">
        <v>10</v>
      </c>
      <c r="R55" s="10">
        <v>5</v>
      </c>
      <c r="S55" s="10">
        <v>15</v>
      </c>
      <c r="T55" s="10">
        <v>10</v>
      </c>
      <c r="U55" s="10"/>
      <c r="V55" s="10"/>
      <c r="W55" s="10"/>
      <c r="X55" s="10"/>
      <c r="Y55" s="10"/>
      <c r="Z55" s="21">
        <f t="shared" si="2"/>
        <v>55</v>
      </c>
      <c r="AA55" s="12"/>
      <c r="AB55" s="10"/>
      <c r="AC55" s="10"/>
      <c r="AD55" s="10"/>
      <c r="AE55" s="10"/>
      <c r="AF55" s="10"/>
      <c r="AG55" s="10"/>
      <c r="AH55" s="10"/>
      <c r="AI55" s="10"/>
      <c r="AJ55" s="10"/>
      <c r="AK55" s="21" t="str">
        <f t="shared" si="3"/>
        <v/>
      </c>
      <c r="AL55" s="240">
        <f t="shared" si="4"/>
        <v>15</v>
      </c>
      <c r="AM55" s="178">
        <f t="shared" si="5"/>
        <v>10</v>
      </c>
      <c r="AN55" s="178">
        <f t="shared" si="6"/>
        <v>5</v>
      </c>
      <c r="AO55" s="178">
        <f t="shared" si="7"/>
        <v>15</v>
      </c>
      <c r="AP55" s="178">
        <f t="shared" si="8"/>
        <v>10</v>
      </c>
      <c r="AQ55" s="178">
        <f t="shared" si="9"/>
        <v>0</v>
      </c>
      <c r="AR55" s="178">
        <f t="shared" si="10"/>
        <v>0</v>
      </c>
      <c r="AS55" s="178">
        <f t="shared" si="11"/>
        <v>0</v>
      </c>
      <c r="AT55" s="178">
        <f t="shared" si="12"/>
        <v>0</v>
      </c>
      <c r="AU55" s="178">
        <f t="shared" si="13"/>
        <v>0</v>
      </c>
      <c r="AV55" s="179">
        <f t="shared" si="14"/>
        <v>55</v>
      </c>
      <c r="AW55" s="249"/>
      <c r="AX55" s="249"/>
    </row>
    <row r="56" spans="1:50" x14ac:dyDescent="0.25">
      <c r="A56" s="9">
        <v>54</v>
      </c>
      <c r="B56" s="81">
        <v>2211505036</v>
      </c>
      <c r="C56" s="85" t="s">
        <v>154</v>
      </c>
      <c r="D56" s="236" t="s">
        <v>155</v>
      </c>
      <c r="E56" s="243">
        <v>20</v>
      </c>
      <c r="F56" s="10">
        <v>20</v>
      </c>
      <c r="G56" s="10">
        <v>20</v>
      </c>
      <c r="H56" s="10">
        <v>10</v>
      </c>
      <c r="I56" s="10">
        <v>15</v>
      </c>
      <c r="J56" s="10"/>
      <c r="K56" s="10"/>
      <c r="L56" s="10"/>
      <c r="M56" s="10"/>
      <c r="N56" s="10"/>
      <c r="O56" s="21">
        <f t="shared" si="1"/>
        <v>85</v>
      </c>
      <c r="P56" s="12">
        <v>10</v>
      </c>
      <c r="Q56" s="10">
        <v>15</v>
      </c>
      <c r="R56" s="10">
        <v>15</v>
      </c>
      <c r="S56" s="10">
        <v>15</v>
      </c>
      <c r="T56" s="10">
        <v>5</v>
      </c>
      <c r="U56" s="10"/>
      <c r="V56" s="10"/>
      <c r="W56" s="10"/>
      <c r="X56" s="10"/>
      <c r="Y56" s="10"/>
      <c r="Z56" s="21">
        <f t="shared" si="2"/>
        <v>60</v>
      </c>
      <c r="AA56" s="12"/>
      <c r="AB56" s="10"/>
      <c r="AC56" s="10"/>
      <c r="AD56" s="10"/>
      <c r="AE56" s="10"/>
      <c r="AF56" s="10"/>
      <c r="AG56" s="10"/>
      <c r="AH56" s="10"/>
      <c r="AI56" s="10"/>
      <c r="AJ56" s="10"/>
      <c r="AK56" s="21" t="str">
        <f t="shared" si="3"/>
        <v/>
      </c>
      <c r="AL56" s="240">
        <f t="shared" si="4"/>
        <v>10</v>
      </c>
      <c r="AM56" s="178">
        <f t="shared" si="5"/>
        <v>15</v>
      </c>
      <c r="AN56" s="178">
        <f t="shared" si="6"/>
        <v>15</v>
      </c>
      <c r="AO56" s="178">
        <f t="shared" si="7"/>
        <v>15</v>
      </c>
      <c r="AP56" s="178">
        <f t="shared" si="8"/>
        <v>5</v>
      </c>
      <c r="AQ56" s="178">
        <f t="shared" si="9"/>
        <v>0</v>
      </c>
      <c r="AR56" s="178">
        <f t="shared" si="10"/>
        <v>0</v>
      </c>
      <c r="AS56" s="178">
        <f t="shared" si="11"/>
        <v>0</v>
      </c>
      <c r="AT56" s="178">
        <f t="shared" si="12"/>
        <v>0</v>
      </c>
      <c r="AU56" s="178">
        <f t="shared" si="13"/>
        <v>0</v>
      </c>
      <c r="AV56" s="179">
        <f t="shared" si="14"/>
        <v>60</v>
      </c>
      <c r="AW56" s="249"/>
      <c r="AX56" s="249"/>
    </row>
    <row r="57" spans="1:50" x14ac:dyDescent="0.25">
      <c r="A57" s="9">
        <v>55</v>
      </c>
      <c r="B57" s="81">
        <v>2211505037</v>
      </c>
      <c r="C57" s="85" t="s">
        <v>156</v>
      </c>
      <c r="D57" s="236" t="s">
        <v>157</v>
      </c>
      <c r="E57" s="243">
        <v>20</v>
      </c>
      <c r="F57" s="10">
        <v>20</v>
      </c>
      <c r="G57" s="10">
        <v>20</v>
      </c>
      <c r="H57" s="10">
        <v>15</v>
      </c>
      <c r="I57" s="10">
        <v>15</v>
      </c>
      <c r="J57" s="10"/>
      <c r="K57" s="10"/>
      <c r="L57" s="10"/>
      <c r="M57" s="10"/>
      <c r="N57" s="10"/>
      <c r="O57" s="21">
        <f t="shared" si="1"/>
        <v>90</v>
      </c>
      <c r="P57" s="12">
        <v>20</v>
      </c>
      <c r="Q57" s="10">
        <v>15</v>
      </c>
      <c r="R57" s="10">
        <v>10</v>
      </c>
      <c r="S57" s="10">
        <v>10</v>
      </c>
      <c r="T57" s="10">
        <v>10</v>
      </c>
      <c r="U57" s="10"/>
      <c r="V57" s="10"/>
      <c r="W57" s="10"/>
      <c r="X57" s="10"/>
      <c r="Y57" s="10"/>
      <c r="Z57" s="21">
        <f t="shared" si="2"/>
        <v>65</v>
      </c>
      <c r="AA57" s="12"/>
      <c r="AB57" s="10"/>
      <c r="AC57" s="10"/>
      <c r="AD57" s="10"/>
      <c r="AE57" s="10"/>
      <c r="AF57" s="10"/>
      <c r="AG57" s="10"/>
      <c r="AH57" s="10"/>
      <c r="AI57" s="10"/>
      <c r="AJ57" s="10"/>
      <c r="AK57" s="21" t="str">
        <f t="shared" si="3"/>
        <v/>
      </c>
      <c r="AL57" s="240">
        <f t="shared" si="4"/>
        <v>20</v>
      </c>
      <c r="AM57" s="178">
        <f t="shared" si="5"/>
        <v>15</v>
      </c>
      <c r="AN57" s="178">
        <f t="shared" si="6"/>
        <v>10</v>
      </c>
      <c r="AO57" s="178">
        <f t="shared" si="7"/>
        <v>10</v>
      </c>
      <c r="AP57" s="178">
        <f t="shared" si="8"/>
        <v>10</v>
      </c>
      <c r="AQ57" s="178">
        <f t="shared" si="9"/>
        <v>0</v>
      </c>
      <c r="AR57" s="178">
        <f t="shared" si="10"/>
        <v>0</v>
      </c>
      <c r="AS57" s="178">
        <f t="shared" si="11"/>
        <v>0</v>
      </c>
      <c r="AT57" s="178">
        <f t="shared" si="12"/>
        <v>0</v>
      </c>
      <c r="AU57" s="178">
        <f t="shared" si="13"/>
        <v>0</v>
      </c>
      <c r="AV57" s="179">
        <f t="shared" si="14"/>
        <v>65</v>
      </c>
      <c r="AW57" s="249"/>
      <c r="AX57" s="249"/>
    </row>
    <row r="58" spans="1:50" x14ac:dyDescent="0.25">
      <c r="A58" s="9">
        <v>56</v>
      </c>
      <c r="B58" s="81">
        <v>2211505038</v>
      </c>
      <c r="C58" s="85" t="s">
        <v>158</v>
      </c>
      <c r="D58" s="236" t="s">
        <v>147</v>
      </c>
      <c r="E58" s="243">
        <v>10</v>
      </c>
      <c r="F58" s="10">
        <v>20</v>
      </c>
      <c r="G58" s="10">
        <v>15</v>
      </c>
      <c r="H58" s="10">
        <v>15</v>
      </c>
      <c r="I58" s="10">
        <v>15</v>
      </c>
      <c r="J58" s="10"/>
      <c r="K58" s="10"/>
      <c r="L58" s="10"/>
      <c r="M58" s="10"/>
      <c r="N58" s="10"/>
      <c r="O58" s="21">
        <f t="shared" si="1"/>
        <v>75</v>
      </c>
      <c r="P58" s="12">
        <v>5</v>
      </c>
      <c r="Q58" s="10">
        <v>15</v>
      </c>
      <c r="R58" s="10">
        <v>10</v>
      </c>
      <c r="S58" s="10">
        <v>20</v>
      </c>
      <c r="T58" s="10">
        <v>20</v>
      </c>
      <c r="U58" s="10"/>
      <c r="V58" s="10"/>
      <c r="W58" s="10"/>
      <c r="X58" s="10"/>
      <c r="Y58" s="10"/>
      <c r="Z58" s="21">
        <f t="shared" si="2"/>
        <v>70</v>
      </c>
      <c r="AA58" s="12"/>
      <c r="AB58" s="10"/>
      <c r="AC58" s="10"/>
      <c r="AD58" s="10"/>
      <c r="AE58" s="10"/>
      <c r="AF58" s="10"/>
      <c r="AG58" s="10"/>
      <c r="AH58" s="10"/>
      <c r="AI58" s="10"/>
      <c r="AJ58" s="10"/>
      <c r="AK58" s="21" t="str">
        <f t="shared" si="3"/>
        <v/>
      </c>
      <c r="AL58" s="240">
        <f t="shared" si="4"/>
        <v>5</v>
      </c>
      <c r="AM58" s="178">
        <f t="shared" si="5"/>
        <v>15</v>
      </c>
      <c r="AN58" s="178">
        <f t="shared" si="6"/>
        <v>10</v>
      </c>
      <c r="AO58" s="178">
        <f t="shared" si="7"/>
        <v>20</v>
      </c>
      <c r="AP58" s="178">
        <f t="shared" si="8"/>
        <v>20</v>
      </c>
      <c r="AQ58" s="178">
        <f t="shared" si="9"/>
        <v>0</v>
      </c>
      <c r="AR58" s="178">
        <f t="shared" si="10"/>
        <v>0</v>
      </c>
      <c r="AS58" s="178">
        <f t="shared" si="11"/>
        <v>0</v>
      </c>
      <c r="AT58" s="178">
        <f t="shared" si="12"/>
        <v>0</v>
      </c>
      <c r="AU58" s="178">
        <f t="shared" si="13"/>
        <v>0</v>
      </c>
      <c r="AV58" s="179">
        <f t="shared" si="14"/>
        <v>70</v>
      </c>
      <c r="AW58" s="249"/>
      <c r="AX58" s="249"/>
    </row>
    <row r="59" spans="1:50" x14ac:dyDescent="0.25">
      <c r="A59" s="9">
        <v>57</v>
      </c>
      <c r="B59" s="81">
        <v>2211505039</v>
      </c>
      <c r="C59" s="85" t="s">
        <v>159</v>
      </c>
      <c r="D59" s="236" t="s">
        <v>160</v>
      </c>
      <c r="E59" s="243">
        <v>5</v>
      </c>
      <c r="F59" s="10">
        <v>20</v>
      </c>
      <c r="G59" s="10">
        <v>10</v>
      </c>
      <c r="H59" s="10">
        <v>15</v>
      </c>
      <c r="I59" s="10">
        <v>15</v>
      </c>
      <c r="J59" s="10"/>
      <c r="K59" s="10"/>
      <c r="L59" s="10"/>
      <c r="M59" s="10"/>
      <c r="N59" s="10"/>
      <c r="O59" s="21">
        <f t="shared" si="1"/>
        <v>65</v>
      </c>
      <c r="P59" s="12">
        <v>20</v>
      </c>
      <c r="Q59" s="10">
        <v>15</v>
      </c>
      <c r="R59" s="10">
        <v>10</v>
      </c>
      <c r="S59" s="10">
        <v>10</v>
      </c>
      <c r="T59" s="10">
        <v>20</v>
      </c>
      <c r="U59" s="10"/>
      <c r="V59" s="10"/>
      <c r="W59" s="10"/>
      <c r="X59" s="10"/>
      <c r="Y59" s="10"/>
      <c r="Z59" s="21">
        <f t="shared" si="2"/>
        <v>75</v>
      </c>
      <c r="AA59" s="12"/>
      <c r="AB59" s="10"/>
      <c r="AC59" s="10"/>
      <c r="AD59" s="10"/>
      <c r="AE59" s="10"/>
      <c r="AF59" s="10"/>
      <c r="AG59" s="10"/>
      <c r="AH59" s="10"/>
      <c r="AI59" s="10"/>
      <c r="AJ59" s="10"/>
      <c r="AK59" s="21" t="str">
        <f t="shared" si="3"/>
        <v/>
      </c>
      <c r="AL59" s="240">
        <f t="shared" si="4"/>
        <v>20</v>
      </c>
      <c r="AM59" s="178">
        <f t="shared" si="5"/>
        <v>15</v>
      </c>
      <c r="AN59" s="178">
        <f t="shared" si="6"/>
        <v>10</v>
      </c>
      <c r="AO59" s="178">
        <f t="shared" si="7"/>
        <v>10</v>
      </c>
      <c r="AP59" s="178">
        <f t="shared" si="8"/>
        <v>20</v>
      </c>
      <c r="AQ59" s="178">
        <f t="shared" si="9"/>
        <v>0</v>
      </c>
      <c r="AR59" s="178">
        <f t="shared" si="10"/>
        <v>0</v>
      </c>
      <c r="AS59" s="178">
        <f t="shared" si="11"/>
        <v>0</v>
      </c>
      <c r="AT59" s="178">
        <f t="shared" si="12"/>
        <v>0</v>
      </c>
      <c r="AU59" s="178">
        <f t="shared" si="13"/>
        <v>0</v>
      </c>
      <c r="AV59" s="179">
        <f t="shared" si="14"/>
        <v>75</v>
      </c>
      <c r="AW59" s="249"/>
      <c r="AX59" s="249"/>
    </row>
    <row r="60" spans="1:50" x14ac:dyDescent="0.25">
      <c r="A60" s="9">
        <v>58</v>
      </c>
      <c r="B60" s="81">
        <v>2211505040</v>
      </c>
      <c r="C60" s="85" t="s">
        <v>161</v>
      </c>
      <c r="D60" s="236" t="s">
        <v>162</v>
      </c>
      <c r="E60" s="243">
        <v>20</v>
      </c>
      <c r="F60" s="10">
        <v>20</v>
      </c>
      <c r="G60" s="10">
        <v>20</v>
      </c>
      <c r="H60" s="10">
        <v>15</v>
      </c>
      <c r="I60" s="10">
        <v>10</v>
      </c>
      <c r="J60" s="10"/>
      <c r="K60" s="10"/>
      <c r="L60" s="10"/>
      <c r="M60" s="10"/>
      <c r="N60" s="10"/>
      <c r="O60" s="21">
        <f t="shared" si="1"/>
        <v>85</v>
      </c>
      <c r="P60" s="12">
        <v>10</v>
      </c>
      <c r="Q60" s="10">
        <v>15</v>
      </c>
      <c r="R60" s="10">
        <v>10</v>
      </c>
      <c r="S60" s="10">
        <v>15</v>
      </c>
      <c r="T60" s="10">
        <v>20</v>
      </c>
      <c r="U60" s="10"/>
      <c r="V60" s="10"/>
      <c r="W60" s="10"/>
      <c r="X60" s="10"/>
      <c r="Y60" s="10"/>
      <c r="Z60" s="21">
        <f t="shared" si="2"/>
        <v>70</v>
      </c>
      <c r="AA60" s="12"/>
      <c r="AB60" s="10"/>
      <c r="AC60" s="10"/>
      <c r="AD60" s="10"/>
      <c r="AE60" s="10"/>
      <c r="AF60" s="10"/>
      <c r="AG60" s="10"/>
      <c r="AH60" s="10"/>
      <c r="AI60" s="10"/>
      <c r="AJ60" s="10"/>
      <c r="AK60" s="21" t="str">
        <f t="shared" si="3"/>
        <v/>
      </c>
      <c r="AL60" s="240">
        <f t="shared" si="4"/>
        <v>10</v>
      </c>
      <c r="AM60" s="178">
        <f t="shared" si="5"/>
        <v>15</v>
      </c>
      <c r="AN60" s="178">
        <f t="shared" si="6"/>
        <v>10</v>
      </c>
      <c r="AO60" s="178">
        <f t="shared" si="7"/>
        <v>15</v>
      </c>
      <c r="AP60" s="178">
        <f t="shared" si="8"/>
        <v>20</v>
      </c>
      <c r="AQ60" s="178">
        <f t="shared" si="9"/>
        <v>0</v>
      </c>
      <c r="AR60" s="178">
        <f t="shared" si="10"/>
        <v>0</v>
      </c>
      <c r="AS60" s="178">
        <f t="shared" si="11"/>
        <v>0</v>
      </c>
      <c r="AT60" s="178">
        <f t="shared" si="12"/>
        <v>0</v>
      </c>
      <c r="AU60" s="178">
        <f t="shared" si="13"/>
        <v>0</v>
      </c>
      <c r="AV60" s="179">
        <f t="shared" si="14"/>
        <v>70</v>
      </c>
      <c r="AW60" s="249"/>
      <c r="AX60" s="249"/>
    </row>
    <row r="61" spans="1:50" x14ac:dyDescent="0.25">
      <c r="A61" s="9">
        <v>59</v>
      </c>
      <c r="B61" s="81">
        <v>2211505041</v>
      </c>
      <c r="C61" s="85" t="s">
        <v>163</v>
      </c>
      <c r="D61" s="236" t="s">
        <v>164</v>
      </c>
      <c r="E61" s="243">
        <v>5</v>
      </c>
      <c r="F61" s="10">
        <v>10</v>
      </c>
      <c r="G61" s="10">
        <v>15</v>
      </c>
      <c r="H61" s="10">
        <v>5</v>
      </c>
      <c r="I61" s="10">
        <v>5</v>
      </c>
      <c r="J61" s="10"/>
      <c r="K61" s="10"/>
      <c r="L61" s="10"/>
      <c r="M61" s="10"/>
      <c r="N61" s="10"/>
      <c r="O61" s="21">
        <f t="shared" si="1"/>
        <v>40</v>
      </c>
      <c r="P61" s="12">
        <v>15</v>
      </c>
      <c r="Q61" s="10">
        <v>10</v>
      </c>
      <c r="R61" s="10">
        <v>20</v>
      </c>
      <c r="S61" s="10">
        <v>20</v>
      </c>
      <c r="T61" s="10">
        <v>15</v>
      </c>
      <c r="U61" s="10"/>
      <c r="V61" s="10"/>
      <c r="W61" s="10"/>
      <c r="X61" s="10"/>
      <c r="Y61" s="10"/>
      <c r="Z61" s="21">
        <f t="shared" si="2"/>
        <v>80</v>
      </c>
      <c r="AA61" s="12"/>
      <c r="AB61" s="10"/>
      <c r="AC61" s="10"/>
      <c r="AD61" s="10"/>
      <c r="AE61" s="10"/>
      <c r="AF61" s="10"/>
      <c r="AG61" s="10"/>
      <c r="AH61" s="10"/>
      <c r="AI61" s="10"/>
      <c r="AJ61" s="10"/>
      <c r="AK61" s="21" t="str">
        <f t="shared" si="3"/>
        <v/>
      </c>
      <c r="AL61" s="240">
        <f t="shared" si="4"/>
        <v>15</v>
      </c>
      <c r="AM61" s="178">
        <f t="shared" si="5"/>
        <v>10</v>
      </c>
      <c r="AN61" s="178">
        <f t="shared" si="6"/>
        <v>20</v>
      </c>
      <c r="AO61" s="178">
        <f t="shared" si="7"/>
        <v>20</v>
      </c>
      <c r="AP61" s="178">
        <f t="shared" si="8"/>
        <v>15</v>
      </c>
      <c r="AQ61" s="178">
        <f t="shared" si="9"/>
        <v>0</v>
      </c>
      <c r="AR61" s="178">
        <f t="shared" si="10"/>
        <v>0</v>
      </c>
      <c r="AS61" s="178">
        <f t="shared" si="11"/>
        <v>0</v>
      </c>
      <c r="AT61" s="178">
        <f t="shared" si="12"/>
        <v>0</v>
      </c>
      <c r="AU61" s="178">
        <f t="shared" si="13"/>
        <v>0</v>
      </c>
      <c r="AV61" s="179">
        <f t="shared" si="14"/>
        <v>80</v>
      </c>
      <c r="AW61" s="249"/>
      <c r="AX61" s="249"/>
    </row>
    <row r="62" spans="1:50" x14ac:dyDescent="0.25">
      <c r="A62" s="9">
        <v>60</v>
      </c>
      <c r="B62" s="81">
        <v>2211505042</v>
      </c>
      <c r="C62" s="85" t="s">
        <v>165</v>
      </c>
      <c r="D62" s="236" t="s">
        <v>166</v>
      </c>
      <c r="E62" s="243">
        <v>20</v>
      </c>
      <c r="F62" s="10">
        <v>20</v>
      </c>
      <c r="G62" s="10">
        <v>15</v>
      </c>
      <c r="H62" s="10">
        <v>15</v>
      </c>
      <c r="I62" s="10">
        <v>20</v>
      </c>
      <c r="J62" s="10"/>
      <c r="K62" s="10"/>
      <c r="L62" s="10"/>
      <c r="M62" s="10"/>
      <c r="N62" s="10"/>
      <c r="O62" s="21">
        <f t="shared" si="1"/>
        <v>90</v>
      </c>
      <c r="P62" s="12">
        <v>10</v>
      </c>
      <c r="Q62" s="10">
        <v>15</v>
      </c>
      <c r="R62" s="10">
        <v>5</v>
      </c>
      <c r="S62" s="10">
        <v>10</v>
      </c>
      <c r="T62" s="10">
        <v>15</v>
      </c>
      <c r="U62" s="10"/>
      <c r="V62" s="10"/>
      <c r="W62" s="10"/>
      <c r="X62" s="10"/>
      <c r="Y62" s="10"/>
      <c r="Z62" s="21">
        <f t="shared" si="2"/>
        <v>55</v>
      </c>
      <c r="AA62" s="12"/>
      <c r="AB62" s="10"/>
      <c r="AC62" s="10"/>
      <c r="AD62" s="10"/>
      <c r="AE62" s="10"/>
      <c r="AF62" s="10"/>
      <c r="AG62" s="10"/>
      <c r="AH62" s="10"/>
      <c r="AI62" s="10"/>
      <c r="AJ62" s="10"/>
      <c r="AK62" s="21" t="str">
        <f t="shared" si="3"/>
        <v/>
      </c>
      <c r="AL62" s="240">
        <f t="shared" si="4"/>
        <v>10</v>
      </c>
      <c r="AM62" s="178">
        <f t="shared" si="5"/>
        <v>15</v>
      </c>
      <c r="AN62" s="178">
        <f t="shared" si="6"/>
        <v>5</v>
      </c>
      <c r="AO62" s="178">
        <f t="shared" si="7"/>
        <v>10</v>
      </c>
      <c r="AP62" s="178">
        <f t="shared" si="8"/>
        <v>15</v>
      </c>
      <c r="AQ62" s="178">
        <f t="shared" si="9"/>
        <v>0</v>
      </c>
      <c r="AR62" s="178">
        <f t="shared" si="10"/>
        <v>0</v>
      </c>
      <c r="AS62" s="178">
        <f t="shared" si="11"/>
        <v>0</v>
      </c>
      <c r="AT62" s="178">
        <f t="shared" si="12"/>
        <v>0</v>
      </c>
      <c r="AU62" s="178">
        <f t="shared" si="13"/>
        <v>0</v>
      </c>
      <c r="AV62" s="179">
        <f t="shared" si="14"/>
        <v>55</v>
      </c>
      <c r="AW62" s="249"/>
      <c r="AX62" s="249"/>
    </row>
    <row r="63" spans="1:50" x14ac:dyDescent="0.25">
      <c r="A63" s="9">
        <v>61</v>
      </c>
      <c r="B63" s="81">
        <v>2211505044</v>
      </c>
      <c r="C63" s="85" t="s">
        <v>167</v>
      </c>
      <c r="D63" s="236" t="s">
        <v>168</v>
      </c>
      <c r="E63" s="243">
        <v>20</v>
      </c>
      <c r="F63" s="10">
        <v>20</v>
      </c>
      <c r="G63" s="10">
        <v>20</v>
      </c>
      <c r="H63" s="10">
        <v>15</v>
      </c>
      <c r="I63" s="10">
        <v>20</v>
      </c>
      <c r="J63" s="10"/>
      <c r="K63" s="10"/>
      <c r="L63" s="10"/>
      <c r="M63" s="10"/>
      <c r="N63" s="10"/>
      <c r="O63" s="21">
        <f t="shared" si="1"/>
        <v>95</v>
      </c>
      <c r="P63" s="12">
        <v>15</v>
      </c>
      <c r="Q63" s="10">
        <v>10</v>
      </c>
      <c r="R63" s="10">
        <v>15</v>
      </c>
      <c r="S63" s="10">
        <v>15</v>
      </c>
      <c r="T63" s="10">
        <v>20</v>
      </c>
      <c r="U63" s="10"/>
      <c r="V63" s="10"/>
      <c r="W63" s="10"/>
      <c r="X63" s="10"/>
      <c r="Y63" s="10"/>
      <c r="Z63" s="21">
        <f t="shared" si="2"/>
        <v>75</v>
      </c>
      <c r="AA63" s="12"/>
      <c r="AB63" s="10"/>
      <c r="AC63" s="10"/>
      <c r="AD63" s="10"/>
      <c r="AE63" s="10"/>
      <c r="AF63" s="10"/>
      <c r="AG63" s="10"/>
      <c r="AH63" s="10"/>
      <c r="AI63" s="10"/>
      <c r="AJ63" s="10"/>
      <c r="AK63" s="21" t="str">
        <f t="shared" si="3"/>
        <v/>
      </c>
      <c r="AL63" s="240">
        <f t="shared" si="4"/>
        <v>15</v>
      </c>
      <c r="AM63" s="178">
        <f t="shared" si="5"/>
        <v>10</v>
      </c>
      <c r="AN63" s="178">
        <f t="shared" si="6"/>
        <v>15</v>
      </c>
      <c r="AO63" s="178">
        <f t="shared" si="7"/>
        <v>15</v>
      </c>
      <c r="AP63" s="178">
        <f t="shared" si="8"/>
        <v>20</v>
      </c>
      <c r="AQ63" s="178">
        <f t="shared" si="9"/>
        <v>0</v>
      </c>
      <c r="AR63" s="178">
        <f t="shared" si="10"/>
        <v>0</v>
      </c>
      <c r="AS63" s="178">
        <f t="shared" si="11"/>
        <v>0</v>
      </c>
      <c r="AT63" s="178">
        <f t="shared" si="12"/>
        <v>0</v>
      </c>
      <c r="AU63" s="178">
        <f t="shared" si="13"/>
        <v>0</v>
      </c>
      <c r="AV63" s="179">
        <f t="shared" si="14"/>
        <v>75</v>
      </c>
      <c r="AW63" s="249"/>
      <c r="AX63" s="249"/>
    </row>
    <row r="64" spans="1:50" x14ac:dyDescent="0.25">
      <c r="A64" s="9">
        <v>62</v>
      </c>
      <c r="B64" s="81">
        <v>2211505049</v>
      </c>
      <c r="C64" s="85" t="s">
        <v>169</v>
      </c>
      <c r="D64" s="236" t="s">
        <v>170</v>
      </c>
      <c r="E64" s="243">
        <v>20</v>
      </c>
      <c r="F64" s="10">
        <v>20</v>
      </c>
      <c r="G64" s="10">
        <v>20</v>
      </c>
      <c r="H64" s="10">
        <v>10</v>
      </c>
      <c r="I64" s="10">
        <v>20</v>
      </c>
      <c r="J64" s="10"/>
      <c r="K64" s="10"/>
      <c r="L64" s="10"/>
      <c r="M64" s="10"/>
      <c r="N64" s="10"/>
      <c r="O64" s="21">
        <f t="shared" si="1"/>
        <v>90</v>
      </c>
      <c r="P64" s="12">
        <v>20</v>
      </c>
      <c r="Q64" s="10">
        <v>15</v>
      </c>
      <c r="R64" s="10">
        <v>10</v>
      </c>
      <c r="S64" s="10">
        <v>20</v>
      </c>
      <c r="T64" s="10">
        <v>15</v>
      </c>
      <c r="U64" s="10"/>
      <c r="V64" s="10"/>
      <c r="W64" s="10"/>
      <c r="X64" s="10"/>
      <c r="Y64" s="10"/>
      <c r="Z64" s="21">
        <f t="shared" si="2"/>
        <v>80</v>
      </c>
      <c r="AA64" s="12"/>
      <c r="AB64" s="10"/>
      <c r="AC64" s="10"/>
      <c r="AD64" s="10"/>
      <c r="AE64" s="10"/>
      <c r="AF64" s="10"/>
      <c r="AG64" s="10"/>
      <c r="AH64" s="10"/>
      <c r="AI64" s="10"/>
      <c r="AJ64" s="10"/>
      <c r="AK64" s="21" t="str">
        <f t="shared" si="3"/>
        <v/>
      </c>
      <c r="AL64" s="240">
        <f t="shared" si="4"/>
        <v>20</v>
      </c>
      <c r="AM64" s="178">
        <f t="shared" si="5"/>
        <v>15</v>
      </c>
      <c r="AN64" s="178">
        <f t="shared" si="6"/>
        <v>10</v>
      </c>
      <c r="AO64" s="178">
        <f t="shared" si="7"/>
        <v>20</v>
      </c>
      <c r="AP64" s="178">
        <f t="shared" si="8"/>
        <v>15</v>
      </c>
      <c r="AQ64" s="178">
        <f t="shared" si="9"/>
        <v>0</v>
      </c>
      <c r="AR64" s="178">
        <f t="shared" si="10"/>
        <v>0</v>
      </c>
      <c r="AS64" s="178">
        <f t="shared" si="11"/>
        <v>0</v>
      </c>
      <c r="AT64" s="178">
        <f t="shared" si="12"/>
        <v>0</v>
      </c>
      <c r="AU64" s="178">
        <f t="shared" si="13"/>
        <v>0</v>
      </c>
      <c r="AV64" s="179">
        <f t="shared" si="14"/>
        <v>80</v>
      </c>
      <c r="AW64" s="249"/>
      <c r="AX64" s="249"/>
    </row>
    <row r="65" spans="1:50" x14ac:dyDescent="0.25">
      <c r="A65" s="9">
        <v>63</v>
      </c>
      <c r="B65" s="81">
        <v>2211505050</v>
      </c>
      <c r="C65" s="85" t="s">
        <v>171</v>
      </c>
      <c r="D65" s="236" t="s">
        <v>172</v>
      </c>
      <c r="E65" s="243">
        <v>15</v>
      </c>
      <c r="F65" s="10">
        <v>20</v>
      </c>
      <c r="G65" s="10">
        <v>15</v>
      </c>
      <c r="H65" s="10">
        <v>15</v>
      </c>
      <c r="I65" s="10">
        <v>15</v>
      </c>
      <c r="J65" s="10"/>
      <c r="K65" s="10"/>
      <c r="L65" s="10"/>
      <c r="M65" s="10"/>
      <c r="N65" s="10"/>
      <c r="O65" s="21">
        <f t="shared" si="1"/>
        <v>80</v>
      </c>
      <c r="P65" s="12">
        <v>5</v>
      </c>
      <c r="Q65" s="10">
        <v>15</v>
      </c>
      <c r="R65" s="10">
        <v>15</v>
      </c>
      <c r="S65" s="10">
        <v>20</v>
      </c>
      <c r="T65" s="10">
        <v>20</v>
      </c>
      <c r="U65" s="10"/>
      <c r="V65" s="10"/>
      <c r="W65" s="10"/>
      <c r="X65" s="10"/>
      <c r="Y65" s="10"/>
      <c r="Z65" s="21">
        <f t="shared" si="2"/>
        <v>75</v>
      </c>
      <c r="AA65" s="12"/>
      <c r="AB65" s="10"/>
      <c r="AC65" s="10"/>
      <c r="AD65" s="10"/>
      <c r="AE65" s="10"/>
      <c r="AF65" s="10"/>
      <c r="AG65" s="10"/>
      <c r="AH65" s="10"/>
      <c r="AI65" s="10"/>
      <c r="AJ65" s="10"/>
      <c r="AK65" s="21" t="str">
        <f t="shared" si="3"/>
        <v/>
      </c>
      <c r="AL65" s="240">
        <f t="shared" si="4"/>
        <v>5</v>
      </c>
      <c r="AM65" s="178">
        <f t="shared" si="5"/>
        <v>15</v>
      </c>
      <c r="AN65" s="178">
        <f t="shared" si="6"/>
        <v>15</v>
      </c>
      <c r="AO65" s="178">
        <f t="shared" si="7"/>
        <v>20</v>
      </c>
      <c r="AP65" s="178">
        <f t="shared" si="8"/>
        <v>20</v>
      </c>
      <c r="AQ65" s="178">
        <f t="shared" si="9"/>
        <v>0</v>
      </c>
      <c r="AR65" s="178">
        <f t="shared" si="10"/>
        <v>0</v>
      </c>
      <c r="AS65" s="178">
        <f t="shared" si="11"/>
        <v>0</v>
      </c>
      <c r="AT65" s="178">
        <f t="shared" si="12"/>
        <v>0</v>
      </c>
      <c r="AU65" s="178">
        <f t="shared" si="13"/>
        <v>0</v>
      </c>
      <c r="AV65" s="179">
        <f t="shared" si="14"/>
        <v>75</v>
      </c>
      <c r="AW65" s="249"/>
      <c r="AX65" s="249"/>
    </row>
    <row r="66" spans="1:50" x14ac:dyDescent="0.25">
      <c r="A66" s="9">
        <v>64</v>
      </c>
      <c r="B66" s="81">
        <v>2211505051</v>
      </c>
      <c r="C66" s="85" t="s">
        <v>173</v>
      </c>
      <c r="D66" s="236" t="s">
        <v>174</v>
      </c>
      <c r="E66" s="243">
        <v>20</v>
      </c>
      <c r="F66" s="10">
        <v>20</v>
      </c>
      <c r="G66" s="10">
        <v>20</v>
      </c>
      <c r="H66" s="10">
        <v>20</v>
      </c>
      <c r="I66" s="10">
        <v>15</v>
      </c>
      <c r="J66" s="10"/>
      <c r="K66" s="10"/>
      <c r="L66" s="10"/>
      <c r="M66" s="10"/>
      <c r="N66" s="10"/>
      <c r="O66" s="21">
        <f t="shared" si="1"/>
        <v>95</v>
      </c>
      <c r="P66" s="12">
        <v>10</v>
      </c>
      <c r="Q66" s="10">
        <v>15</v>
      </c>
      <c r="R66" s="10">
        <v>5</v>
      </c>
      <c r="S66" s="10">
        <v>20</v>
      </c>
      <c r="T66" s="10">
        <v>20</v>
      </c>
      <c r="U66" s="10"/>
      <c r="V66" s="10"/>
      <c r="W66" s="10"/>
      <c r="X66" s="10"/>
      <c r="Y66" s="10"/>
      <c r="Z66" s="21">
        <f t="shared" si="2"/>
        <v>70</v>
      </c>
      <c r="AA66" s="12"/>
      <c r="AB66" s="10"/>
      <c r="AC66" s="10"/>
      <c r="AD66" s="10"/>
      <c r="AE66" s="10"/>
      <c r="AF66" s="10"/>
      <c r="AG66" s="10"/>
      <c r="AH66" s="10"/>
      <c r="AI66" s="10"/>
      <c r="AJ66" s="10"/>
      <c r="AK66" s="21" t="str">
        <f t="shared" si="3"/>
        <v/>
      </c>
      <c r="AL66" s="240">
        <f t="shared" si="4"/>
        <v>10</v>
      </c>
      <c r="AM66" s="178">
        <f t="shared" si="5"/>
        <v>15</v>
      </c>
      <c r="AN66" s="178">
        <f t="shared" si="6"/>
        <v>5</v>
      </c>
      <c r="AO66" s="178">
        <f t="shared" si="7"/>
        <v>20</v>
      </c>
      <c r="AP66" s="178">
        <f t="shared" si="8"/>
        <v>20</v>
      </c>
      <c r="AQ66" s="178">
        <f t="shared" si="9"/>
        <v>0</v>
      </c>
      <c r="AR66" s="178">
        <f t="shared" si="10"/>
        <v>0</v>
      </c>
      <c r="AS66" s="178">
        <f t="shared" si="11"/>
        <v>0</v>
      </c>
      <c r="AT66" s="178">
        <f t="shared" si="12"/>
        <v>0</v>
      </c>
      <c r="AU66" s="178">
        <f t="shared" si="13"/>
        <v>0</v>
      </c>
      <c r="AV66" s="179">
        <f t="shared" si="14"/>
        <v>70</v>
      </c>
      <c r="AW66" s="249"/>
      <c r="AX66" s="249"/>
    </row>
    <row r="67" spans="1:50" x14ac:dyDescent="0.25">
      <c r="A67" s="9">
        <v>65</v>
      </c>
      <c r="B67" s="81">
        <v>2211505052</v>
      </c>
      <c r="C67" s="85" t="s">
        <v>175</v>
      </c>
      <c r="D67" s="236" t="s">
        <v>176</v>
      </c>
      <c r="E67" s="243">
        <v>20</v>
      </c>
      <c r="F67" s="10">
        <v>20</v>
      </c>
      <c r="G67" s="10">
        <v>20</v>
      </c>
      <c r="H67" s="10">
        <v>15</v>
      </c>
      <c r="I67" s="10">
        <v>15</v>
      </c>
      <c r="J67" s="10"/>
      <c r="K67" s="10"/>
      <c r="L67" s="10"/>
      <c r="M67" s="10"/>
      <c r="N67" s="10"/>
      <c r="O67" s="21">
        <f t="shared" si="1"/>
        <v>90</v>
      </c>
      <c r="P67" s="12">
        <v>15</v>
      </c>
      <c r="Q67" s="10">
        <v>15</v>
      </c>
      <c r="R67" s="10">
        <v>5</v>
      </c>
      <c r="S67" s="10">
        <v>10</v>
      </c>
      <c r="T67" s="10">
        <v>20</v>
      </c>
      <c r="U67" s="10"/>
      <c r="V67" s="10"/>
      <c r="W67" s="10"/>
      <c r="X67" s="10"/>
      <c r="Y67" s="10"/>
      <c r="Z67" s="21">
        <f t="shared" si="2"/>
        <v>65</v>
      </c>
      <c r="AA67" s="12"/>
      <c r="AB67" s="10"/>
      <c r="AC67" s="10"/>
      <c r="AD67" s="10"/>
      <c r="AE67" s="10"/>
      <c r="AF67" s="10"/>
      <c r="AG67" s="10"/>
      <c r="AH67" s="10"/>
      <c r="AI67" s="10"/>
      <c r="AJ67" s="10"/>
      <c r="AK67" s="21" t="str">
        <f t="shared" si="3"/>
        <v/>
      </c>
      <c r="AL67" s="240">
        <f t="shared" si="4"/>
        <v>15</v>
      </c>
      <c r="AM67" s="178">
        <f t="shared" si="5"/>
        <v>15</v>
      </c>
      <c r="AN67" s="178">
        <f t="shared" si="6"/>
        <v>5</v>
      </c>
      <c r="AO67" s="178">
        <f t="shared" si="7"/>
        <v>10</v>
      </c>
      <c r="AP67" s="178">
        <f t="shared" si="8"/>
        <v>20</v>
      </c>
      <c r="AQ67" s="178">
        <f t="shared" si="9"/>
        <v>0</v>
      </c>
      <c r="AR67" s="178">
        <f t="shared" si="10"/>
        <v>0</v>
      </c>
      <c r="AS67" s="178">
        <f t="shared" si="11"/>
        <v>0</v>
      </c>
      <c r="AT67" s="178">
        <f t="shared" si="12"/>
        <v>0</v>
      </c>
      <c r="AU67" s="178">
        <f t="shared" si="13"/>
        <v>0</v>
      </c>
      <c r="AV67" s="179">
        <f t="shared" si="14"/>
        <v>65</v>
      </c>
      <c r="AW67" s="249"/>
      <c r="AX67" s="249"/>
    </row>
    <row r="68" spans="1:50" x14ac:dyDescent="0.25">
      <c r="A68" s="9">
        <v>66</v>
      </c>
      <c r="B68" s="81">
        <v>2211505054</v>
      </c>
      <c r="C68" s="85" t="s">
        <v>177</v>
      </c>
      <c r="D68" s="236" t="s">
        <v>178</v>
      </c>
      <c r="E68" s="243">
        <v>10</v>
      </c>
      <c r="F68" s="10">
        <v>20</v>
      </c>
      <c r="G68" s="10">
        <v>15</v>
      </c>
      <c r="H68" s="10">
        <v>10</v>
      </c>
      <c r="I68" s="10">
        <v>20</v>
      </c>
      <c r="J68" s="10"/>
      <c r="K68" s="10"/>
      <c r="L68" s="10"/>
      <c r="M68" s="10"/>
      <c r="N68" s="10"/>
      <c r="O68" s="21">
        <f t="shared" ref="O68:O131" si="15">IF(E68&lt;&gt;"",SUM(E68:N68),"")</f>
        <v>75</v>
      </c>
      <c r="P68" s="12">
        <v>20</v>
      </c>
      <c r="Q68" s="10">
        <v>15</v>
      </c>
      <c r="R68" s="10">
        <v>20</v>
      </c>
      <c r="S68" s="10">
        <v>20</v>
      </c>
      <c r="T68" s="10">
        <v>20</v>
      </c>
      <c r="U68" s="10"/>
      <c r="V68" s="10"/>
      <c r="W68" s="10"/>
      <c r="X68" s="10"/>
      <c r="Y68" s="10"/>
      <c r="Z68" s="21">
        <f t="shared" ref="Z68:Z131" si="16">IF(P68&lt;&gt;"",SUM(P68:Y68),"")</f>
        <v>95</v>
      </c>
      <c r="AA68" s="12"/>
      <c r="AB68" s="10"/>
      <c r="AC68" s="10"/>
      <c r="AD68" s="10"/>
      <c r="AE68" s="10"/>
      <c r="AF68" s="10"/>
      <c r="AG68" s="10"/>
      <c r="AH68" s="10"/>
      <c r="AI68" s="10"/>
      <c r="AJ68" s="10"/>
      <c r="AK68" s="21" t="str">
        <f t="shared" ref="AK68:AK131" si="17">IF(AA68&lt;&gt;"",SUM(AA68:AJ68),"")</f>
        <v/>
      </c>
      <c r="AL68" s="240">
        <f t="shared" ref="AL68:AL131" si="18">MAX(AA68,P68)</f>
        <v>20</v>
      </c>
      <c r="AM68" s="178">
        <f t="shared" ref="AM68:AM131" si="19">MAX(AB68,Q68)</f>
        <v>15</v>
      </c>
      <c r="AN68" s="178">
        <f t="shared" ref="AN68:AN131" si="20">MAX(AC68,R68)</f>
        <v>20</v>
      </c>
      <c r="AO68" s="178">
        <f t="shared" ref="AO68:AO131" si="21">MAX(AD68,S68)</f>
        <v>20</v>
      </c>
      <c r="AP68" s="178">
        <f t="shared" ref="AP68:AP131" si="22">MAX(AE68,T68)</f>
        <v>20</v>
      </c>
      <c r="AQ68" s="178">
        <f t="shared" ref="AQ68:AQ131" si="23">MAX(AF68,U68)</f>
        <v>0</v>
      </c>
      <c r="AR68" s="178">
        <f t="shared" ref="AR68:AR131" si="24">MAX(AG68,V68)</f>
        <v>0</v>
      </c>
      <c r="AS68" s="178">
        <f t="shared" ref="AS68:AS131" si="25">MAX(AH68,W68)</f>
        <v>0</v>
      </c>
      <c r="AT68" s="178">
        <f t="shared" ref="AT68:AT131" si="26">MAX(AI68,X68)</f>
        <v>0</v>
      </c>
      <c r="AU68" s="178">
        <f t="shared" ref="AU68:AU131" si="27">MAX(AJ68,Y68)</f>
        <v>0</v>
      </c>
      <c r="AV68" s="179">
        <f t="shared" ref="AV68:AV131" si="28">SUM(AL68:AU68)</f>
        <v>95</v>
      </c>
      <c r="AW68" s="249"/>
      <c r="AX68" s="249"/>
    </row>
    <row r="69" spans="1:50" x14ac:dyDescent="0.25">
      <c r="A69" s="9">
        <v>67</v>
      </c>
      <c r="B69" s="81">
        <v>2211505056</v>
      </c>
      <c r="C69" s="85" t="s">
        <v>179</v>
      </c>
      <c r="D69" s="236" t="s">
        <v>180</v>
      </c>
      <c r="E69" s="243" t="s">
        <v>77</v>
      </c>
      <c r="F69" s="10" t="s">
        <v>77</v>
      </c>
      <c r="G69" s="10" t="s">
        <v>77</v>
      </c>
      <c r="H69" s="10" t="s">
        <v>77</v>
      </c>
      <c r="I69" s="10" t="s">
        <v>77</v>
      </c>
      <c r="J69" s="10"/>
      <c r="K69" s="10"/>
      <c r="L69" s="10"/>
      <c r="M69" s="10"/>
      <c r="N69" s="10"/>
      <c r="O69" s="21">
        <f t="shared" si="15"/>
        <v>0</v>
      </c>
      <c r="P69" s="12">
        <v>5</v>
      </c>
      <c r="Q69" s="10">
        <v>0</v>
      </c>
      <c r="R69" s="10">
        <v>10</v>
      </c>
      <c r="S69" s="10">
        <v>15</v>
      </c>
      <c r="T69" s="10">
        <v>15</v>
      </c>
      <c r="U69" s="10"/>
      <c r="V69" s="10"/>
      <c r="W69" s="10"/>
      <c r="X69" s="10"/>
      <c r="Y69" s="10"/>
      <c r="Z69" s="21">
        <f t="shared" si="16"/>
        <v>45</v>
      </c>
      <c r="AA69" s="12">
        <v>10</v>
      </c>
      <c r="AB69" s="10">
        <v>5</v>
      </c>
      <c r="AC69" s="10">
        <v>15</v>
      </c>
      <c r="AD69" s="10">
        <v>10</v>
      </c>
      <c r="AE69" s="10">
        <v>20</v>
      </c>
      <c r="AF69" s="10"/>
      <c r="AG69" s="10"/>
      <c r="AH69" s="10"/>
      <c r="AI69" s="10"/>
      <c r="AJ69" s="10"/>
      <c r="AK69" s="21">
        <f t="shared" si="17"/>
        <v>60</v>
      </c>
      <c r="AL69" s="240">
        <f t="shared" si="18"/>
        <v>10</v>
      </c>
      <c r="AM69" s="178">
        <f t="shared" si="19"/>
        <v>5</v>
      </c>
      <c r="AN69" s="178">
        <f t="shared" si="20"/>
        <v>15</v>
      </c>
      <c r="AO69" s="178">
        <f t="shared" si="21"/>
        <v>15</v>
      </c>
      <c r="AP69" s="178">
        <f t="shared" si="22"/>
        <v>20</v>
      </c>
      <c r="AQ69" s="178">
        <f t="shared" si="23"/>
        <v>0</v>
      </c>
      <c r="AR69" s="178">
        <f t="shared" si="24"/>
        <v>0</v>
      </c>
      <c r="AS69" s="178">
        <f t="shared" si="25"/>
        <v>0</v>
      </c>
      <c r="AT69" s="178">
        <f t="shared" si="26"/>
        <v>0</v>
      </c>
      <c r="AU69" s="178">
        <f t="shared" si="27"/>
        <v>0</v>
      </c>
      <c r="AV69" s="179">
        <f t="shared" si="28"/>
        <v>65</v>
      </c>
      <c r="AW69" s="249"/>
      <c r="AX69" s="249"/>
    </row>
    <row r="70" spans="1:50" x14ac:dyDescent="0.25">
      <c r="A70" s="9">
        <v>68</v>
      </c>
      <c r="B70" s="81">
        <v>2211505057</v>
      </c>
      <c r="C70" s="85" t="s">
        <v>175</v>
      </c>
      <c r="D70" s="236" t="s">
        <v>125</v>
      </c>
      <c r="E70" s="243">
        <v>15</v>
      </c>
      <c r="F70" s="10">
        <v>20</v>
      </c>
      <c r="G70" s="10">
        <v>20</v>
      </c>
      <c r="H70" s="10">
        <v>10</v>
      </c>
      <c r="I70" s="10">
        <v>15</v>
      </c>
      <c r="J70" s="10"/>
      <c r="K70" s="10"/>
      <c r="L70" s="10"/>
      <c r="M70" s="10"/>
      <c r="N70" s="10"/>
      <c r="O70" s="21">
        <f t="shared" si="15"/>
        <v>80</v>
      </c>
      <c r="P70" s="12">
        <v>10</v>
      </c>
      <c r="Q70" s="10">
        <v>15</v>
      </c>
      <c r="R70" s="10">
        <v>5</v>
      </c>
      <c r="S70" s="10">
        <v>15</v>
      </c>
      <c r="T70" s="10">
        <v>20</v>
      </c>
      <c r="U70" s="10"/>
      <c r="V70" s="10"/>
      <c r="W70" s="10"/>
      <c r="X70" s="10"/>
      <c r="Y70" s="10"/>
      <c r="Z70" s="21">
        <f t="shared" si="16"/>
        <v>65</v>
      </c>
      <c r="AA70" s="12"/>
      <c r="AB70" s="10"/>
      <c r="AC70" s="10"/>
      <c r="AD70" s="10"/>
      <c r="AE70" s="10"/>
      <c r="AF70" s="10"/>
      <c r="AG70" s="10"/>
      <c r="AH70" s="10"/>
      <c r="AI70" s="10"/>
      <c r="AJ70" s="10"/>
      <c r="AK70" s="21" t="str">
        <f t="shared" si="17"/>
        <v/>
      </c>
      <c r="AL70" s="240">
        <f t="shared" si="18"/>
        <v>10</v>
      </c>
      <c r="AM70" s="178">
        <f t="shared" si="19"/>
        <v>15</v>
      </c>
      <c r="AN70" s="178">
        <f t="shared" si="20"/>
        <v>5</v>
      </c>
      <c r="AO70" s="178">
        <f t="shared" si="21"/>
        <v>15</v>
      </c>
      <c r="AP70" s="178">
        <f t="shared" si="22"/>
        <v>20</v>
      </c>
      <c r="AQ70" s="178">
        <f t="shared" si="23"/>
        <v>0</v>
      </c>
      <c r="AR70" s="178">
        <f t="shared" si="24"/>
        <v>0</v>
      </c>
      <c r="AS70" s="178">
        <f t="shared" si="25"/>
        <v>0</v>
      </c>
      <c r="AT70" s="178">
        <f t="shared" si="26"/>
        <v>0</v>
      </c>
      <c r="AU70" s="178">
        <f t="shared" si="27"/>
        <v>0</v>
      </c>
      <c r="AV70" s="179">
        <f t="shared" si="28"/>
        <v>65</v>
      </c>
      <c r="AW70" s="249"/>
      <c r="AX70" s="249"/>
    </row>
    <row r="71" spans="1:50" x14ac:dyDescent="0.25">
      <c r="A71" s="9">
        <v>69</v>
      </c>
      <c r="B71" s="81">
        <v>2211505059</v>
      </c>
      <c r="C71" s="85" t="s">
        <v>135</v>
      </c>
      <c r="D71" s="236" t="s">
        <v>181</v>
      </c>
      <c r="E71" s="243">
        <v>20</v>
      </c>
      <c r="F71" s="10">
        <v>15</v>
      </c>
      <c r="G71" s="10">
        <v>15</v>
      </c>
      <c r="H71" s="10">
        <v>15</v>
      </c>
      <c r="I71" s="10">
        <v>20</v>
      </c>
      <c r="J71" s="10"/>
      <c r="K71" s="10"/>
      <c r="L71" s="10"/>
      <c r="M71" s="10"/>
      <c r="N71" s="10"/>
      <c r="O71" s="21">
        <f t="shared" si="15"/>
        <v>85</v>
      </c>
      <c r="P71" s="12">
        <v>15</v>
      </c>
      <c r="Q71" s="10">
        <v>15</v>
      </c>
      <c r="R71" s="10">
        <v>5</v>
      </c>
      <c r="S71" s="10">
        <v>10</v>
      </c>
      <c r="T71" s="10">
        <v>15</v>
      </c>
      <c r="U71" s="10"/>
      <c r="V71" s="10"/>
      <c r="W71" s="10"/>
      <c r="X71" s="10"/>
      <c r="Y71" s="10"/>
      <c r="Z71" s="21">
        <f t="shared" si="16"/>
        <v>60</v>
      </c>
      <c r="AA71" s="12"/>
      <c r="AB71" s="10"/>
      <c r="AC71" s="10"/>
      <c r="AD71" s="10"/>
      <c r="AE71" s="10"/>
      <c r="AF71" s="10"/>
      <c r="AG71" s="10"/>
      <c r="AH71" s="10"/>
      <c r="AI71" s="10"/>
      <c r="AJ71" s="10"/>
      <c r="AK71" s="21" t="str">
        <f t="shared" si="17"/>
        <v/>
      </c>
      <c r="AL71" s="240">
        <f t="shared" si="18"/>
        <v>15</v>
      </c>
      <c r="AM71" s="178">
        <f t="shared" si="19"/>
        <v>15</v>
      </c>
      <c r="AN71" s="178">
        <f t="shared" si="20"/>
        <v>5</v>
      </c>
      <c r="AO71" s="178">
        <f t="shared" si="21"/>
        <v>10</v>
      </c>
      <c r="AP71" s="178">
        <f t="shared" si="22"/>
        <v>15</v>
      </c>
      <c r="AQ71" s="178">
        <f t="shared" si="23"/>
        <v>0</v>
      </c>
      <c r="AR71" s="178">
        <f t="shared" si="24"/>
        <v>0</v>
      </c>
      <c r="AS71" s="178">
        <f t="shared" si="25"/>
        <v>0</v>
      </c>
      <c r="AT71" s="178">
        <f t="shared" si="26"/>
        <v>0</v>
      </c>
      <c r="AU71" s="178">
        <f t="shared" si="27"/>
        <v>0</v>
      </c>
      <c r="AV71" s="179">
        <f t="shared" si="28"/>
        <v>60</v>
      </c>
      <c r="AW71" s="249"/>
      <c r="AX71" s="249"/>
    </row>
    <row r="72" spans="1:50" x14ac:dyDescent="0.25">
      <c r="A72" s="9">
        <v>70</v>
      </c>
      <c r="B72" s="81">
        <v>2211505060</v>
      </c>
      <c r="C72" s="85" t="s">
        <v>182</v>
      </c>
      <c r="D72" s="236" t="s">
        <v>183</v>
      </c>
      <c r="E72" s="243">
        <v>15</v>
      </c>
      <c r="F72" s="10">
        <v>20</v>
      </c>
      <c r="G72" s="10">
        <v>20</v>
      </c>
      <c r="H72" s="10">
        <v>15</v>
      </c>
      <c r="I72" s="10">
        <v>15</v>
      </c>
      <c r="J72" s="10"/>
      <c r="K72" s="10"/>
      <c r="L72" s="10"/>
      <c r="M72" s="10"/>
      <c r="N72" s="10"/>
      <c r="O72" s="21">
        <f t="shared" si="15"/>
        <v>85</v>
      </c>
      <c r="P72" s="12">
        <v>15</v>
      </c>
      <c r="Q72" s="10">
        <v>15</v>
      </c>
      <c r="R72" s="10">
        <v>10</v>
      </c>
      <c r="S72" s="10">
        <v>10</v>
      </c>
      <c r="T72" s="10">
        <v>15</v>
      </c>
      <c r="U72" s="10"/>
      <c r="V72" s="10"/>
      <c r="W72" s="10"/>
      <c r="X72" s="10"/>
      <c r="Y72" s="10"/>
      <c r="Z72" s="21">
        <f t="shared" si="16"/>
        <v>65</v>
      </c>
      <c r="AA72" s="12"/>
      <c r="AB72" s="10"/>
      <c r="AC72" s="10"/>
      <c r="AD72" s="10"/>
      <c r="AE72" s="10"/>
      <c r="AF72" s="10"/>
      <c r="AG72" s="10"/>
      <c r="AH72" s="10"/>
      <c r="AI72" s="10"/>
      <c r="AJ72" s="10"/>
      <c r="AK72" s="21" t="str">
        <f t="shared" si="17"/>
        <v/>
      </c>
      <c r="AL72" s="240">
        <f t="shared" si="18"/>
        <v>15</v>
      </c>
      <c r="AM72" s="178">
        <f t="shared" si="19"/>
        <v>15</v>
      </c>
      <c r="AN72" s="178">
        <f t="shared" si="20"/>
        <v>10</v>
      </c>
      <c r="AO72" s="178">
        <f t="shared" si="21"/>
        <v>10</v>
      </c>
      <c r="AP72" s="178">
        <f t="shared" si="22"/>
        <v>15</v>
      </c>
      <c r="AQ72" s="178">
        <f t="shared" si="23"/>
        <v>0</v>
      </c>
      <c r="AR72" s="178">
        <f t="shared" si="24"/>
        <v>0</v>
      </c>
      <c r="AS72" s="178">
        <f t="shared" si="25"/>
        <v>0</v>
      </c>
      <c r="AT72" s="178">
        <f t="shared" si="26"/>
        <v>0</v>
      </c>
      <c r="AU72" s="178">
        <f t="shared" si="27"/>
        <v>0</v>
      </c>
      <c r="AV72" s="179">
        <f t="shared" si="28"/>
        <v>65</v>
      </c>
      <c r="AW72" s="249"/>
      <c r="AX72" s="249"/>
    </row>
    <row r="73" spans="1:50" x14ac:dyDescent="0.25">
      <c r="A73" s="9">
        <v>71</v>
      </c>
      <c r="B73" s="81">
        <v>2211505061</v>
      </c>
      <c r="C73" s="85" t="s">
        <v>184</v>
      </c>
      <c r="D73" s="236" t="s">
        <v>185</v>
      </c>
      <c r="E73" s="243">
        <v>15</v>
      </c>
      <c r="F73" s="10">
        <v>20</v>
      </c>
      <c r="G73" s="10">
        <v>20</v>
      </c>
      <c r="H73" s="10">
        <v>20</v>
      </c>
      <c r="I73" s="10">
        <v>20</v>
      </c>
      <c r="J73" s="10"/>
      <c r="K73" s="10"/>
      <c r="L73" s="10"/>
      <c r="M73" s="10"/>
      <c r="N73" s="10"/>
      <c r="O73" s="21">
        <f t="shared" si="15"/>
        <v>95</v>
      </c>
      <c r="P73" s="12">
        <v>20</v>
      </c>
      <c r="Q73" s="10">
        <v>15</v>
      </c>
      <c r="R73" s="10">
        <v>10</v>
      </c>
      <c r="S73" s="10">
        <v>15</v>
      </c>
      <c r="T73" s="10">
        <v>20</v>
      </c>
      <c r="U73" s="10"/>
      <c r="V73" s="10"/>
      <c r="W73" s="10"/>
      <c r="X73" s="10"/>
      <c r="Y73" s="10"/>
      <c r="Z73" s="21">
        <f t="shared" si="16"/>
        <v>80</v>
      </c>
      <c r="AA73" s="12"/>
      <c r="AB73" s="10"/>
      <c r="AC73" s="10"/>
      <c r="AD73" s="10"/>
      <c r="AE73" s="10"/>
      <c r="AF73" s="10"/>
      <c r="AG73" s="10"/>
      <c r="AH73" s="10"/>
      <c r="AI73" s="10"/>
      <c r="AJ73" s="10"/>
      <c r="AK73" s="21" t="str">
        <f t="shared" si="17"/>
        <v/>
      </c>
      <c r="AL73" s="240">
        <f t="shared" si="18"/>
        <v>20</v>
      </c>
      <c r="AM73" s="178">
        <f t="shared" si="19"/>
        <v>15</v>
      </c>
      <c r="AN73" s="178">
        <f t="shared" si="20"/>
        <v>10</v>
      </c>
      <c r="AO73" s="178">
        <f t="shared" si="21"/>
        <v>15</v>
      </c>
      <c r="AP73" s="178">
        <f t="shared" si="22"/>
        <v>20</v>
      </c>
      <c r="AQ73" s="178">
        <f t="shared" si="23"/>
        <v>0</v>
      </c>
      <c r="AR73" s="178">
        <f t="shared" si="24"/>
        <v>0</v>
      </c>
      <c r="AS73" s="178">
        <f t="shared" si="25"/>
        <v>0</v>
      </c>
      <c r="AT73" s="178">
        <f t="shared" si="26"/>
        <v>0</v>
      </c>
      <c r="AU73" s="178">
        <f t="shared" si="27"/>
        <v>0</v>
      </c>
      <c r="AV73" s="179">
        <f t="shared" si="28"/>
        <v>80</v>
      </c>
      <c r="AW73" s="249"/>
      <c r="AX73" s="249"/>
    </row>
    <row r="74" spans="1:50" x14ac:dyDescent="0.25">
      <c r="A74" s="9">
        <v>72</v>
      </c>
      <c r="B74" s="81">
        <v>2211505062</v>
      </c>
      <c r="C74" s="85" t="s">
        <v>186</v>
      </c>
      <c r="D74" s="236" t="s">
        <v>187</v>
      </c>
      <c r="E74" s="243">
        <v>20</v>
      </c>
      <c r="F74" s="10">
        <v>15</v>
      </c>
      <c r="G74" s="10">
        <v>10</v>
      </c>
      <c r="H74" s="10">
        <v>15</v>
      </c>
      <c r="I74" s="10">
        <v>0</v>
      </c>
      <c r="J74" s="10"/>
      <c r="K74" s="10"/>
      <c r="L74" s="10"/>
      <c r="M74" s="10"/>
      <c r="N74" s="10"/>
      <c r="O74" s="21">
        <f t="shared" si="15"/>
        <v>60</v>
      </c>
      <c r="P74" s="12">
        <v>10</v>
      </c>
      <c r="Q74" s="10">
        <v>10</v>
      </c>
      <c r="R74" s="10">
        <v>15</v>
      </c>
      <c r="S74" s="10">
        <v>15</v>
      </c>
      <c r="T74" s="10">
        <v>20</v>
      </c>
      <c r="U74" s="10"/>
      <c r="V74" s="10"/>
      <c r="W74" s="10"/>
      <c r="X74" s="10"/>
      <c r="Y74" s="10"/>
      <c r="Z74" s="21">
        <f t="shared" si="16"/>
        <v>70</v>
      </c>
      <c r="AA74" s="12"/>
      <c r="AB74" s="10"/>
      <c r="AC74" s="10"/>
      <c r="AD74" s="10"/>
      <c r="AE74" s="10"/>
      <c r="AF74" s="10"/>
      <c r="AG74" s="10"/>
      <c r="AH74" s="10"/>
      <c r="AI74" s="10"/>
      <c r="AJ74" s="10"/>
      <c r="AK74" s="21" t="str">
        <f t="shared" si="17"/>
        <v/>
      </c>
      <c r="AL74" s="240">
        <f t="shared" si="18"/>
        <v>10</v>
      </c>
      <c r="AM74" s="178">
        <f t="shared" si="19"/>
        <v>10</v>
      </c>
      <c r="AN74" s="178">
        <f t="shared" si="20"/>
        <v>15</v>
      </c>
      <c r="AO74" s="178">
        <f t="shared" si="21"/>
        <v>15</v>
      </c>
      <c r="AP74" s="178">
        <f t="shared" si="22"/>
        <v>20</v>
      </c>
      <c r="AQ74" s="178">
        <f t="shared" si="23"/>
        <v>0</v>
      </c>
      <c r="AR74" s="178">
        <f t="shared" si="24"/>
        <v>0</v>
      </c>
      <c r="AS74" s="178">
        <f t="shared" si="25"/>
        <v>0</v>
      </c>
      <c r="AT74" s="178">
        <f t="shared" si="26"/>
        <v>0</v>
      </c>
      <c r="AU74" s="178">
        <f t="shared" si="27"/>
        <v>0</v>
      </c>
      <c r="AV74" s="179">
        <f t="shared" si="28"/>
        <v>70</v>
      </c>
      <c r="AW74" s="249"/>
      <c r="AX74" s="249"/>
    </row>
    <row r="75" spans="1:50" x14ac:dyDescent="0.25">
      <c r="A75" s="9">
        <v>73</v>
      </c>
      <c r="B75" s="81">
        <v>2211505063</v>
      </c>
      <c r="C75" s="85" t="s">
        <v>96</v>
      </c>
      <c r="D75" s="236" t="s">
        <v>188</v>
      </c>
      <c r="E75" s="243">
        <v>20</v>
      </c>
      <c r="F75" s="10">
        <v>20</v>
      </c>
      <c r="G75" s="10">
        <v>20</v>
      </c>
      <c r="H75" s="10">
        <v>20</v>
      </c>
      <c r="I75" s="10">
        <v>15</v>
      </c>
      <c r="J75" s="10"/>
      <c r="K75" s="10"/>
      <c r="L75" s="10"/>
      <c r="M75" s="10"/>
      <c r="N75" s="10"/>
      <c r="O75" s="21">
        <f t="shared" si="15"/>
        <v>95</v>
      </c>
      <c r="P75" s="12">
        <v>20</v>
      </c>
      <c r="Q75" s="10">
        <v>15</v>
      </c>
      <c r="R75" s="10">
        <v>15</v>
      </c>
      <c r="S75" s="10">
        <v>20</v>
      </c>
      <c r="T75" s="10">
        <v>20</v>
      </c>
      <c r="U75" s="10"/>
      <c r="V75" s="10"/>
      <c r="W75" s="10"/>
      <c r="X75" s="10"/>
      <c r="Y75" s="10"/>
      <c r="Z75" s="21">
        <f t="shared" si="16"/>
        <v>90</v>
      </c>
      <c r="AA75" s="12"/>
      <c r="AB75" s="10"/>
      <c r="AC75" s="10"/>
      <c r="AD75" s="10"/>
      <c r="AE75" s="10"/>
      <c r="AF75" s="10"/>
      <c r="AG75" s="10"/>
      <c r="AH75" s="10"/>
      <c r="AI75" s="10"/>
      <c r="AJ75" s="10"/>
      <c r="AK75" s="21" t="str">
        <f t="shared" si="17"/>
        <v/>
      </c>
      <c r="AL75" s="240">
        <f t="shared" si="18"/>
        <v>20</v>
      </c>
      <c r="AM75" s="178">
        <f t="shared" si="19"/>
        <v>15</v>
      </c>
      <c r="AN75" s="178">
        <f t="shared" si="20"/>
        <v>15</v>
      </c>
      <c r="AO75" s="178">
        <f t="shared" si="21"/>
        <v>20</v>
      </c>
      <c r="AP75" s="178">
        <f t="shared" si="22"/>
        <v>20</v>
      </c>
      <c r="AQ75" s="178">
        <f t="shared" si="23"/>
        <v>0</v>
      </c>
      <c r="AR75" s="178">
        <f t="shared" si="24"/>
        <v>0</v>
      </c>
      <c r="AS75" s="178">
        <f t="shared" si="25"/>
        <v>0</v>
      </c>
      <c r="AT75" s="178">
        <f t="shared" si="26"/>
        <v>0</v>
      </c>
      <c r="AU75" s="178">
        <f t="shared" si="27"/>
        <v>0</v>
      </c>
      <c r="AV75" s="179">
        <f t="shared" si="28"/>
        <v>90</v>
      </c>
      <c r="AW75" s="249"/>
      <c r="AX75" s="249"/>
    </row>
    <row r="76" spans="1:50" x14ac:dyDescent="0.25">
      <c r="A76" s="9">
        <v>74</v>
      </c>
      <c r="B76" s="81">
        <v>2211505068</v>
      </c>
      <c r="C76" s="85" t="s">
        <v>189</v>
      </c>
      <c r="D76" s="236" t="s">
        <v>190</v>
      </c>
      <c r="E76" s="243">
        <v>20</v>
      </c>
      <c r="F76" s="10">
        <v>20</v>
      </c>
      <c r="G76" s="10">
        <v>20</v>
      </c>
      <c r="H76" s="10">
        <v>10</v>
      </c>
      <c r="I76" s="10">
        <v>10</v>
      </c>
      <c r="J76" s="10"/>
      <c r="K76" s="10"/>
      <c r="L76" s="10"/>
      <c r="M76" s="10"/>
      <c r="N76" s="10"/>
      <c r="O76" s="21">
        <f t="shared" si="15"/>
        <v>80</v>
      </c>
      <c r="P76" s="12">
        <v>10</v>
      </c>
      <c r="Q76" s="10">
        <v>10</v>
      </c>
      <c r="R76" s="10">
        <v>15</v>
      </c>
      <c r="S76" s="10">
        <v>15</v>
      </c>
      <c r="T76" s="10">
        <v>5</v>
      </c>
      <c r="U76" s="10"/>
      <c r="V76" s="10"/>
      <c r="W76" s="10"/>
      <c r="X76" s="10"/>
      <c r="Y76" s="10"/>
      <c r="Z76" s="21">
        <f t="shared" si="16"/>
        <v>55</v>
      </c>
      <c r="AA76" s="12"/>
      <c r="AB76" s="10"/>
      <c r="AC76" s="10"/>
      <c r="AD76" s="10"/>
      <c r="AE76" s="10"/>
      <c r="AF76" s="10"/>
      <c r="AG76" s="10"/>
      <c r="AH76" s="10"/>
      <c r="AI76" s="10"/>
      <c r="AJ76" s="10"/>
      <c r="AK76" s="21" t="str">
        <f t="shared" si="17"/>
        <v/>
      </c>
      <c r="AL76" s="240">
        <f t="shared" si="18"/>
        <v>10</v>
      </c>
      <c r="AM76" s="178">
        <f t="shared" si="19"/>
        <v>10</v>
      </c>
      <c r="AN76" s="178">
        <f t="shared" si="20"/>
        <v>15</v>
      </c>
      <c r="AO76" s="178">
        <f t="shared" si="21"/>
        <v>15</v>
      </c>
      <c r="AP76" s="178">
        <f t="shared" si="22"/>
        <v>5</v>
      </c>
      <c r="AQ76" s="178">
        <f t="shared" si="23"/>
        <v>0</v>
      </c>
      <c r="AR76" s="178">
        <f t="shared" si="24"/>
        <v>0</v>
      </c>
      <c r="AS76" s="178">
        <f t="shared" si="25"/>
        <v>0</v>
      </c>
      <c r="AT76" s="178">
        <f t="shared" si="26"/>
        <v>0</v>
      </c>
      <c r="AU76" s="178">
        <f t="shared" si="27"/>
        <v>0</v>
      </c>
      <c r="AV76" s="179">
        <f t="shared" si="28"/>
        <v>55</v>
      </c>
      <c r="AW76" s="249"/>
      <c r="AX76" s="249"/>
    </row>
    <row r="77" spans="1:50" x14ac:dyDescent="0.25">
      <c r="A77" s="9">
        <v>75</v>
      </c>
      <c r="B77" s="81">
        <v>2211505070</v>
      </c>
      <c r="C77" s="85" t="s">
        <v>191</v>
      </c>
      <c r="D77" s="236" t="s">
        <v>192</v>
      </c>
      <c r="E77" s="243">
        <v>20</v>
      </c>
      <c r="F77" s="10">
        <v>20</v>
      </c>
      <c r="G77" s="10">
        <v>20</v>
      </c>
      <c r="H77" s="10">
        <v>15</v>
      </c>
      <c r="I77" s="10">
        <v>10</v>
      </c>
      <c r="J77" s="10"/>
      <c r="K77" s="10"/>
      <c r="L77" s="10"/>
      <c r="M77" s="10"/>
      <c r="N77" s="10"/>
      <c r="O77" s="21">
        <f t="shared" si="15"/>
        <v>85</v>
      </c>
      <c r="P77" s="12">
        <v>10</v>
      </c>
      <c r="Q77" s="10">
        <v>10</v>
      </c>
      <c r="R77" s="10">
        <v>10</v>
      </c>
      <c r="S77" s="10">
        <v>15</v>
      </c>
      <c r="T77" s="10">
        <v>20</v>
      </c>
      <c r="U77" s="10"/>
      <c r="V77" s="10"/>
      <c r="W77" s="10"/>
      <c r="X77" s="10"/>
      <c r="Y77" s="10"/>
      <c r="Z77" s="21">
        <f t="shared" si="16"/>
        <v>65</v>
      </c>
      <c r="AA77" s="12"/>
      <c r="AB77" s="10"/>
      <c r="AC77" s="10"/>
      <c r="AD77" s="10"/>
      <c r="AE77" s="10"/>
      <c r="AF77" s="10"/>
      <c r="AG77" s="10"/>
      <c r="AH77" s="10"/>
      <c r="AI77" s="10"/>
      <c r="AJ77" s="10"/>
      <c r="AK77" s="21" t="str">
        <f t="shared" si="17"/>
        <v/>
      </c>
      <c r="AL77" s="240">
        <f t="shared" si="18"/>
        <v>10</v>
      </c>
      <c r="AM77" s="178">
        <f t="shared" si="19"/>
        <v>10</v>
      </c>
      <c r="AN77" s="178">
        <f t="shared" si="20"/>
        <v>10</v>
      </c>
      <c r="AO77" s="178">
        <f t="shared" si="21"/>
        <v>15</v>
      </c>
      <c r="AP77" s="178">
        <f t="shared" si="22"/>
        <v>20</v>
      </c>
      <c r="AQ77" s="178">
        <f t="shared" si="23"/>
        <v>0</v>
      </c>
      <c r="AR77" s="178">
        <f t="shared" si="24"/>
        <v>0</v>
      </c>
      <c r="AS77" s="178">
        <f t="shared" si="25"/>
        <v>0</v>
      </c>
      <c r="AT77" s="178">
        <f t="shared" si="26"/>
        <v>0</v>
      </c>
      <c r="AU77" s="178">
        <f t="shared" si="27"/>
        <v>0</v>
      </c>
      <c r="AV77" s="179">
        <f t="shared" si="28"/>
        <v>65</v>
      </c>
      <c r="AW77" s="249"/>
      <c r="AX77" s="249"/>
    </row>
    <row r="78" spans="1:50" x14ac:dyDescent="0.25">
      <c r="A78" s="9">
        <v>76</v>
      </c>
      <c r="B78" s="81">
        <v>2211505072</v>
      </c>
      <c r="C78" s="85" t="s">
        <v>193</v>
      </c>
      <c r="D78" s="236" t="s">
        <v>69</v>
      </c>
      <c r="E78" s="243">
        <v>20</v>
      </c>
      <c r="F78" s="10">
        <v>20</v>
      </c>
      <c r="G78" s="10">
        <v>20</v>
      </c>
      <c r="H78" s="10">
        <v>10</v>
      </c>
      <c r="I78" s="10">
        <v>15</v>
      </c>
      <c r="J78" s="10"/>
      <c r="K78" s="10"/>
      <c r="L78" s="10"/>
      <c r="M78" s="10"/>
      <c r="N78" s="10"/>
      <c r="O78" s="21">
        <f t="shared" si="15"/>
        <v>85</v>
      </c>
      <c r="P78" s="12">
        <v>20</v>
      </c>
      <c r="Q78" s="10">
        <v>15</v>
      </c>
      <c r="R78" s="10">
        <v>10</v>
      </c>
      <c r="S78" s="10">
        <v>20</v>
      </c>
      <c r="T78" s="10">
        <v>20</v>
      </c>
      <c r="U78" s="10"/>
      <c r="V78" s="10"/>
      <c r="W78" s="10"/>
      <c r="X78" s="10"/>
      <c r="Y78" s="10"/>
      <c r="Z78" s="21">
        <f t="shared" si="16"/>
        <v>85</v>
      </c>
      <c r="AA78" s="12"/>
      <c r="AB78" s="10"/>
      <c r="AC78" s="10"/>
      <c r="AD78" s="10"/>
      <c r="AE78" s="10"/>
      <c r="AF78" s="10"/>
      <c r="AG78" s="10"/>
      <c r="AH78" s="10"/>
      <c r="AI78" s="10"/>
      <c r="AJ78" s="10"/>
      <c r="AK78" s="21" t="str">
        <f t="shared" si="17"/>
        <v/>
      </c>
      <c r="AL78" s="240">
        <f t="shared" si="18"/>
        <v>20</v>
      </c>
      <c r="AM78" s="178">
        <f t="shared" si="19"/>
        <v>15</v>
      </c>
      <c r="AN78" s="178">
        <f t="shared" si="20"/>
        <v>10</v>
      </c>
      <c r="AO78" s="178">
        <f t="shared" si="21"/>
        <v>20</v>
      </c>
      <c r="AP78" s="178">
        <f t="shared" si="22"/>
        <v>20</v>
      </c>
      <c r="AQ78" s="178">
        <f t="shared" si="23"/>
        <v>0</v>
      </c>
      <c r="AR78" s="178">
        <f t="shared" si="24"/>
        <v>0</v>
      </c>
      <c r="AS78" s="178">
        <f t="shared" si="25"/>
        <v>0</v>
      </c>
      <c r="AT78" s="178">
        <f t="shared" si="26"/>
        <v>0</v>
      </c>
      <c r="AU78" s="178">
        <f t="shared" si="27"/>
        <v>0</v>
      </c>
      <c r="AV78" s="179">
        <f t="shared" si="28"/>
        <v>85</v>
      </c>
      <c r="AW78" s="249"/>
      <c r="AX78" s="249"/>
    </row>
    <row r="79" spans="1:50" x14ac:dyDescent="0.25">
      <c r="A79" s="9">
        <v>77</v>
      </c>
      <c r="B79" s="81">
        <v>2211505079</v>
      </c>
      <c r="C79" s="85" t="s">
        <v>194</v>
      </c>
      <c r="D79" s="236" t="s">
        <v>195</v>
      </c>
      <c r="E79" s="243">
        <v>20</v>
      </c>
      <c r="F79" s="10">
        <v>20</v>
      </c>
      <c r="G79" s="10">
        <v>20</v>
      </c>
      <c r="H79" s="10">
        <v>15</v>
      </c>
      <c r="I79" s="10">
        <v>20</v>
      </c>
      <c r="J79" s="10"/>
      <c r="K79" s="10"/>
      <c r="L79" s="10"/>
      <c r="M79" s="10"/>
      <c r="N79" s="10"/>
      <c r="O79" s="21">
        <f t="shared" si="15"/>
        <v>95</v>
      </c>
      <c r="P79" s="12">
        <v>15</v>
      </c>
      <c r="Q79" s="10">
        <v>15</v>
      </c>
      <c r="R79" s="10">
        <v>15</v>
      </c>
      <c r="S79" s="10">
        <v>20</v>
      </c>
      <c r="T79" s="10">
        <v>10</v>
      </c>
      <c r="U79" s="10"/>
      <c r="V79" s="10"/>
      <c r="W79" s="10"/>
      <c r="X79" s="10"/>
      <c r="Y79" s="10"/>
      <c r="Z79" s="21">
        <f t="shared" si="16"/>
        <v>75</v>
      </c>
      <c r="AA79" s="12"/>
      <c r="AB79" s="10"/>
      <c r="AC79" s="10"/>
      <c r="AD79" s="10"/>
      <c r="AE79" s="10"/>
      <c r="AF79" s="10"/>
      <c r="AG79" s="10"/>
      <c r="AH79" s="10"/>
      <c r="AI79" s="10"/>
      <c r="AJ79" s="10"/>
      <c r="AK79" s="21" t="str">
        <f t="shared" si="17"/>
        <v/>
      </c>
      <c r="AL79" s="240">
        <f t="shared" si="18"/>
        <v>15</v>
      </c>
      <c r="AM79" s="178">
        <f t="shared" si="19"/>
        <v>15</v>
      </c>
      <c r="AN79" s="178">
        <f t="shared" si="20"/>
        <v>15</v>
      </c>
      <c r="AO79" s="178">
        <f t="shared" si="21"/>
        <v>20</v>
      </c>
      <c r="AP79" s="178">
        <f t="shared" si="22"/>
        <v>10</v>
      </c>
      <c r="AQ79" s="178">
        <f t="shared" si="23"/>
        <v>0</v>
      </c>
      <c r="AR79" s="178">
        <f t="shared" si="24"/>
        <v>0</v>
      </c>
      <c r="AS79" s="178">
        <f t="shared" si="25"/>
        <v>0</v>
      </c>
      <c r="AT79" s="178">
        <f t="shared" si="26"/>
        <v>0</v>
      </c>
      <c r="AU79" s="178">
        <f t="shared" si="27"/>
        <v>0</v>
      </c>
      <c r="AV79" s="179">
        <f t="shared" si="28"/>
        <v>75</v>
      </c>
      <c r="AW79" s="249"/>
      <c r="AX79" s="249"/>
    </row>
    <row r="80" spans="1:50" x14ac:dyDescent="0.25">
      <c r="A80" s="9">
        <v>78</v>
      </c>
      <c r="B80" s="81">
        <v>2211505080</v>
      </c>
      <c r="C80" s="85" t="s">
        <v>196</v>
      </c>
      <c r="D80" s="236" t="s">
        <v>197</v>
      </c>
      <c r="E80" s="243">
        <v>20</v>
      </c>
      <c r="F80" s="10">
        <v>20</v>
      </c>
      <c r="G80" s="10">
        <v>15</v>
      </c>
      <c r="H80" s="10">
        <v>15</v>
      </c>
      <c r="I80" s="10">
        <v>15</v>
      </c>
      <c r="J80" s="10"/>
      <c r="K80" s="10"/>
      <c r="L80" s="10"/>
      <c r="M80" s="10"/>
      <c r="N80" s="10"/>
      <c r="O80" s="21">
        <f t="shared" si="15"/>
        <v>85</v>
      </c>
      <c r="P80" s="12">
        <v>20</v>
      </c>
      <c r="Q80" s="10">
        <v>15</v>
      </c>
      <c r="R80" s="10">
        <v>10</v>
      </c>
      <c r="S80" s="10">
        <v>20</v>
      </c>
      <c r="T80" s="10">
        <v>20</v>
      </c>
      <c r="U80" s="10"/>
      <c r="V80" s="10"/>
      <c r="W80" s="10"/>
      <c r="X80" s="10"/>
      <c r="Y80" s="10"/>
      <c r="Z80" s="21">
        <f t="shared" si="16"/>
        <v>85</v>
      </c>
      <c r="AA80" s="12"/>
      <c r="AB80" s="10"/>
      <c r="AC80" s="10"/>
      <c r="AD80" s="10"/>
      <c r="AE80" s="10"/>
      <c r="AF80" s="10"/>
      <c r="AG80" s="10"/>
      <c r="AH80" s="10"/>
      <c r="AI80" s="10"/>
      <c r="AJ80" s="10"/>
      <c r="AK80" s="21" t="str">
        <f t="shared" si="17"/>
        <v/>
      </c>
      <c r="AL80" s="240">
        <f t="shared" si="18"/>
        <v>20</v>
      </c>
      <c r="AM80" s="178">
        <f t="shared" si="19"/>
        <v>15</v>
      </c>
      <c r="AN80" s="178">
        <f t="shared" si="20"/>
        <v>10</v>
      </c>
      <c r="AO80" s="178">
        <f t="shared" si="21"/>
        <v>20</v>
      </c>
      <c r="AP80" s="178">
        <f t="shared" si="22"/>
        <v>20</v>
      </c>
      <c r="AQ80" s="178">
        <f t="shared" si="23"/>
        <v>0</v>
      </c>
      <c r="AR80" s="178">
        <f t="shared" si="24"/>
        <v>0</v>
      </c>
      <c r="AS80" s="178">
        <f t="shared" si="25"/>
        <v>0</v>
      </c>
      <c r="AT80" s="178">
        <f t="shared" si="26"/>
        <v>0</v>
      </c>
      <c r="AU80" s="178">
        <f t="shared" si="27"/>
        <v>0</v>
      </c>
      <c r="AV80" s="179">
        <f t="shared" si="28"/>
        <v>85</v>
      </c>
      <c r="AW80" s="249"/>
      <c r="AX80" s="249"/>
    </row>
    <row r="81" spans="1:50" x14ac:dyDescent="0.25">
      <c r="A81" s="9">
        <v>79</v>
      </c>
      <c r="B81" s="81">
        <v>2211505204</v>
      </c>
      <c r="C81" s="85" t="s">
        <v>198</v>
      </c>
      <c r="D81" s="236" t="s">
        <v>111</v>
      </c>
      <c r="E81" s="243">
        <v>15</v>
      </c>
      <c r="F81" s="10">
        <v>20</v>
      </c>
      <c r="G81" s="10">
        <v>20</v>
      </c>
      <c r="H81" s="10">
        <v>10</v>
      </c>
      <c r="I81" s="10">
        <v>20</v>
      </c>
      <c r="J81" s="10"/>
      <c r="K81" s="10"/>
      <c r="L81" s="10"/>
      <c r="M81" s="10"/>
      <c r="N81" s="10"/>
      <c r="O81" s="21">
        <f t="shared" si="15"/>
        <v>85</v>
      </c>
      <c r="P81" s="12">
        <v>20</v>
      </c>
      <c r="Q81" s="10">
        <v>15</v>
      </c>
      <c r="R81" s="10">
        <v>10</v>
      </c>
      <c r="S81" s="10">
        <v>15</v>
      </c>
      <c r="T81" s="10">
        <v>20</v>
      </c>
      <c r="U81" s="10"/>
      <c r="V81" s="10"/>
      <c r="W81" s="10"/>
      <c r="X81" s="10"/>
      <c r="Y81" s="10"/>
      <c r="Z81" s="21">
        <f t="shared" si="16"/>
        <v>80</v>
      </c>
      <c r="AA81" s="12"/>
      <c r="AB81" s="10"/>
      <c r="AC81" s="10"/>
      <c r="AD81" s="10"/>
      <c r="AE81" s="10"/>
      <c r="AF81" s="10"/>
      <c r="AG81" s="10"/>
      <c r="AH81" s="10"/>
      <c r="AI81" s="10"/>
      <c r="AJ81" s="10"/>
      <c r="AK81" s="21" t="str">
        <f t="shared" si="17"/>
        <v/>
      </c>
      <c r="AL81" s="240">
        <f t="shared" si="18"/>
        <v>20</v>
      </c>
      <c r="AM81" s="178">
        <f t="shared" si="19"/>
        <v>15</v>
      </c>
      <c r="AN81" s="178">
        <f t="shared" si="20"/>
        <v>10</v>
      </c>
      <c r="AO81" s="178">
        <f t="shared" si="21"/>
        <v>15</v>
      </c>
      <c r="AP81" s="178">
        <f t="shared" si="22"/>
        <v>20</v>
      </c>
      <c r="AQ81" s="178">
        <f t="shared" si="23"/>
        <v>0</v>
      </c>
      <c r="AR81" s="178">
        <f t="shared" si="24"/>
        <v>0</v>
      </c>
      <c r="AS81" s="178">
        <f t="shared" si="25"/>
        <v>0</v>
      </c>
      <c r="AT81" s="178">
        <f t="shared" si="26"/>
        <v>0</v>
      </c>
      <c r="AU81" s="178">
        <f t="shared" si="27"/>
        <v>0</v>
      </c>
      <c r="AV81" s="179">
        <f t="shared" si="28"/>
        <v>80</v>
      </c>
      <c r="AW81" s="249"/>
      <c r="AX81" s="249"/>
    </row>
    <row r="82" spans="1:50" x14ac:dyDescent="0.25">
      <c r="A82" s="9">
        <v>80</v>
      </c>
      <c r="B82" s="81">
        <v>2211505205</v>
      </c>
      <c r="C82" s="85" t="s">
        <v>199</v>
      </c>
      <c r="D82" s="236" t="s">
        <v>200</v>
      </c>
      <c r="E82" s="243">
        <v>10</v>
      </c>
      <c r="F82" s="10">
        <v>20</v>
      </c>
      <c r="G82" s="10">
        <v>20</v>
      </c>
      <c r="H82" s="10">
        <v>10</v>
      </c>
      <c r="I82" s="10">
        <v>5</v>
      </c>
      <c r="J82" s="10"/>
      <c r="K82" s="10"/>
      <c r="L82" s="10"/>
      <c r="M82" s="10"/>
      <c r="N82" s="10"/>
      <c r="O82" s="21">
        <f t="shared" si="15"/>
        <v>65</v>
      </c>
      <c r="P82" s="12">
        <v>20</v>
      </c>
      <c r="Q82" s="10">
        <v>10</v>
      </c>
      <c r="R82" s="10">
        <v>15</v>
      </c>
      <c r="S82" s="10">
        <v>20</v>
      </c>
      <c r="T82" s="10">
        <v>20</v>
      </c>
      <c r="U82" s="10"/>
      <c r="V82" s="10"/>
      <c r="W82" s="10"/>
      <c r="X82" s="10"/>
      <c r="Y82" s="10"/>
      <c r="Z82" s="21">
        <f t="shared" si="16"/>
        <v>85</v>
      </c>
      <c r="AA82" s="12"/>
      <c r="AB82" s="10"/>
      <c r="AC82" s="10"/>
      <c r="AD82" s="10"/>
      <c r="AE82" s="10"/>
      <c r="AF82" s="10"/>
      <c r="AG82" s="10"/>
      <c r="AH82" s="10"/>
      <c r="AI82" s="10"/>
      <c r="AJ82" s="10"/>
      <c r="AK82" s="21" t="str">
        <f t="shared" si="17"/>
        <v/>
      </c>
      <c r="AL82" s="240">
        <f t="shared" si="18"/>
        <v>20</v>
      </c>
      <c r="AM82" s="178">
        <f t="shared" si="19"/>
        <v>10</v>
      </c>
      <c r="AN82" s="178">
        <f t="shared" si="20"/>
        <v>15</v>
      </c>
      <c r="AO82" s="178">
        <f t="shared" si="21"/>
        <v>20</v>
      </c>
      <c r="AP82" s="178">
        <f t="shared" si="22"/>
        <v>20</v>
      </c>
      <c r="AQ82" s="178">
        <f t="shared" si="23"/>
        <v>0</v>
      </c>
      <c r="AR82" s="178">
        <f t="shared" si="24"/>
        <v>0</v>
      </c>
      <c r="AS82" s="178">
        <f t="shared" si="25"/>
        <v>0</v>
      </c>
      <c r="AT82" s="178">
        <f t="shared" si="26"/>
        <v>0</v>
      </c>
      <c r="AU82" s="178">
        <f t="shared" si="27"/>
        <v>0</v>
      </c>
      <c r="AV82" s="179">
        <f t="shared" si="28"/>
        <v>85</v>
      </c>
      <c r="AW82" s="249"/>
      <c r="AX82" s="249"/>
    </row>
    <row r="83" spans="1:50" x14ac:dyDescent="0.25">
      <c r="A83" s="9">
        <v>81</v>
      </c>
      <c r="B83" s="81">
        <v>2211505210</v>
      </c>
      <c r="C83" s="85" t="s">
        <v>201</v>
      </c>
      <c r="D83" s="236" t="s">
        <v>202</v>
      </c>
      <c r="E83" s="243">
        <v>20</v>
      </c>
      <c r="F83" s="10">
        <v>10</v>
      </c>
      <c r="G83" s="10">
        <v>10</v>
      </c>
      <c r="H83" s="10">
        <v>10</v>
      </c>
      <c r="I83" s="10">
        <v>10</v>
      </c>
      <c r="J83" s="10"/>
      <c r="K83" s="10"/>
      <c r="L83" s="10"/>
      <c r="M83" s="10"/>
      <c r="N83" s="10"/>
      <c r="O83" s="21">
        <f t="shared" si="15"/>
        <v>60</v>
      </c>
      <c r="P83" s="12">
        <v>15</v>
      </c>
      <c r="Q83" s="10">
        <v>5</v>
      </c>
      <c r="R83" s="10">
        <v>15</v>
      </c>
      <c r="S83" s="10">
        <v>0</v>
      </c>
      <c r="T83" s="10">
        <v>5</v>
      </c>
      <c r="U83" s="10"/>
      <c r="V83" s="10"/>
      <c r="W83" s="10"/>
      <c r="X83" s="10"/>
      <c r="Y83" s="10"/>
      <c r="Z83" s="21">
        <f t="shared" si="16"/>
        <v>40</v>
      </c>
      <c r="AA83" s="12"/>
      <c r="AB83" s="10"/>
      <c r="AC83" s="10"/>
      <c r="AD83" s="10"/>
      <c r="AE83" s="10"/>
      <c r="AF83" s="10"/>
      <c r="AG83" s="10"/>
      <c r="AH83" s="10"/>
      <c r="AI83" s="10"/>
      <c r="AJ83" s="10"/>
      <c r="AK83" s="21" t="str">
        <f t="shared" si="17"/>
        <v/>
      </c>
      <c r="AL83" s="240">
        <f t="shared" si="18"/>
        <v>15</v>
      </c>
      <c r="AM83" s="178">
        <f t="shared" si="19"/>
        <v>5</v>
      </c>
      <c r="AN83" s="178">
        <f t="shared" si="20"/>
        <v>15</v>
      </c>
      <c r="AO83" s="178">
        <f t="shared" si="21"/>
        <v>0</v>
      </c>
      <c r="AP83" s="178">
        <f t="shared" si="22"/>
        <v>5</v>
      </c>
      <c r="AQ83" s="178">
        <f t="shared" si="23"/>
        <v>0</v>
      </c>
      <c r="AR83" s="178">
        <f t="shared" si="24"/>
        <v>0</v>
      </c>
      <c r="AS83" s="178">
        <f t="shared" si="25"/>
        <v>0</v>
      </c>
      <c r="AT83" s="178">
        <f t="shared" si="26"/>
        <v>0</v>
      </c>
      <c r="AU83" s="178">
        <f t="shared" si="27"/>
        <v>0</v>
      </c>
      <c r="AV83" s="179">
        <f t="shared" si="28"/>
        <v>40</v>
      </c>
      <c r="AW83" s="249"/>
      <c r="AX83" s="249"/>
    </row>
    <row r="84" spans="1:50" x14ac:dyDescent="0.25">
      <c r="A84" s="9">
        <v>82</v>
      </c>
      <c r="B84" s="81">
        <v>2211505217</v>
      </c>
      <c r="C84" s="85" t="s">
        <v>203</v>
      </c>
      <c r="D84" s="236" t="s">
        <v>204</v>
      </c>
      <c r="E84" s="243">
        <v>10</v>
      </c>
      <c r="F84" s="10">
        <v>20</v>
      </c>
      <c r="G84" s="10">
        <v>10</v>
      </c>
      <c r="H84" s="10">
        <v>10</v>
      </c>
      <c r="I84" s="10">
        <v>10</v>
      </c>
      <c r="J84" s="10"/>
      <c r="K84" s="10"/>
      <c r="L84" s="10"/>
      <c r="M84" s="10"/>
      <c r="N84" s="10"/>
      <c r="O84" s="21">
        <f t="shared" si="15"/>
        <v>60</v>
      </c>
      <c r="P84" s="12">
        <v>20</v>
      </c>
      <c r="Q84" s="10">
        <v>20</v>
      </c>
      <c r="R84" s="10">
        <v>5</v>
      </c>
      <c r="S84" s="10">
        <v>10</v>
      </c>
      <c r="T84" s="10">
        <v>15</v>
      </c>
      <c r="U84" s="10"/>
      <c r="V84" s="10"/>
      <c r="W84" s="10"/>
      <c r="X84" s="10"/>
      <c r="Y84" s="10"/>
      <c r="Z84" s="21">
        <f t="shared" si="16"/>
        <v>70</v>
      </c>
      <c r="AA84" s="12"/>
      <c r="AB84" s="10"/>
      <c r="AC84" s="10"/>
      <c r="AD84" s="10"/>
      <c r="AE84" s="10"/>
      <c r="AF84" s="10"/>
      <c r="AG84" s="10"/>
      <c r="AH84" s="10"/>
      <c r="AI84" s="10"/>
      <c r="AJ84" s="10"/>
      <c r="AK84" s="21" t="str">
        <f t="shared" si="17"/>
        <v/>
      </c>
      <c r="AL84" s="240">
        <f t="shared" si="18"/>
        <v>20</v>
      </c>
      <c r="AM84" s="178">
        <f t="shared" si="19"/>
        <v>20</v>
      </c>
      <c r="AN84" s="178">
        <f t="shared" si="20"/>
        <v>5</v>
      </c>
      <c r="AO84" s="178">
        <f t="shared" si="21"/>
        <v>10</v>
      </c>
      <c r="AP84" s="178">
        <f t="shared" si="22"/>
        <v>15</v>
      </c>
      <c r="AQ84" s="178">
        <f t="shared" si="23"/>
        <v>0</v>
      </c>
      <c r="AR84" s="178">
        <f t="shared" si="24"/>
        <v>0</v>
      </c>
      <c r="AS84" s="178">
        <f t="shared" si="25"/>
        <v>0</v>
      </c>
      <c r="AT84" s="178">
        <f t="shared" si="26"/>
        <v>0</v>
      </c>
      <c r="AU84" s="178">
        <f t="shared" si="27"/>
        <v>0</v>
      </c>
      <c r="AV84" s="179">
        <f t="shared" si="28"/>
        <v>70</v>
      </c>
      <c r="AW84" s="249"/>
      <c r="AX84" s="249"/>
    </row>
    <row r="85" spans="1:50" x14ac:dyDescent="0.25">
      <c r="A85" s="9">
        <v>83</v>
      </c>
      <c r="B85" s="81">
        <v>2211505218</v>
      </c>
      <c r="C85" s="85" t="s">
        <v>205</v>
      </c>
      <c r="D85" s="236" t="s">
        <v>206</v>
      </c>
      <c r="E85" s="243">
        <v>10</v>
      </c>
      <c r="F85" s="10">
        <v>20</v>
      </c>
      <c r="G85" s="10">
        <v>20</v>
      </c>
      <c r="H85" s="10">
        <v>15</v>
      </c>
      <c r="I85" s="10">
        <v>15</v>
      </c>
      <c r="J85" s="10"/>
      <c r="K85" s="10"/>
      <c r="L85" s="10"/>
      <c r="M85" s="10"/>
      <c r="N85" s="10"/>
      <c r="O85" s="21">
        <f t="shared" si="15"/>
        <v>80</v>
      </c>
      <c r="P85" s="12">
        <v>10</v>
      </c>
      <c r="Q85" s="10">
        <v>20</v>
      </c>
      <c r="R85" s="10">
        <v>20</v>
      </c>
      <c r="S85" s="10">
        <v>15</v>
      </c>
      <c r="T85" s="10">
        <v>20</v>
      </c>
      <c r="U85" s="10"/>
      <c r="V85" s="10"/>
      <c r="W85" s="10"/>
      <c r="X85" s="10"/>
      <c r="Y85" s="10"/>
      <c r="Z85" s="21">
        <f t="shared" si="16"/>
        <v>85</v>
      </c>
      <c r="AA85" s="12"/>
      <c r="AB85" s="10"/>
      <c r="AC85" s="10"/>
      <c r="AD85" s="10"/>
      <c r="AE85" s="10"/>
      <c r="AF85" s="10"/>
      <c r="AG85" s="10"/>
      <c r="AH85" s="10"/>
      <c r="AI85" s="10"/>
      <c r="AJ85" s="10"/>
      <c r="AK85" s="21" t="str">
        <f t="shared" si="17"/>
        <v/>
      </c>
      <c r="AL85" s="240">
        <f t="shared" si="18"/>
        <v>10</v>
      </c>
      <c r="AM85" s="178">
        <f t="shared" si="19"/>
        <v>20</v>
      </c>
      <c r="AN85" s="178">
        <f t="shared" si="20"/>
        <v>20</v>
      </c>
      <c r="AO85" s="178">
        <f t="shared" si="21"/>
        <v>15</v>
      </c>
      <c r="AP85" s="178">
        <f t="shared" si="22"/>
        <v>20</v>
      </c>
      <c r="AQ85" s="178">
        <f t="shared" si="23"/>
        <v>0</v>
      </c>
      <c r="AR85" s="178">
        <f t="shared" si="24"/>
        <v>0</v>
      </c>
      <c r="AS85" s="178">
        <f t="shared" si="25"/>
        <v>0</v>
      </c>
      <c r="AT85" s="178">
        <f t="shared" si="26"/>
        <v>0</v>
      </c>
      <c r="AU85" s="178">
        <f t="shared" si="27"/>
        <v>0</v>
      </c>
      <c r="AV85" s="179">
        <f t="shared" si="28"/>
        <v>85</v>
      </c>
      <c r="AW85" s="249"/>
      <c r="AX85" s="249"/>
    </row>
    <row r="86" spans="1:50" x14ac:dyDescent="0.25">
      <c r="A86" s="9">
        <v>84</v>
      </c>
      <c r="B86" s="81">
        <v>2211505222</v>
      </c>
      <c r="C86" s="85" t="s">
        <v>207</v>
      </c>
      <c r="D86" s="236" t="s">
        <v>208</v>
      </c>
      <c r="E86" s="243">
        <v>10</v>
      </c>
      <c r="F86" s="10">
        <v>20</v>
      </c>
      <c r="G86" s="10">
        <v>5</v>
      </c>
      <c r="H86" s="10">
        <v>10</v>
      </c>
      <c r="I86" s="10">
        <v>0</v>
      </c>
      <c r="J86" s="10"/>
      <c r="K86" s="10"/>
      <c r="L86" s="10"/>
      <c r="M86" s="10"/>
      <c r="N86" s="10"/>
      <c r="O86" s="21">
        <f t="shared" si="15"/>
        <v>45</v>
      </c>
      <c r="P86" s="12">
        <v>10</v>
      </c>
      <c r="Q86" s="10">
        <v>15</v>
      </c>
      <c r="R86" s="10">
        <v>10</v>
      </c>
      <c r="S86" s="10">
        <v>5</v>
      </c>
      <c r="T86" s="10">
        <v>20</v>
      </c>
      <c r="U86" s="10"/>
      <c r="V86" s="10"/>
      <c r="W86" s="10"/>
      <c r="X86" s="10"/>
      <c r="Y86" s="10"/>
      <c r="Z86" s="21">
        <f t="shared" si="16"/>
        <v>60</v>
      </c>
      <c r="AA86" s="12"/>
      <c r="AB86" s="10"/>
      <c r="AC86" s="10"/>
      <c r="AD86" s="10"/>
      <c r="AE86" s="10"/>
      <c r="AF86" s="10"/>
      <c r="AG86" s="10"/>
      <c r="AH86" s="10"/>
      <c r="AI86" s="10"/>
      <c r="AJ86" s="10"/>
      <c r="AK86" s="21" t="str">
        <f t="shared" si="17"/>
        <v/>
      </c>
      <c r="AL86" s="240">
        <f t="shared" si="18"/>
        <v>10</v>
      </c>
      <c r="AM86" s="178">
        <f t="shared" si="19"/>
        <v>15</v>
      </c>
      <c r="AN86" s="178">
        <f t="shared" si="20"/>
        <v>10</v>
      </c>
      <c r="AO86" s="178">
        <f t="shared" si="21"/>
        <v>5</v>
      </c>
      <c r="AP86" s="178">
        <f t="shared" si="22"/>
        <v>20</v>
      </c>
      <c r="AQ86" s="178">
        <f t="shared" si="23"/>
        <v>0</v>
      </c>
      <c r="AR86" s="178">
        <f t="shared" si="24"/>
        <v>0</v>
      </c>
      <c r="AS86" s="178">
        <f t="shared" si="25"/>
        <v>0</v>
      </c>
      <c r="AT86" s="178">
        <f t="shared" si="26"/>
        <v>0</v>
      </c>
      <c r="AU86" s="178">
        <f t="shared" si="27"/>
        <v>0</v>
      </c>
      <c r="AV86" s="179">
        <f t="shared" si="28"/>
        <v>60</v>
      </c>
      <c r="AW86" s="249"/>
      <c r="AX86" s="249"/>
    </row>
    <row r="87" spans="1:50" x14ac:dyDescent="0.25">
      <c r="A87" s="9">
        <v>85</v>
      </c>
      <c r="B87" s="81">
        <v>2211505223</v>
      </c>
      <c r="C87" s="85" t="s">
        <v>209</v>
      </c>
      <c r="D87" s="236" t="s">
        <v>210</v>
      </c>
      <c r="E87" s="243">
        <v>15</v>
      </c>
      <c r="F87" s="10">
        <v>15</v>
      </c>
      <c r="G87" s="10">
        <v>20</v>
      </c>
      <c r="H87" s="10">
        <v>15</v>
      </c>
      <c r="I87" s="10">
        <v>20</v>
      </c>
      <c r="J87" s="10"/>
      <c r="K87" s="10"/>
      <c r="L87" s="10"/>
      <c r="M87" s="10"/>
      <c r="N87" s="10"/>
      <c r="O87" s="21">
        <f t="shared" si="15"/>
        <v>85</v>
      </c>
      <c r="P87" s="12">
        <v>10</v>
      </c>
      <c r="Q87" s="10">
        <v>15</v>
      </c>
      <c r="R87" s="10">
        <v>5</v>
      </c>
      <c r="S87" s="10">
        <v>5</v>
      </c>
      <c r="T87" s="10">
        <v>10</v>
      </c>
      <c r="U87" s="10"/>
      <c r="V87" s="10"/>
      <c r="W87" s="10"/>
      <c r="X87" s="10"/>
      <c r="Y87" s="10"/>
      <c r="Z87" s="21">
        <f t="shared" si="16"/>
        <v>45</v>
      </c>
      <c r="AA87" s="12">
        <v>20</v>
      </c>
      <c r="AB87" s="10">
        <v>15</v>
      </c>
      <c r="AC87" s="10">
        <v>15</v>
      </c>
      <c r="AD87" s="10">
        <v>15</v>
      </c>
      <c r="AE87" s="10">
        <v>15</v>
      </c>
      <c r="AF87" s="10"/>
      <c r="AG87" s="10"/>
      <c r="AH87" s="10"/>
      <c r="AI87" s="10"/>
      <c r="AJ87" s="10"/>
      <c r="AK87" s="21">
        <f t="shared" si="17"/>
        <v>80</v>
      </c>
      <c r="AL87" s="240">
        <f t="shared" si="18"/>
        <v>20</v>
      </c>
      <c r="AM87" s="178">
        <f t="shared" si="19"/>
        <v>15</v>
      </c>
      <c r="AN87" s="178">
        <f t="shared" si="20"/>
        <v>15</v>
      </c>
      <c r="AO87" s="178">
        <f t="shared" si="21"/>
        <v>15</v>
      </c>
      <c r="AP87" s="178">
        <f t="shared" si="22"/>
        <v>15</v>
      </c>
      <c r="AQ87" s="178">
        <f t="shared" si="23"/>
        <v>0</v>
      </c>
      <c r="AR87" s="178">
        <f t="shared" si="24"/>
        <v>0</v>
      </c>
      <c r="AS87" s="178">
        <f t="shared" si="25"/>
        <v>0</v>
      </c>
      <c r="AT87" s="178">
        <f t="shared" si="26"/>
        <v>0</v>
      </c>
      <c r="AU87" s="178">
        <f t="shared" si="27"/>
        <v>0</v>
      </c>
      <c r="AV87" s="179">
        <f t="shared" si="28"/>
        <v>80</v>
      </c>
      <c r="AW87" s="249"/>
      <c r="AX87" s="249"/>
    </row>
    <row r="88" spans="1:50" x14ac:dyDescent="0.25">
      <c r="A88" s="9">
        <v>86</v>
      </c>
      <c r="B88" s="81">
        <v>2311505283</v>
      </c>
      <c r="C88" s="85" t="s">
        <v>211</v>
      </c>
      <c r="D88" s="236" t="s">
        <v>212</v>
      </c>
      <c r="E88" s="243">
        <v>10</v>
      </c>
      <c r="F88" s="10">
        <v>15</v>
      </c>
      <c r="G88" s="10">
        <v>10</v>
      </c>
      <c r="H88" s="10">
        <v>15</v>
      </c>
      <c r="I88" s="10">
        <v>5</v>
      </c>
      <c r="J88" s="10"/>
      <c r="K88" s="10"/>
      <c r="L88" s="10"/>
      <c r="M88" s="10"/>
      <c r="N88" s="10"/>
      <c r="O88" s="21">
        <f t="shared" si="15"/>
        <v>55</v>
      </c>
      <c r="P88" s="12">
        <v>15</v>
      </c>
      <c r="Q88" s="10">
        <v>10</v>
      </c>
      <c r="R88" s="10">
        <v>5</v>
      </c>
      <c r="S88" s="10">
        <v>5</v>
      </c>
      <c r="T88" s="10">
        <v>10</v>
      </c>
      <c r="U88" s="10"/>
      <c r="V88" s="10"/>
      <c r="W88" s="10"/>
      <c r="X88" s="10"/>
      <c r="Y88" s="10"/>
      <c r="Z88" s="21">
        <f t="shared" si="16"/>
        <v>45</v>
      </c>
      <c r="AA88" s="12"/>
      <c r="AB88" s="10"/>
      <c r="AC88" s="10"/>
      <c r="AD88" s="10"/>
      <c r="AE88" s="10"/>
      <c r="AF88" s="10"/>
      <c r="AG88" s="10"/>
      <c r="AH88" s="10"/>
      <c r="AI88" s="10"/>
      <c r="AJ88" s="10"/>
      <c r="AK88" s="21" t="str">
        <f t="shared" si="17"/>
        <v/>
      </c>
      <c r="AL88" s="240">
        <f t="shared" si="18"/>
        <v>15</v>
      </c>
      <c r="AM88" s="178">
        <f t="shared" si="19"/>
        <v>10</v>
      </c>
      <c r="AN88" s="178">
        <f t="shared" si="20"/>
        <v>5</v>
      </c>
      <c r="AO88" s="178">
        <f t="shared" si="21"/>
        <v>5</v>
      </c>
      <c r="AP88" s="178">
        <f t="shared" si="22"/>
        <v>10</v>
      </c>
      <c r="AQ88" s="178">
        <f t="shared" si="23"/>
        <v>0</v>
      </c>
      <c r="AR88" s="178">
        <f t="shared" si="24"/>
        <v>0</v>
      </c>
      <c r="AS88" s="178">
        <f t="shared" si="25"/>
        <v>0</v>
      </c>
      <c r="AT88" s="178">
        <f t="shared" si="26"/>
        <v>0</v>
      </c>
      <c r="AU88" s="178">
        <f t="shared" si="27"/>
        <v>0</v>
      </c>
      <c r="AV88" s="179">
        <f t="shared" si="28"/>
        <v>45</v>
      </c>
      <c r="AW88" s="249"/>
      <c r="AX88" s="249"/>
    </row>
    <row r="89" spans="1:50" x14ac:dyDescent="0.25">
      <c r="A89" s="9">
        <v>87</v>
      </c>
      <c r="B89" s="81">
        <v>2311505285</v>
      </c>
      <c r="C89" s="85" t="s">
        <v>213</v>
      </c>
      <c r="D89" s="236" t="s">
        <v>214</v>
      </c>
      <c r="E89" s="243">
        <v>20</v>
      </c>
      <c r="F89" s="10">
        <v>20</v>
      </c>
      <c r="G89" s="10">
        <v>20</v>
      </c>
      <c r="H89" s="10">
        <v>15</v>
      </c>
      <c r="I89" s="10">
        <v>20</v>
      </c>
      <c r="J89" s="10"/>
      <c r="K89" s="10"/>
      <c r="L89" s="10"/>
      <c r="M89" s="10"/>
      <c r="N89" s="10"/>
      <c r="O89" s="21">
        <f t="shared" si="15"/>
        <v>95</v>
      </c>
      <c r="P89" s="12">
        <v>20</v>
      </c>
      <c r="Q89" s="10">
        <v>15</v>
      </c>
      <c r="R89" s="10">
        <v>20</v>
      </c>
      <c r="S89" s="10">
        <v>15</v>
      </c>
      <c r="T89" s="10">
        <v>20</v>
      </c>
      <c r="U89" s="10"/>
      <c r="V89" s="10"/>
      <c r="W89" s="10"/>
      <c r="X89" s="10"/>
      <c r="Y89" s="10"/>
      <c r="Z89" s="21">
        <f t="shared" si="16"/>
        <v>90</v>
      </c>
      <c r="AA89" s="12"/>
      <c r="AB89" s="10"/>
      <c r="AC89" s="10"/>
      <c r="AD89" s="10"/>
      <c r="AE89" s="10"/>
      <c r="AF89" s="10"/>
      <c r="AG89" s="10"/>
      <c r="AH89" s="10"/>
      <c r="AI89" s="10"/>
      <c r="AJ89" s="10"/>
      <c r="AK89" s="21" t="str">
        <f t="shared" si="17"/>
        <v/>
      </c>
      <c r="AL89" s="240">
        <f t="shared" si="18"/>
        <v>20</v>
      </c>
      <c r="AM89" s="178">
        <f t="shared" si="19"/>
        <v>15</v>
      </c>
      <c r="AN89" s="178">
        <f t="shared" si="20"/>
        <v>20</v>
      </c>
      <c r="AO89" s="178">
        <f t="shared" si="21"/>
        <v>15</v>
      </c>
      <c r="AP89" s="178">
        <f t="shared" si="22"/>
        <v>20</v>
      </c>
      <c r="AQ89" s="178">
        <f t="shared" si="23"/>
        <v>0</v>
      </c>
      <c r="AR89" s="178">
        <f t="shared" si="24"/>
        <v>0</v>
      </c>
      <c r="AS89" s="178">
        <f t="shared" si="25"/>
        <v>0</v>
      </c>
      <c r="AT89" s="178">
        <f t="shared" si="26"/>
        <v>0</v>
      </c>
      <c r="AU89" s="178">
        <f t="shared" si="27"/>
        <v>0</v>
      </c>
      <c r="AV89" s="179">
        <f t="shared" si="28"/>
        <v>90</v>
      </c>
      <c r="AW89" s="249"/>
      <c r="AX89" s="249"/>
    </row>
    <row r="90" spans="1:50" x14ac:dyDescent="0.25">
      <c r="A90" s="9">
        <v>88</v>
      </c>
      <c r="B90" s="81">
        <v>2311505286</v>
      </c>
      <c r="C90" s="85" t="s">
        <v>215</v>
      </c>
      <c r="D90" s="236" t="s">
        <v>216</v>
      </c>
      <c r="E90" s="243">
        <v>20</v>
      </c>
      <c r="F90" s="10">
        <v>20</v>
      </c>
      <c r="G90" s="10">
        <v>20</v>
      </c>
      <c r="H90" s="10">
        <v>15</v>
      </c>
      <c r="I90" s="10">
        <v>15</v>
      </c>
      <c r="J90" s="10"/>
      <c r="K90" s="10"/>
      <c r="L90" s="10"/>
      <c r="M90" s="10"/>
      <c r="N90" s="10"/>
      <c r="O90" s="21">
        <f t="shared" si="15"/>
        <v>90</v>
      </c>
      <c r="P90" s="12">
        <v>20</v>
      </c>
      <c r="Q90" s="10">
        <v>15</v>
      </c>
      <c r="R90" s="10">
        <v>15</v>
      </c>
      <c r="S90" s="10">
        <v>15</v>
      </c>
      <c r="T90" s="10">
        <v>15</v>
      </c>
      <c r="U90" s="10"/>
      <c r="V90" s="10"/>
      <c r="W90" s="10"/>
      <c r="X90" s="10"/>
      <c r="Y90" s="10"/>
      <c r="Z90" s="21">
        <f t="shared" si="16"/>
        <v>80</v>
      </c>
      <c r="AA90" s="12"/>
      <c r="AB90" s="10"/>
      <c r="AC90" s="10"/>
      <c r="AD90" s="10"/>
      <c r="AE90" s="10"/>
      <c r="AF90" s="10"/>
      <c r="AG90" s="10"/>
      <c r="AH90" s="10"/>
      <c r="AI90" s="10"/>
      <c r="AJ90" s="10"/>
      <c r="AK90" s="21" t="str">
        <f t="shared" si="17"/>
        <v/>
      </c>
      <c r="AL90" s="240">
        <f t="shared" si="18"/>
        <v>20</v>
      </c>
      <c r="AM90" s="178">
        <f t="shared" si="19"/>
        <v>15</v>
      </c>
      <c r="AN90" s="178">
        <f t="shared" si="20"/>
        <v>15</v>
      </c>
      <c r="AO90" s="178">
        <f t="shared" si="21"/>
        <v>15</v>
      </c>
      <c r="AP90" s="178">
        <f t="shared" si="22"/>
        <v>15</v>
      </c>
      <c r="AQ90" s="178">
        <f t="shared" si="23"/>
        <v>0</v>
      </c>
      <c r="AR90" s="178">
        <f t="shared" si="24"/>
        <v>0</v>
      </c>
      <c r="AS90" s="178">
        <f t="shared" si="25"/>
        <v>0</v>
      </c>
      <c r="AT90" s="178">
        <f t="shared" si="26"/>
        <v>0</v>
      </c>
      <c r="AU90" s="178">
        <f t="shared" si="27"/>
        <v>0</v>
      </c>
      <c r="AV90" s="179">
        <f t="shared" si="28"/>
        <v>80</v>
      </c>
      <c r="AW90" s="249"/>
      <c r="AX90" s="249"/>
    </row>
    <row r="91" spans="1:50" x14ac:dyDescent="0.25">
      <c r="A91" s="9">
        <v>89</v>
      </c>
      <c r="B91" s="81">
        <v>2311505288</v>
      </c>
      <c r="C91" s="85" t="s">
        <v>217</v>
      </c>
      <c r="D91" s="236" t="s">
        <v>218</v>
      </c>
      <c r="E91" s="243" t="s">
        <v>77</v>
      </c>
      <c r="F91" s="10" t="s">
        <v>77</v>
      </c>
      <c r="G91" s="10" t="s">
        <v>77</v>
      </c>
      <c r="H91" s="10" t="s">
        <v>77</v>
      </c>
      <c r="I91" s="10" t="s">
        <v>77</v>
      </c>
      <c r="J91" s="10"/>
      <c r="K91" s="10"/>
      <c r="L91" s="10"/>
      <c r="M91" s="10"/>
      <c r="N91" s="10"/>
      <c r="O91" s="21">
        <f t="shared" si="15"/>
        <v>0</v>
      </c>
      <c r="P91" s="12" t="s">
        <v>77</v>
      </c>
      <c r="Q91" s="10" t="s">
        <v>77</v>
      </c>
      <c r="R91" s="10" t="s">
        <v>77</v>
      </c>
      <c r="S91" s="10" t="s">
        <v>77</v>
      </c>
      <c r="T91" s="10" t="s">
        <v>77</v>
      </c>
      <c r="U91" s="10"/>
      <c r="V91" s="10"/>
      <c r="W91" s="10"/>
      <c r="X91" s="10"/>
      <c r="Y91" s="10"/>
      <c r="Z91" s="21">
        <f t="shared" si="16"/>
        <v>0</v>
      </c>
      <c r="AA91" s="12"/>
      <c r="AB91" s="10"/>
      <c r="AC91" s="10"/>
      <c r="AD91" s="10"/>
      <c r="AE91" s="10"/>
      <c r="AF91" s="10"/>
      <c r="AG91" s="10"/>
      <c r="AH91" s="10"/>
      <c r="AI91" s="10"/>
      <c r="AJ91" s="10"/>
      <c r="AK91" s="21" t="str">
        <f t="shared" si="17"/>
        <v/>
      </c>
      <c r="AL91" s="240">
        <f t="shared" si="18"/>
        <v>0</v>
      </c>
      <c r="AM91" s="178">
        <f t="shared" si="19"/>
        <v>0</v>
      </c>
      <c r="AN91" s="178">
        <f t="shared" si="20"/>
        <v>0</v>
      </c>
      <c r="AO91" s="178">
        <f t="shared" si="21"/>
        <v>0</v>
      </c>
      <c r="AP91" s="178">
        <f t="shared" si="22"/>
        <v>0</v>
      </c>
      <c r="AQ91" s="178">
        <f t="shared" si="23"/>
        <v>0</v>
      </c>
      <c r="AR91" s="178">
        <f t="shared" si="24"/>
        <v>0</v>
      </c>
      <c r="AS91" s="178">
        <f t="shared" si="25"/>
        <v>0</v>
      </c>
      <c r="AT91" s="178">
        <f t="shared" si="26"/>
        <v>0</v>
      </c>
      <c r="AU91" s="178">
        <f t="shared" si="27"/>
        <v>0</v>
      </c>
      <c r="AV91" s="179">
        <f t="shared" si="28"/>
        <v>0</v>
      </c>
      <c r="AW91" s="249"/>
      <c r="AX91" s="249"/>
    </row>
    <row r="92" spans="1:50" x14ac:dyDescent="0.25">
      <c r="A92" s="9">
        <v>90</v>
      </c>
      <c r="B92" s="81">
        <v>2311505289</v>
      </c>
      <c r="C92" s="85" t="s">
        <v>219</v>
      </c>
      <c r="D92" s="236" t="s">
        <v>220</v>
      </c>
      <c r="E92" s="243">
        <v>10</v>
      </c>
      <c r="F92" s="10">
        <v>20</v>
      </c>
      <c r="G92" s="10">
        <v>20</v>
      </c>
      <c r="H92" s="10">
        <v>10</v>
      </c>
      <c r="I92" s="10">
        <v>10</v>
      </c>
      <c r="J92" s="10"/>
      <c r="K92" s="10"/>
      <c r="L92" s="10"/>
      <c r="M92" s="10"/>
      <c r="N92" s="10"/>
      <c r="O92" s="21">
        <f t="shared" si="15"/>
        <v>70</v>
      </c>
      <c r="P92" s="12">
        <v>15</v>
      </c>
      <c r="Q92" s="10">
        <v>15</v>
      </c>
      <c r="R92" s="10">
        <v>5</v>
      </c>
      <c r="S92" s="10">
        <v>10</v>
      </c>
      <c r="T92" s="10">
        <v>10</v>
      </c>
      <c r="U92" s="10"/>
      <c r="V92" s="10"/>
      <c r="W92" s="10"/>
      <c r="X92" s="10"/>
      <c r="Y92" s="10"/>
      <c r="Z92" s="21">
        <f t="shared" si="16"/>
        <v>55</v>
      </c>
      <c r="AA92" s="12"/>
      <c r="AB92" s="10"/>
      <c r="AC92" s="10"/>
      <c r="AD92" s="10"/>
      <c r="AE92" s="10"/>
      <c r="AF92" s="10"/>
      <c r="AG92" s="10"/>
      <c r="AH92" s="10"/>
      <c r="AI92" s="10"/>
      <c r="AJ92" s="10"/>
      <c r="AK92" s="21" t="str">
        <f t="shared" si="17"/>
        <v/>
      </c>
      <c r="AL92" s="240">
        <f t="shared" si="18"/>
        <v>15</v>
      </c>
      <c r="AM92" s="178">
        <f t="shared" si="19"/>
        <v>15</v>
      </c>
      <c r="AN92" s="178">
        <f t="shared" si="20"/>
        <v>5</v>
      </c>
      <c r="AO92" s="178">
        <f t="shared" si="21"/>
        <v>10</v>
      </c>
      <c r="AP92" s="178">
        <f t="shared" si="22"/>
        <v>10</v>
      </c>
      <c r="AQ92" s="178">
        <f t="shared" si="23"/>
        <v>0</v>
      </c>
      <c r="AR92" s="178">
        <f t="shared" si="24"/>
        <v>0</v>
      </c>
      <c r="AS92" s="178">
        <f t="shared" si="25"/>
        <v>0</v>
      </c>
      <c r="AT92" s="178">
        <f t="shared" si="26"/>
        <v>0</v>
      </c>
      <c r="AU92" s="178">
        <f t="shared" si="27"/>
        <v>0</v>
      </c>
      <c r="AV92" s="179">
        <f t="shared" si="28"/>
        <v>55</v>
      </c>
      <c r="AW92" s="249"/>
      <c r="AX92" s="249"/>
    </row>
    <row r="93" spans="1:50" x14ac:dyDescent="0.25">
      <c r="A93" s="9">
        <v>91</v>
      </c>
      <c r="B93" s="81">
        <v>2311505291</v>
      </c>
      <c r="C93" s="85" t="s">
        <v>221</v>
      </c>
      <c r="D93" s="236" t="s">
        <v>222</v>
      </c>
      <c r="E93" s="243">
        <v>20</v>
      </c>
      <c r="F93" s="10">
        <v>20</v>
      </c>
      <c r="G93" s="10">
        <v>20</v>
      </c>
      <c r="H93" s="10">
        <v>20</v>
      </c>
      <c r="I93" s="10">
        <v>20</v>
      </c>
      <c r="J93" s="10"/>
      <c r="K93" s="10"/>
      <c r="L93" s="10"/>
      <c r="M93" s="10"/>
      <c r="N93" s="10"/>
      <c r="O93" s="21">
        <f t="shared" si="15"/>
        <v>100</v>
      </c>
      <c r="P93" s="12">
        <v>15</v>
      </c>
      <c r="Q93" s="10">
        <v>10</v>
      </c>
      <c r="R93" s="10">
        <v>15</v>
      </c>
      <c r="S93" s="10">
        <v>20</v>
      </c>
      <c r="T93" s="10">
        <v>10</v>
      </c>
      <c r="U93" s="10"/>
      <c r="V93" s="10"/>
      <c r="W93" s="10"/>
      <c r="X93" s="10"/>
      <c r="Y93" s="10"/>
      <c r="Z93" s="21">
        <f t="shared" si="16"/>
        <v>70</v>
      </c>
      <c r="AA93" s="12"/>
      <c r="AB93" s="10"/>
      <c r="AC93" s="10"/>
      <c r="AD93" s="10"/>
      <c r="AE93" s="10"/>
      <c r="AF93" s="10"/>
      <c r="AG93" s="10"/>
      <c r="AH93" s="10"/>
      <c r="AI93" s="10"/>
      <c r="AJ93" s="10"/>
      <c r="AK93" s="21" t="str">
        <f t="shared" si="17"/>
        <v/>
      </c>
      <c r="AL93" s="240">
        <f t="shared" si="18"/>
        <v>15</v>
      </c>
      <c r="AM93" s="178">
        <f t="shared" si="19"/>
        <v>10</v>
      </c>
      <c r="AN93" s="178">
        <f t="shared" si="20"/>
        <v>15</v>
      </c>
      <c r="AO93" s="178">
        <f t="shared" si="21"/>
        <v>20</v>
      </c>
      <c r="AP93" s="178">
        <f t="shared" si="22"/>
        <v>10</v>
      </c>
      <c r="AQ93" s="178">
        <f t="shared" si="23"/>
        <v>0</v>
      </c>
      <c r="AR93" s="178">
        <f t="shared" si="24"/>
        <v>0</v>
      </c>
      <c r="AS93" s="178">
        <f t="shared" si="25"/>
        <v>0</v>
      </c>
      <c r="AT93" s="178">
        <f t="shared" si="26"/>
        <v>0</v>
      </c>
      <c r="AU93" s="178">
        <f t="shared" si="27"/>
        <v>0</v>
      </c>
      <c r="AV93" s="179">
        <f t="shared" si="28"/>
        <v>70</v>
      </c>
      <c r="AW93" s="249"/>
      <c r="AX93" s="249"/>
    </row>
    <row r="94" spans="1:50" x14ac:dyDescent="0.25">
      <c r="A94" s="9">
        <v>92</v>
      </c>
      <c r="B94" s="81">
        <v>2311505292</v>
      </c>
      <c r="C94" s="85" t="s">
        <v>223</v>
      </c>
      <c r="D94" s="236" t="s">
        <v>224</v>
      </c>
      <c r="E94" s="243">
        <v>20</v>
      </c>
      <c r="F94" s="10">
        <v>20</v>
      </c>
      <c r="G94" s="10">
        <v>20</v>
      </c>
      <c r="H94" s="10">
        <v>15</v>
      </c>
      <c r="I94" s="10">
        <v>15</v>
      </c>
      <c r="J94" s="10"/>
      <c r="K94" s="10"/>
      <c r="L94" s="10"/>
      <c r="M94" s="10"/>
      <c r="N94" s="10"/>
      <c r="O94" s="21">
        <f t="shared" si="15"/>
        <v>90</v>
      </c>
      <c r="P94" s="12">
        <v>20</v>
      </c>
      <c r="Q94" s="10">
        <v>15</v>
      </c>
      <c r="R94" s="10">
        <v>10</v>
      </c>
      <c r="S94" s="10">
        <v>10</v>
      </c>
      <c r="T94" s="10">
        <v>15</v>
      </c>
      <c r="U94" s="10"/>
      <c r="V94" s="10"/>
      <c r="W94" s="10"/>
      <c r="X94" s="10"/>
      <c r="Y94" s="10"/>
      <c r="Z94" s="21">
        <f t="shared" si="16"/>
        <v>70</v>
      </c>
      <c r="AA94" s="12"/>
      <c r="AB94" s="10"/>
      <c r="AC94" s="10"/>
      <c r="AD94" s="10"/>
      <c r="AE94" s="10"/>
      <c r="AF94" s="10"/>
      <c r="AG94" s="10"/>
      <c r="AH94" s="10"/>
      <c r="AI94" s="10"/>
      <c r="AJ94" s="10"/>
      <c r="AK94" s="21" t="str">
        <f t="shared" si="17"/>
        <v/>
      </c>
      <c r="AL94" s="240">
        <f t="shared" si="18"/>
        <v>20</v>
      </c>
      <c r="AM94" s="178">
        <f t="shared" si="19"/>
        <v>15</v>
      </c>
      <c r="AN94" s="178">
        <f t="shared" si="20"/>
        <v>10</v>
      </c>
      <c r="AO94" s="178">
        <f t="shared" si="21"/>
        <v>10</v>
      </c>
      <c r="AP94" s="178">
        <f t="shared" si="22"/>
        <v>15</v>
      </c>
      <c r="AQ94" s="178">
        <f t="shared" si="23"/>
        <v>0</v>
      </c>
      <c r="AR94" s="178">
        <f t="shared" si="24"/>
        <v>0</v>
      </c>
      <c r="AS94" s="178">
        <f t="shared" si="25"/>
        <v>0</v>
      </c>
      <c r="AT94" s="178">
        <f t="shared" si="26"/>
        <v>0</v>
      </c>
      <c r="AU94" s="178">
        <f t="shared" si="27"/>
        <v>0</v>
      </c>
      <c r="AV94" s="179">
        <f t="shared" si="28"/>
        <v>70</v>
      </c>
      <c r="AW94" s="249"/>
      <c r="AX94" s="249"/>
    </row>
    <row r="95" spans="1:50" x14ac:dyDescent="0.25">
      <c r="A95" s="9">
        <v>93</v>
      </c>
      <c r="B95" s="81">
        <v>2311505293</v>
      </c>
      <c r="C95" s="85" t="s">
        <v>225</v>
      </c>
      <c r="D95" s="236" t="s">
        <v>155</v>
      </c>
      <c r="E95" s="243">
        <v>5</v>
      </c>
      <c r="F95" s="10">
        <v>20</v>
      </c>
      <c r="G95" s="10">
        <v>5</v>
      </c>
      <c r="H95" s="10">
        <v>10</v>
      </c>
      <c r="I95" s="10">
        <v>5</v>
      </c>
      <c r="J95" s="10"/>
      <c r="K95" s="10"/>
      <c r="L95" s="10"/>
      <c r="M95" s="10"/>
      <c r="N95" s="10"/>
      <c r="O95" s="21">
        <f t="shared" si="15"/>
        <v>45</v>
      </c>
      <c r="P95" s="12">
        <v>20</v>
      </c>
      <c r="Q95" s="10">
        <v>15</v>
      </c>
      <c r="R95" s="10">
        <v>15</v>
      </c>
      <c r="S95" s="10">
        <v>20</v>
      </c>
      <c r="T95" s="10">
        <v>20</v>
      </c>
      <c r="U95" s="10"/>
      <c r="V95" s="10"/>
      <c r="W95" s="10"/>
      <c r="X95" s="10"/>
      <c r="Y95" s="10"/>
      <c r="Z95" s="21">
        <f t="shared" si="16"/>
        <v>90</v>
      </c>
      <c r="AA95" s="12"/>
      <c r="AB95" s="10"/>
      <c r="AC95" s="10"/>
      <c r="AD95" s="10"/>
      <c r="AE95" s="10"/>
      <c r="AF95" s="10"/>
      <c r="AG95" s="10"/>
      <c r="AH95" s="10"/>
      <c r="AI95" s="10"/>
      <c r="AJ95" s="10"/>
      <c r="AK95" s="21" t="str">
        <f t="shared" si="17"/>
        <v/>
      </c>
      <c r="AL95" s="240">
        <f t="shared" si="18"/>
        <v>20</v>
      </c>
      <c r="AM95" s="178">
        <f t="shared" si="19"/>
        <v>15</v>
      </c>
      <c r="AN95" s="178">
        <f t="shared" si="20"/>
        <v>15</v>
      </c>
      <c r="AO95" s="178">
        <f t="shared" si="21"/>
        <v>20</v>
      </c>
      <c r="AP95" s="178">
        <f t="shared" si="22"/>
        <v>20</v>
      </c>
      <c r="AQ95" s="178">
        <f t="shared" si="23"/>
        <v>0</v>
      </c>
      <c r="AR95" s="178">
        <f t="shared" si="24"/>
        <v>0</v>
      </c>
      <c r="AS95" s="178">
        <f t="shared" si="25"/>
        <v>0</v>
      </c>
      <c r="AT95" s="178">
        <f t="shared" si="26"/>
        <v>0</v>
      </c>
      <c r="AU95" s="178">
        <f t="shared" si="27"/>
        <v>0</v>
      </c>
      <c r="AV95" s="179">
        <f t="shared" si="28"/>
        <v>90</v>
      </c>
      <c r="AW95" s="249"/>
      <c r="AX95" s="249"/>
    </row>
    <row r="96" spans="1:50" x14ac:dyDescent="0.25">
      <c r="A96" s="9">
        <v>94</v>
      </c>
      <c r="B96" s="81">
        <v>2311505297</v>
      </c>
      <c r="C96" s="85" t="s">
        <v>226</v>
      </c>
      <c r="D96" s="236" t="s">
        <v>227</v>
      </c>
      <c r="E96" s="243">
        <v>20</v>
      </c>
      <c r="F96" s="10">
        <v>10</v>
      </c>
      <c r="G96" s="10">
        <v>20</v>
      </c>
      <c r="H96" s="10">
        <v>10</v>
      </c>
      <c r="I96" s="10">
        <v>15</v>
      </c>
      <c r="J96" s="10"/>
      <c r="K96" s="10"/>
      <c r="L96" s="10"/>
      <c r="M96" s="10"/>
      <c r="N96" s="10"/>
      <c r="O96" s="21">
        <f t="shared" si="15"/>
        <v>75</v>
      </c>
      <c r="P96" s="12">
        <v>15</v>
      </c>
      <c r="Q96" s="10">
        <v>15</v>
      </c>
      <c r="R96" s="10">
        <v>20</v>
      </c>
      <c r="S96" s="10">
        <v>20</v>
      </c>
      <c r="T96" s="10">
        <v>15</v>
      </c>
      <c r="U96" s="10"/>
      <c r="V96" s="10"/>
      <c r="W96" s="10"/>
      <c r="X96" s="10"/>
      <c r="Y96" s="10"/>
      <c r="Z96" s="21">
        <f t="shared" si="16"/>
        <v>85</v>
      </c>
      <c r="AA96" s="12"/>
      <c r="AB96" s="10"/>
      <c r="AC96" s="10"/>
      <c r="AD96" s="10"/>
      <c r="AE96" s="10"/>
      <c r="AF96" s="10"/>
      <c r="AG96" s="10"/>
      <c r="AH96" s="10"/>
      <c r="AI96" s="10"/>
      <c r="AJ96" s="10"/>
      <c r="AK96" s="21" t="str">
        <f t="shared" si="17"/>
        <v/>
      </c>
      <c r="AL96" s="240">
        <f t="shared" si="18"/>
        <v>15</v>
      </c>
      <c r="AM96" s="178">
        <f t="shared" si="19"/>
        <v>15</v>
      </c>
      <c r="AN96" s="178">
        <f t="shared" si="20"/>
        <v>20</v>
      </c>
      <c r="AO96" s="178">
        <f t="shared" si="21"/>
        <v>20</v>
      </c>
      <c r="AP96" s="178">
        <f t="shared" si="22"/>
        <v>15</v>
      </c>
      <c r="AQ96" s="178">
        <f t="shared" si="23"/>
        <v>0</v>
      </c>
      <c r="AR96" s="178">
        <f t="shared" si="24"/>
        <v>0</v>
      </c>
      <c r="AS96" s="178">
        <f t="shared" si="25"/>
        <v>0</v>
      </c>
      <c r="AT96" s="178">
        <f t="shared" si="26"/>
        <v>0</v>
      </c>
      <c r="AU96" s="178">
        <f t="shared" si="27"/>
        <v>0</v>
      </c>
      <c r="AV96" s="179">
        <f t="shared" si="28"/>
        <v>85</v>
      </c>
      <c r="AW96" s="249"/>
      <c r="AX96" s="249"/>
    </row>
    <row r="97" spans="1:50" x14ac:dyDescent="0.25">
      <c r="A97" s="9">
        <v>95</v>
      </c>
      <c r="B97" s="81">
        <v>2311505299</v>
      </c>
      <c r="C97" s="85" t="s">
        <v>228</v>
      </c>
      <c r="D97" s="236" t="s">
        <v>229</v>
      </c>
      <c r="E97" s="243">
        <v>5</v>
      </c>
      <c r="F97" s="10">
        <v>20</v>
      </c>
      <c r="G97" s="10">
        <v>10</v>
      </c>
      <c r="H97" s="10">
        <v>10</v>
      </c>
      <c r="I97" s="10">
        <v>0</v>
      </c>
      <c r="J97" s="10"/>
      <c r="K97" s="10"/>
      <c r="L97" s="10"/>
      <c r="M97" s="10"/>
      <c r="N97" s="10"/>
      <c r="O97" s="21">
        <f t="shared" si="15"/>
        <v>45</v>
      </c>
      <c r="P97" s="12">
        <v>20</v>
      </c>
      <c r="Q97" s="10">
        <v>15</v>
      </c>
      <c r="R97" s="10">
        <v>15</v>
      </c>
      <c r="S97" s="10">
        <v>15</v>
      </c>
      <c r="T97" s="10">
        <v>20</v>
      </c>
      <c r="U97" s="10"/>
      <c r="V97" s="10"/>
      <c r="W97" s="10"/>
      <c r="X97" s="10"/>
      <c r="Y97" s="10"/>
      <c r="Z97" s="21">
        <f t="shared" si="16"/>
        <v>85</v>
      </c>
      <c r="AA97" s="12"/>
      <c r="AB97" s="10"/>
      <c r="AC97" s="10"/>
      <c r="AD97" s="10"/>
      <c r="AE97" s="10"/>
      <c r="AF97" s="10"/>
      <c r="AG97" s="10"/>
      <c r="AH97" s="10"/>
      <c r="AI97" s="10"/>
      <c r="AJ97" s="10"/>
      <c r="AK97" s="21" t="str">
        <f t="shared" si="17"/>
        <v/>
      </c>
      <c r="AL97" s="240">
        <f t="shared" si="18"/>
        <v>20</v>
      </c>
      <c r="AM97" s="178">
        <f t="shared" si="19"/>
        <v>15</v>
      </c>
      <c r="AN97" s="178">
        <f t="shared" si="20"/>
        <v>15</v>
      </c>
      <c r="AO97" s="178">
        <f t="shared" si="21"/>
        <v>15</v>
      </c>
      <c r="AP97" s="178">
        <f t="shared" si="22"/>
        <v>20</v>
      </c>
      <c r="AQ97" s="178">
        <f t="shared" si="23"/>
        <v>0</v>
      </c>
      <c r="AR97" s="178">
        <f t="shared" si="24"/>
        <v>0</v>
      </c>
      <c r="AS97" s="178">
        <f t="shared" si="25"/>
        <v>0</v>
      </c>
      <c r="AT97" s="178">
        <f t="shared" si="26"/>
        <v>0</v>
      </c>
      <c r="AU97" s="178">
        <f t="shared" si="27"/>
        <v>0</v>
      </c>
      <c r="AV97" s="179">
        <f t="shared" si="28"/>
        <v>85</v>
      </c>
      <c r="AW97" s="249"/>
      <c r="AX97" s="249"/>
    </row>
    <row r="98" spans="1:50" x14ac:dyDescent="0.25">
      <c r="A98" s="9">
        <v>96</v>
      </c>
      <c r="B98" s="81">
        <v>2311505300</v>
      </c>
      <c r="C98" s="85" t="s">
        <v>230</v>
      </c>
      <c r="D98" s="236" t="s">
        <v>231</v>
      </c>
      <c r="E98" s="243">
        <v>20</v>
      </c>
      <c r="F98" s="10">
        <v>20</v>
      </c>
      <c r="G98" s="10">
        <v>20</v>
      </c>
      <c r="H98" s="10">
        <v>15</v>
      </c>
      <c r="I98" s="10">
        <v>15</v>
      </c>
      <c r="J98" s="10"/>
      <c r="K98" s="10"/>
      <c r="L98" s="10"/>
      <c r="M98" s="10"/>
      <c r="N98" s="10"/>
      <c r="O98" s="21">
        <f t="shared" si="15"/>
        <v>90</v>
      </c>
      <c r="P98" s="12">
        <v>10</v>
      </c>
      <c r="Q98" s="10">
        <v>5</v>
      </c>
      <c r="R98" s="10">
        <v>10</v>
      </c>
      <c r="S98" s="10">
        <v>20</v>
      </c>
      <c r="T98" s="10">
        <v>20</v>
      </c>
      <c r="U98" s="10"/>
      <c r="V98" s="10"/>
      <c r="W98" s="10"/>
      <c r="X98" s="10"/>
      <c r="Y98" s="10"/>
      <c r="Z98" s="21">
        <f t="shared" si="16"/>
        <v>65</v>
      </c>
      <c r="AA98" s="12"/>
      <c r="AB98" s="10"/>
      <c r="AC98" s="10"/>
      <c r="AD98" s="10"/>
      <c r="AE98" s="10"/>
      <c r="AF98" s="10"/>
      <c r="AG98" s="10"/>
      <c r="AH98" s="10"/>
      <c r="AI98" s="10"/>
      <c r="AJ98" s="10"/>
      <c r="AK98" s="21" t="str">
        <f t="shared" si="17"/>
        <v/>
      </c>
      <c r="AL98" s="240">
        <f t="shared" si="18"/>
        <v>10</v>
      </c>
      <c r="AM98" s="178">
        <f t="shared" si="19"/>
        <v>5</v>
      </c>
      <c r="AN98" s="178">
        <f t="shared" si="20"/>
        <v>10</v>
      </c>
      <c r="AO98" s="178">
        <f t="shared" si="21"/>
        <v>20</v>
      </c>
      <c r="AP98" s="178">
        <f t="shared" si="22"/>
        <v>20</v>
      </c>
      <c r="AQ98" s="178">
        <f t="shared" si="23"/>
        <v>0</v>
      </c>
      <c r="AR98" s="178">
        <f t="shared" si="24"/>
        <v>0</v>
      </c>
      <c r="AS98" s="178">
        <f t="shared" si="25"/>
        <v>0</v>
      </c>
      <c r="AT98" s="178">
        <f t="shared" si="26"/>
        <v>0</v>
      </c>
      <c r="AU98" s="178">
        <f t="shared" si="27"/>
        <v>0</v>
      </c>
      <c r="AV98" s="179">
        <f t="shared" si="28"/>
        <v>65</v>
      </c>
      <c r="AW98" s="249"/>
      <c r="AX98" s="249"/>
    </row>
    <row r="99" spans="1:50" x14ac:dyDescent="0.25">
      <c r="A99" s="9">
        <v>97</v>
      </c>
      <c r="B99" s="81">
        <v>2311505304</v>
      </c>
      <c r="C99" s="85" t="s">
        <v>232</v>
      </c>
      <c r="D99" s="236" t="s">
        <v>233</v>
      </c>
      <c r="E99" s="243">
        <v>15</v>
      </c>
      <c r="F99" s="10">
        <v>20</v>
      </c>
      <c r="G99" s="10">
        <v>15</v>
      </c>
      <c r="H99" s="10">
        <v>15</v>
      </c>
      <c r="I99" s="10">
        <v>15</v>
      </c>
      <c r="J99" s="10"/>
      <c r="K99" s="10"/>
      <c r="L99" s="10"/>
      <c r="M99" s="10"/>
      <c r="N99" s="10"/>
      <c r="O99" s="21">
        <f t="shared" si="15"/>
        <v>80</v>
      </c>
      <c r="P99" s="12">
        <v>5</v>
      </c>
      <c r="Q99" s="10">
        <v>15</v>
      </c>
      <c r="R99" s="10">
        <v>10</v>
      </c>
      <c r="S99" s="10">
        <v>15</v>
      </c>
      <c r="T99" s="10">
        <v>20</v>
      </c>
      <c r="U99" s="10"/>
      <c r="V99" s="10"/>
      <c r="W99" s="10"/>
      <c r="X99" s="10"/>
      <c r="Y99" s="10"/>
      <c r="Z99" s="21">
        <f t="shared" si="16"/>
        <v>65</v>
      </c>
      <c r="AA99" s="12"/>
      <c r="AB99" s="10"/>
      <c r="AC99" s="10"/>
      <c r="AD99" s="10"/>
      <c r="AE99" s="10"/>
      <c r="AF99" s="10"/>
      <c r="AG99" s="10"/>
      <c r="AH99" s="10"/>
      <c r="AI99" s="10"/>
      <c r="AJ99" s="10"/>
      <c r="AK99" s="21" t="str">
        <f t="shared" si="17"/>
        <v/>
      </c>
      <c r="AL99" s="240">
        <f t="shared" si="18"/>
        <v>5</v>
      </c>
      <c r="AM99" s="178">
        <f t="shared" si="19"/>
        <v>15</v>
      </c>
      <c r="AN99" s="178">
        <f t="shared" si="20"/>
        <v>10</v>
      </c>
      <c r="AO99" s="178">
        <f t="shared" si="21"/>
        <v>15</v>
      </c>
      <c r="AP99" s="178">
        <f t="shared" si="22"/>
        <v>20</v>
      </c>
      <c r="AQ99" s="178">
        <f t="shared" si="23"/>
        <v>0</v>
      </c>
      <c r="AR99" s="178">
        <f t="shared" si="24"/>
        <v>0</v>
      </c>
      <c r="AS99" s="178">
        <f t="shared" si="25"/>
        <v>0</v>
      </c>
      <c r="AT99" s="178">
        <f t="shared" si="26"/>
        <v>0</v>
      </c>
      <c r="AU99" s="178">
        <f t="shared" si="27"/>
        <v>0</v>
      </c>
      <c r="AV99" s="179">
        <f t="shared" si="28"/>
        <v>65</v>
      </c>
      <c r="AW99" s="249"/>
      <c r="AX99" s="249"/>
    </row>
    <row r="100" spans="1:50" x14ac:dyDescent="0.25">
      <c r="A100" s="9">
        <v>98</v>
      </c>
      <c r="B100" s="81">
        <v>2311505306</v>
      </c>
      <c r="C100" s="85" t="s">
        <v>234</v>
      </c>
      <c r="D100" s="236" t="s">
        <v>235</v>
      </c>
      <c r="E100" s="243">
        <v>15</v>
      </c>
      <c r="F100" s="10">
        <v>20</v>
      </c>
      <c r="G100" s="10">
        <v>15</v>
      </c>
      <c r="H100" s="10">
        <v>15</v>
      </c>
      <c r="I100" s="10">
        <v>15</v>
      </c>
      <c r="J100" s="10"/>
      <c r="K100" s="10"/>
      <c r="L100" s="10"/>
      <c r="M100" s="10"/>
      <c r="N100" s="10"/>
      <c r="O100" s="21">
        <f t="shared" si="15"/>
        <v>80</v>
      </c>
      <c r="P100" s="12">
        <v>10</v>
      </c>
      <c r="Q100" s="10">
        <v>15</v>
      </c>
      <c r="R100" s="10">
        <v>10</v>
      </c>
      <c r="S100" s="10">
        <v>15</v>
      </c>
      <c r="T100" s="10">
        <v>15</v>
      </c>
      <c r="U100" s="10"/>
      <c r="V100" s="10"/>
      <c r="W100" s="10"/>
      <c r="X100" s="10"/>
      <c r="Y100" s="10"/>
      <c r="Z100" s="21">
        <f t="shared" si="16"/>
        <v>65</v>
      </c>
      <c r="AA100" s="12"/>
      <c r="AB100" s="10"/>
      <c r="AC100" s="10"/>
      <c r="AD100" s="10"/>
      <c r="AE100" s="10"/>
      <c r="AF100" s="10"/>
      <c r="AG100" s="10"/>
      <c r="AH100" s="10"/>
      <c r="AI100" s="10"/>
      <c r="AJ100" s="10"/>
      <c r="AK100" s="21" t="str">
        <f t="shared" si="17"/>
        <v/>
      </c>
      <c r="AL100" s="240">
        <f t="shared" si="18"/>
        <v>10</v>
      </c>
      <c r="AM100" s="178">
        <f t="shared" si="19"/>
        <v>15</v>
      </c>
      <c r="AN100" s="178">
        <f t="shared" si="20"/>
        <v>10</v>
      </c>
      <c r="AO100" s="178">
        <f t="shared" si="21"/>
        <v>15</v>
      </c>
      <c r="AP100" s="178">
        <f t="shared" si="22"/>
        <v>15</v>
      </c>
      <c r="AQ100" s="178">
        <f t="shared" si="23"/>
        <v>0</v>
      </c>
      <c r="AR100" s="178">
        <f t="shared" si="24"/>
        <v>0</v>
      </c>
      <c r="AS100" s="178">
        <f t="shared" si="25"/>
        <v>0</v>
      </c>
      <c r="AT100" s="178">
        <f t="shared" si="26"/>
        <v>0</v>
      </c>
      <c r="AU100" s="178">
        <f t="shared" si="27"/>
        <v>0</v>
      </c>
      <c r="AV100" s="179">
        <f t="shared" si="28"/>
        <v>65</v>
      </c>
      <c r="AW100" s="249"/>
      <c r="AX100" s="249"/>
    </row>
    <row r="101" spans="1:50" x14ac:dyDescent="0.25">
      <c r="A101" s="9">
        <v>99</v>
      </c>
      <c r="B101" s="81"/>
      <c r="C101" s="85"/>
      <c r="D101" s="236"/>
      <c r="E101" s="243"/>
      <c r="F101" s="10"/>
      <c r="G101" s="10"/>
      <c r="H101" s="10"/>
      <c r="I101" s="10"/>
      <c r="J101" s="10"/>
      <c r="K101" s="10"/>
      <c r="L101" s="10"/>
      <c r="M101" s="10"/>
      <c r="N101" s="10"/>
      <c r="O101" s="21" t="str">
        <f t="shared" si="15"/>
        <v/>
      </c>
      <c r="P101" s="11"/>
      <c r="Q101" s="10"/>
      <c r="R101" s="10"/>
      <c r="S101" s="10"/>
      <c r="T101" s="10"/>
      <c r="U101" s="10"/>
      <c r="V101" s="10"/>
      <c r="W101" s="10"/>
      <c r="X101" s="10"/>
      <c r="Y101" s="10"/>
      <c r="Z101" s="21" t="str">
        <f t="shared" si="16"/>
        <v/>
      </c>
      <c r="AA101" s="11"/>
      <c r="AB101" s="10"/>
      <c r="AC101" s="10"/>
      <c r="AD101" s="10"/>
      <c r="AE101" s="10"/>
      <c r="AF101" s="10"/>
      <c r="AG101" s="10"/>
      <c r="AH101" s="10"/>
      <c r="AI101" s="10"/>
      <c r="AJ101" s="10"/>
      <c r="AK101" s="21" t="str">
        <f t="shared" si="17"/>
        <v/>
      </c>
      <c r="AL101" s="240">
        <f t="shared" si="18"/>
        <v>0</v>
      </c>
      <c r="AM101" s="178">
        <f t="shared" si="19"/>
        <v>0</v>
      </c>
      <c r="AN101" s="178">
        <f t="shared" si="20"/>
        <v>0</v>
      </c>
      <c r="AO101" s="178">
        <f t="shared" si="21"/>
        <v>0</v>
      </c>
      <c r="AP101" s="178">
        <f t="shared" si="22"/>
        <v>0</v>
      </c>
      <c r="AQ101" s="178">
        <f t="shared" si="23"/>
        <v>0</v>
      </c>
      <c r="AR101" s="178">
        <f t="shared" si="24"/>
        <v>0</v>
      </c>
      <c r="AS101" s="178">
        <f t="shared" si="25"/>
        <v>0</v>
      </c>
      <c r="AT101" s="178">
        <f t="shared" si="26"/>
        <v>0</v>
      </c>
      <c r="AU101" s="178">
        <f t="shared" si="27"/>
        <v>0</v>
      </c>
      <c r="AV101" s="179">
        <f t="shared" si="28"/>
        <v>0</v>
      </c>
      <c r="AW101" s="249"/>
      <c r="AX101" s="249"/>
    </row>
    <row r="102" spans="1:50" x14ac:dyDescent="0.25">
      <c r="A102" s="9">
        <v>100</v>
      </c>
      <c r="B102" s="81"/>
      <c r="C102" s="85"/>
      <c r="D102" s="236"/>
      <c r="E102" s="243"/>
      <c r="F102" s="10"/>
      <c r="G102" s="10"/>
      <c r="H102" s="10"/>
      <c r="I102" s="10"/>
      <c r="J102" s="10"/>
      <c r="K102" s="10"/>
      <c r="L102" s="10"/>
      <c r="M102" s="10"/>
      <c r="N102" s="10"/>
      <c r="O102" s="21" t="str">
        <f t="shared" si="15"/>
        <v/>
      </c>
      <c r="P102" s="11"/>
      <c r="Q102" s="10"/>
      <c r="R102" s="10"/>
      <c r="S102" s="10"/>
      <c r="T102" s="10"/>
      <c r="U102" s="10"/>
      <c r="V102" s="10"/>
      <c r="W102" s="10"/>
      <c r="X102" s="10"/>
      <c r="Y102" s="10"/>
      <c r="Z102" s="21" t="str">
        <f t="shared" si="16"/>
        <v/>
      </c>
      <c r="AA102" s="11"/>
      <c r="AB102" s="10"/>
      <c r="AC102" s="10"/>
      <c r="AD102" s="10"/>
      <c r="AE102" s="10"/>
      <c r="AF102" s="10"/>
      <c r="AG102" s="10"/>
      <c r="AH102" s="10"/>
      <c r="AI102" s="10"/>
      <c r="AJ102" s="10"/>
      <c r="AK102" s="21" t="str">
        <f t="shared" si="17"/>
        <v/>
      </c>
      <c r="AL102" s="240">
        <f t="shared" si="18"/>
        <v>0</v>
      </c>
      <c r="AM102" s="178">
        <f t="shared" si="19"/>
        <v>0</v>
      </c>
      <c r="AN102" s="178">
        <f t="shared" si="20"/>
        <v>0</v>
      </c>
      <c r="AO102" s="178">
        <f t="shared" si="21"/>
        <v>0</v>
      </c>
      <c r="AP102" s="178">
        <f t="shared" si="22"/>
        <v>0</v>
      </c>
      <c r="AQ102" s="178">
        <f t="shared" si="23"/>
        <v>0</v>
      </c>
      <c r="AR102" s="178">
        <f t="shared" si="24"/>
        <v>0</v>
      </c>
      <c r="AS102" s="178">
        <f t="shared" si="25"/>
        <v>0</v>
      </c>
      <c r="AT102" s="178">
        <f t="shared" si="26"/>
        <v>0</v>
      </c>
      <c r="AU102" s="178">
        <f t="shared" si="27"/>
        <v>0</v>
      </c>
      <c r="AV102" s="179">
        <f t="shared" si="28"/>
        <v>0</v>
      </c>
      <c r="AW102" s="249"/>
      <c r="AX102" s="249"/>
    </row>
    <row r="103" spans="1:50" x14ac:dyDescent="0.25">
      <c r="A103" s="9">
        <v>101</v>
      </c>
      <c r="B103" s="81"/>
      <c r="C103" s="85"/>
      <c r="D103" s="236"/>
      <c r="E103" s="243"/>
      <c r="F103" s="10"/>
      <c r="G103" s="10"/>
      <c r="H103" s="10"/>
      <c r="I103" s="10"/>
      <c r="J103" s="10"/>
      <c r="K103" s="10"/>
      <c r="L103" s="10"/>
      <c r="M103" s="10"/>
      <c r="N103" s="10"/>
      <c r="O103" s="21" t="str">
        <f t="shared" si="15"/>
        <v/>
      </c>
      <c r="P103" s="11"/>
      <c r="Q103" s="10"/>
      <c r="R103" s="10"/>
      <c r="S103" s="10"/>
      <c r="T103" s="10"/>
      <c r="U103" s="10"/>
      <c r="V103" s="10"/>
      <c r="W103" s="10"/>
      <c r="X103" s="10"/>
      <c r="Y103" s="10"/>
      <c r="Z103" s="21" t="str">
        <f t="shared" si="16"/>
        <v/>
      </c>
      <c r="AA103" s="11"/>
      <c r="AB103" s="10"/>
      <c r="AC103" s="10"/>
      <c r="AD103" s="10"/>
      <c r="AE103" s="10"/>
      <c r="AF103" s="10"/>
      <c r="AG103" s="10"/>
      <c r="AH103" s="10"/>
      <c r="AI103" s="10"/>
      <c r="AJ103" s="10"/>
      <c r="AK103" s="21" t="str">
        <f t="shared" si="17"/>
        <v/>
      </c>
      <c r="AL103" s="240">
        <f t="shared" si="18"/>
        <v>0</v>
      </c>
      <c r="AM103" s="178">
        <f t="shared" si="19"/>
        <v>0</v>
      </c>
      <c r="AN103" s="178">
        <f t="shared" si="20"/>
        <v>0</v>
      </c>
      <c r="AO103" s="178">
        <f t="shared" si="21"/>
        <v>0</v>
      </c>
      <c r="AP103" s="178">
        <f t="shared" si="22"/>
        <v>0</v>
      </c>
      <c r="AQ103" s="178">
        <f t="shared" si="23"/>
        <v>0</v>
      </c>
      <c r="AR103" s="178">
        <f t="shared" si="24"/>
        <v>0</v>
      </c>
      <c r="AS103" s="178">
        <f t="shared" si="25"/>
        <v>0</v>
      </c>
      <c r="AT103" s="178">
        <f t="shared" si="26"/>
        <v>0</v>
      </c>
      <c r="AU103" s="178">
        <f t="shared" si="27"/>
        <v>0</v>
      </c>
      <c r="AV103" s="179">
        <f t="shared" si="28"/>
        <v>0</v>
      </c>
      <c r="AW103" s="249"/>
      <c r="AX103" s="249"/>
    </row>
    <row r="104" spans="1:50" x14ac:dyDescent="0.25">
      <c r="A104" s="9">
        <v>102</v>
      </c>
      <c r="B104" s="81"/>
      <c r="C104" s="85"/>
      <c r="D104" s="236"/>
      <c r="E104" s="243"/>
      <c r="F104" s="10"/>
      <c r="G104" s="10"/>
      <c r="H104" s="10"/>
      <c r="I104" s="10"/>
      <c r="J104" s="10"/>
      <c r="K104" s="10"/>
      <c r="L104" s="10"/>
      <c r="M104" s="10"/>
      <c r="N104" s="10"/>
      <c r="O104" s="21" t="str">
        <f t="shared" si="15"/>
        <v/>
      </c>
      <c r="P104" s="11"/>
      <c r="Q104" s="10"/>
      <c r="R104" s="10"/>
      <c r="S104" s="10"/>
      <c r="T104" s="10"/>
      <c r="U104" s="10"/>
      <c r="V104" s="10"/>
      <c r="W104" s="10"/>
      <c r="X104" s="10"/>
      <c r="Y104" s="10"/>
      <c r="Z104" s="21" t="str">
        <f t="shared" si="16"/>
        <v/>
      </c>
      <c r="AA104" s="11"/>
      <c r="AB104" s="10"/>
      <c r="AC104" s="10"/>
      <c r="AD104" s="10"/>
      <c r="AE104" s="10"/>
      <c r="AF104" s="10"/>
      <c r="AG104" s="10"/>
      <c r="AH104" s="10"/>
      <c r="AI104" s="10"/>
      <c r="AJ104" s="10"/>
      <c r="AK104" s="21" t="str">
        <f t="shared" si="17"/>
        <v/>
      </c>
      <c r="AL104" s="240">
        <f t="shared" si="18"/>
        <v>0</v>
      </c>
      <c r="AM104" s="178">
        <f t="shared" si="19"/>
        <v>0</v>
      </c>
      <c r="AN104" s="178">
        <f t="shared" si="20"/>
        <v>0</v>
      </c>
      <c r="AO104" s="178">
        <f t="shared" si="21"/>
        <v>0</v>
      </c>
      <c r="AP104" s="178">
        <f t="shared" si="22"/>
        <v>0</v>
      </c>
      <c r="AQ104" s="178">
        <f t="shared" si="23"/>
        <v>0</v>
      </c>
      <c r="AR104" s="178">
        <f t="shared" si="24"/>
        <v>0</v>
      </c>
      <c r="AS104" s="178">
        <f t="shared" si="25"/>
        <v>0</v>
      </c>
      <c r="AT104" s="178">
        <f t="shared" si="26"/>
        <v>0</v>
      </c>
      <c r="AU104" s="178">
        <f t="shared" si="27"/>
        <v>0</v>
      </c>
      <c r="AV104" s="179">
        <f t="shared" si="28"/>
        <v>0</v>
      </c>
      <c r="AW104" s="249"/>
      <c r="AX104" s="249"/>
    </row>
    <row r="105" spans="1:50" x14ac:dyDescent="0.25">
      <c r="A105" s="9">
        <v>103</v>
      </c>
      <c r="B105" s="81"/>
      <c r="C105" s="85"/>
      <c r="D105" s="236"/>
      <c r="E105" s="243"/>
      <c r="F105" s="10"/>
      <c r="G105" s="10"/>
      <c r="H105" s="10"/>
      <c r="I105" s="10"/>
      <c r="J105" s="10"/>
      <c r="K105" s="10"/>
      <c r="L105" s="10"/>
      <c r="M105" s="10"/>
      <c r="N105" s="10"/>
      <c r="O105" s="21" t="str">
        <f t="shared" si="15"/>
        <v/>
      </c>
      <c r="P105" s="11"/>
      <c r="Q105" s="10"/>
      <c r="R105" s="10"/>
      <c r="S105" s="10"/>
      <c r="T105" s="10"/>
      <c r="U105" s="10"/>
      <c r="V105" s="10"/>
      <c r="W105" s="10"/>
      <c r="X105" s="10"/>
      <c r="Y105" s="10"/>
      <c r="Z105" s="21" t="str">
        <f t="shared" si="16"/>
        <v/>
      </c>
      <c r="AA105" s="11"/>
      <c r="AB105" s="10"/>
      <c r="AC105" s="10"/>
      <c r="AD105" s="10"/>
      <c r="AE105" s="10"/>
      <c r="AF105" s="10"/>
      <c r="AG105" s="10"/>
      <c r="AH105" s="10"/>
      <c r="AI105" s="10"/>
      <c r="AJ105" s="10"/>
      <c r="AK105" s="21" t="str">
        <f t="shared" si="17"/>
        <v/>
      </c>
      <c r="AL105" s="240">
        <f t="shared" si="18"/>
        <v>0</v>
      </c>
      <c r="AM105" s="178">
        <f t="shared" si="19"/>
        <v>0</v>
      </c>
      <c r="AN105" s="178">
        <f t="shared" si="20"/>
        <v>0</v>
      </c>
      <c r="AO105" s="178">
        <f t="shared" si="21"/>
        <v>0</v>
      </c>
      <c r="AP105" s="178">
        <f t="shared" si="22"/>
        <v>0</v>
      </c>
      <c r="AQ105" s="178">
        <f t="shared" si="23"/>
        <v>0</v>
      </c>
      <c r="AR105" s="178">
        <f t="shared" si="24"/>
        <v>0</v>
      </c>
      <c r="AS105" s="178">
        <f t="shared" si="25"/>
        <v>0</v>
      </c>
      <c r="AT105" s="178">
        <f t="shared" si="26"/>
        <v>0</v>
      </c>
      <c r="AU105" s="178">
        <f t="shared" si="27"/>
        <v>0</v>
      </c>
      <c r="AV105" s="179">
        <f t="shared" si="28"/>
        <v>0</v>
      </c>
      <c r="AW105" s="249"/>
      <c r="AX105" s="249"/>
    </row>
    <row r="106" spans="1:50" x14ac:dyDescent="0.25">
      <c r="A106" s="9">
        <v>104</v>
      </c>
      <c r="B106" s="81"/>
      <c r="C106" s="85"/>
      <c r="D106" s="236"/>
      <c r="E106" s="243"/>
      <c r="F106" s="10"/>
      <c r="G106" s="10"/>
      <c r="H106" s="10"/>
      <c r="I106" s="10"/>
      <c r="J106" s="10"/>
      <c r="K106" s="10"/>
      <c r="L106" s="10"/>
      <c r="M106" s="10"/>
      <c r="N106" s="10"/>
      <c r="O106" s="21" t="str">
        <f t="shared" si="15"/>
        <v/>
      </c>
      <c r="P106" s="11"/>
      <c r="Q106" s="10"/>
      <c r="R106" s="10"/>
      <c r="S106" s="10"/>
      <c r="T106" s="10"/>
      <c r="U106" s="10"/>
      <c r="V106" s="10"/>
      <c r="W106" s="10"/>
      <c r="X106" s="10"/>
      <c r="Y106" s="10"/>
      <c r="Z106" s="21" t="str">
        <f t="shared" si="16"/>
        <v/>
      </c>
      <c r="AA106" s="11"/>
      <c r="AB106" s="10"/>
      <c r="AC106" s="10"/>
      <c r="AD106" s="10"/>
      <c r="AE106" s="10"/>
      <c r="AF106" s="10"/>
      <c r="AG106" s="10"/>
      <c r="AH106" s="10"/>
      <c r="AI106" s="10"/>
      <c r="AJ106" s="10"/>
      <c r="AK106" s="21" t="str">
        <f t="shared" si="17"/>
        <v/>
      </c>
      <c r="AL106" s="240">
        <f t="shared" si="18"/>
        <v>0</v>
      </c>
      <c r="AM106" s="178">
        <f t="shared" si="19"/>
        <v>0</v>
      </c>
      <c r="AN106" s="178">
        <f t="shared" si="20"/>
        <v>0</v>
      </c>
      <c r="AO106" s="178">
        <f t="shared" si="21"/>
        <v>0</v>
      </c>
      <c r="AP106" s="178">
        <f t="shared" si="22"/>
        <v>0</v>
      </c>
      <c r="AQ106" s="178">
        <f t="shared" si="23"/>
        <v>0</v>
      </c>
      <c r="AR106" s="178">
        <f t="shared" si="24"/>
        <v>0</v>
      </c>
      <c r="AS106" s="178">
        <f t="shared" si="25"/>
        <v>0</v>
      </c>
      <c r="AT106" s="178">
        <f t="shared" si="26"/>
        <v>0</v>
      </c>
      <c r="AU106" s="178">
        <f t="shared" si="27"/>
        <v>0</v>
      </c>
      <c r="AV106" s="179">
        <f t="shared" si="28"/>
        <v>0</v>
      </c>
      <c r="AW106" s="249"/>
      <c r="AX106" s="249"/>
    </row>
    <row r="107" spans="1:50" x14ac:dyDescent="0.25">
      <c r="A107" s="9">
        <v>105</v>
      </c>
      <c r="B107" s="81"/>
      <c r="C107" s="85"/>
      <c r="D107" s="236"/>
      <c r="E107" s="243"/>
      <c r="F107" s="10"/>
      <c r="G107" s="10"/>
      <c r="H107" s="10"/>
      <c r="I107" s="10"/>
      <c r="J107" s="10"/>
      <c r="K107" s="10"/>
      <c r="L107" s="10"/>
      <c r="M107" s="10"/>
      <c r="N107" s="10"/>
      <c r="O107" s="21" t="str">
        <f t="shared" si="15"/>
        <v/>
      </c>
      <c r="P107" s="11"/>
      <c r="Q107" s="10"/>
      <c r="R107" s="10"/>
      <c r="S107" s="10"/>
      <c r="T107" s="10"/>
      <c r="U107" s="10"/>
      <c r="V107" s="10"/>
      <c r="W107" s="10"/>
      <c r="X107" s="10"/>
      <c r="Y107" s="10"/>
      <c r="Z107" s="21" t="str">
        <f t="shared" si="16"/>
        <v/>
      </c>
      <c r="AA107" s="11"/>
      <c r="AB107" s="10"/>
      <c r="AC107" s="10"/>
      <c r="AD107" s="10"/>
      <c r="AE107" s="10"/>
      <c r="AF107" s="10"/>
      <c r="AG107" s="10"/>
      <c r="AH107" s="10"/>
      <c r="AI107" s="10"/>
      <c r="AJ107" s="10"/>
      <c r="AK107" s="21" t="str">
        <f t="shared" si="17"/>
        <v/>
      </c>
      <c r="AL107" s="240">
        <f t="shared" si="18"/>
        <v>0</v>
      </c>
      <c r="AM107" s="178">
        <f t="shared" si="19"/>
        <v>0</v>
      </c>
      <c r="AN107" s="178">
        <f t="shared" si="20"/>
        <v>0</v>
      </c>
      <c r="AO107" s="178">
        <f t="shared" si="21"/>
        <v>0</v>
      </c>
      <c r="AP107" s="178">
        <f t="shared" si="22"/>
        <v>0</v>
      </c>
      <c r="AQ107" s="178">
        <f t="shared" si="23"/>
        <v>0</v>
      </c>
      <c r="AR107" s="178">
        <f t="shared" si="24"/>
        <v>0</v>
      </c>
      <c r="AS107" s="178">
        <f t="shared" si="25"/>
        <v>0</v>
      </c>
      <c r="AT107" s="178">
        <f t="shared" si="26"/>
        <v>0</v>
      </c>
      <c r="AU107" s="178">
        <f t="shared" si="27"/>
        <v>0</v>
      </c>
      <c r="AV107" s="179">
        <f t="shared" si="28"/>
        <v>0</v>
      </c>
      <c r="AW107" s="249"/>
      <c r="AX107" s="249"/>
    </row>
    <row r="108" spans="1:50" x14ac:dyDescent="0.25">
      <c r="A108" s="9">
        <v>106</v>
      </c>
      <c r="B108" s="81"/>
      <c r="C108" s="85"/>
      <c r="D108" s="236"/>
      <c r="E108" s="243"/>
      <c r="F108" s="10"/>
      <c r="G108" s="10"/>
      <c r="H108" s="10"/>
      <c r="I108" s="10"/>
      <c r="J108" s="10"/>
      <c r="K108" s="10"/>
      <c r="L108" s="10"/>
      <c r="M108" s="10"/>
      <c r="N108" s="10"/>
      <c r="O108" s="21" t="str">
        <f t="shared" si="15"/>
        <v/>
      </c>
      <c r="P108" s="11"/>
      <c r="Q108" s="10"/>
      <c r="R108" s="10"/>
      <c r="S108" s="10"/>
      <c r="T108" s="10"/>
      <c r="U108" s="10"/>
      <c r="V108" s="10"/>
      <c r="W108" s="10"/>
      <c r="X108" s="10"/>
      <c r="Y108" s="10"/>
      <c r="Z108" s="21" t="str">
        <f t="shared" si="16"/>
        <v/>
      </c>
      <c r="AA108" s="11"/>
      <c r="AB108" s="10"/>
      <c r="AC108" s="10"/>
      <c r="AD108" s="10"/>
      <c r="AE108" s="10"/>
      <c r="AF108" s="10"/>
      <c r="AG108" s="10"/>
      <c r="AH108" s="10"/>
      <c r="AI108" s="10"/>
      <c r="AJ108" s="10"/>
      <c r="AK108" s="21" t="str">
        <f t="shared" si="17"/>
        <v/>
      </c>
      <c r="AL108" s="240">
        <f t="shared" si="18"/>
        <v>0</v>
      </c>
      <c r="AM108" s="178">
        <f t="shared" si="19"/>
        <v>0</v>
      </c>
      <c r="AN108" s="178">
        <f t="shared" si="20"/>
        <v>0</v>
      </c>
      <c r="AO108" s="178">
        <f t="shared" si="21"/>
        <v>0</v>
      </c>
      <c r="AP108" s="178">
        <f t="shared" si="22"/>
        <v>0</v>
      </c>
      <c r="AQ108" s="178">
        <f t="shared" si="23"/>
        <v>0</v>
      </c>
      <c r="AR108" s="178">
        <f t="shared" si="24"/>
        <v>0</v>
      </c>
      <c r="AS108" s="178">
        <f t="shared" si="25"/>
        <v>0</v>
      </c>
      <c r="AT108" s="178">
        <f t="shared" si="26"/>
        <v>0</v>
      </c>
      <c r="AU108" s="178">
        <f t="shared" si="27"/>
        <v>0</v>
      </c>
      <c r="AV108" s="179">
        <f t="shared" si="28"/>
        <v>0</v>
      </c>
      <c r="AW108" s="249"/>
      <c r="AX108" s="249"/>
    </row>
    <row r="109" spans="1:50" x14ac:dyDescent="0.25">
      <c r="A109" s="9">
        <v>107</v>
      </c>
      <c r="B109" s="81"/>
      <c r="C109" s="85"/>
      <c r="D109" s="236"/>
      <c r="E109" s="243"/>
      <c r="F109" s="10"/>
      <c r="G109" s="10"/>
      <c r="H109" s="10"/>
      <c r="I109" s="10"/>
      <c r="J109" s="10"/>
      <c r="K109" s="10"/>
      <c r="L109" s="10"/>
      <c r="M109" s="10"/>
      <c r="N109" s="10"/>
      <c r="O109" s="21" t="str">
        <f t="shared" si="15"/>
        <v/>
      </c>
      <c r="P109" s="11"/>
      <c r="Q109" s="10"/>
      <c r="R109" s="10"/>
      <c r="S109" s="10"/>
      <c r="T109" s="10"/>
      <c r="U109" s="10"/>
      <c r="V109" s="10"/>
      <c r="W109" s="10"/>
      <c r="X109" s="10"/>
      <c r="Y109" s="10"/>
      <c r="Z109" s="21" t="str">
        <f t="shared" si="16"/>
        <v/>
      </c>
      <c r="AA109" s="11"/>
      <c r="AB109" s="10"/>
      <c r="AC109" s="10"/>
      <c r="AD109" s="10"/>
      <c r="AE109" s="10"/>
      <c r="AF109" s="10"/>
      <c r="AG109" s="10"/>
      <c r="AH109" s="10"/>
      <c r="AI109" s="10"/>
      <c r="AJ109" s="10"/>
      <c r="AK109" s="21" t="str">
        <f t="shared" si="17"/>
        <v/>
      </c>
      <c r="AL109" s="240">
        <f t="shared" si="18"/>
        <v>0</v>
      </c>
      <c r="AM109" s="178">
        <f t="shared" si="19"/>
        <v>0</v>
      </c>
      <c r="AN109" s="178">
        <f t="shared" si="20"/>
        <v>0</v>
      </c>
      <c r="AO109" s="178">
        <f t="shared" si="21"/>
        <v>0</v>
      </c>
      <c r="AP109" s="178">
        <f t="shared" si="22"/>
        <v>0</v>
      </c>
      <c r="AQ109" s="178">
        <f t="shared" si="23"/>
        <v>0</v>
      </c>
      <c r="AR109" s="178">
        <f t="shared" si="24"/>
        <v>0</v>
      </c>
      <c r="AS109" s="178">
        <f t="shared" si="25"/>
        <v>0</v>
      </c>
      <c r="AT109" s="178">
        <f t="shared" si="26"/>
        <v>0</v>
      </c>
      <c r="AU109" s="178">
        <f t="shared" si="27"/>
        <v>0</v>
      </c>
      <c r="AV109" s="179">
        <f t="shared" si="28"/>
        <v>0</v>
      </c>
      <c r="AW109" s="249"/>
      <c r="AX109" s="249"/>
    </row>
    <row r="110" spans="1:50" x14ac:dyDescent="0.25">
      <c r="A110" s="9">
        <v>108</v>
      </c>
      <c r="B110" s="81"/>
      <c r="C110" s="85"/>
      <c r="D110" s="236"/>
      <c r="E110" s="243"/>
      <c r="F110" s="10"/>
      <c r="G110" s="10"/>
      <c r="H110" s="10"/>
      <c r="I110" s="10"/>
      <c r="J110" s="10"/>
      <c r="K110" s="10"/>
      <c r="L110" s="10"/>
      <c r="M110" s="10"/>
      <c r="N110" s="10"/>
      <c r="O110" s="21" t="str">
        <f t="shared" si="15"/>
        <v/>
      </c>
      <c r="P110" s="11"/>
      <c r="Q110" s="10"/>
      <c r="R110" s="10"/>
      <c r="S110" s="10"/>
      <c r="T110" s="10"/>
      <c r="U110" s="10"/>
      <c r="V110" s="10"/>
      <c r="W110" s="10"/>
      <c r="X110" s="10"/>
      <c r="Y110" s="10"/>
      <c r="Z110" s="21" t="str">
        <f t="shared" si="16"/>
        <v/>
      </c>
      <c r="AA110" s="11"/>
      <c r="AB110" s="10"/>
      <c r="AC110" s="10"/>
      <c r="AD110" s="10"/>
      <c r="AE110" s="10"/>
      <c r="AF110" s="10"/>
      <c r="AG110" s="10"/>
      <c r="AH110" s="10"/>
      <c r="AI110" s="10"/>
      <c r="AJ110" s="10"/>
      <c r="AK110" s="21" t="str">
        <f t="shared" si="17"/>
        <v/>
      </c>
      <c r="AL110" s="240">
        <f t="shared" si="18"/>
        <v>0</v>
      </c>
      <c r="AM110" s="178">
        <f t="shared" si="19"/>
        <v>0</v>
      </c>
      <c r="AN110" s="178">
        <f t="shared" si="20"/>
        <v>0</v>
      </c>
      <c r="AO110" s="178">
        <f t="shared" si="21"/>
        <v>0</v>
      </c>
      <c r="AP110" s="178">
        <f t="shared" si="22"/>
        <v>0</v>
      </c>
      <c r="AQ110" s="178">
        <f t="shared" si="23"/>
        <v>0</v>
      </c>
      <c r="AR110" s="178">
        <f t="shared" si="24"/>
        <v>0</v>
      </c>
      <c r="AS110" s="178">
        <f t="shared" si="25"/>
        <v>0</v>
      </c>
      <c r="AT110" s="178">
        <f t="shared" si="26"/>
        <v>0</v>
      </c>
      <c r="AU110" s="178">
        <f t="shared" si="27"/>
        <v>0</v>
      </c>
      <c r="AV110" s="179">
        <f t="shared" si="28"/>
        <v>0</v>
      </c>
      <c r="AW110" s="249"/>
      <c r="AX110" s="249"/>
    </row>
    <row r="111" spans="1:50" x14ac:dyDescent="0.25">
      <c r="A111" s="9">
        <v>109</v>
      </c>
      <c r="B111" s="81"/>
      <c r="C111" s="85"/>
      <c r="D111" s="236"/>
      <c r="E111" s="243"/>
      <c r="F111" s="10"/>
      <c r="G111" s="10"/>
      <c r="H111" s="10"/>
      <c r="I111" s="10"/>
      <c r="J111" s="10"/>
      <c r="K111" s="10"/>
      <c r="L111" s="10"/>
      <c r="M111" s="10"/>
      <c r="N111" s="10"/>
      <c r="O111" s="21" t="str">
        <f t="shared" si="15"/>
        <v/>
      </c>
      <c r="P111" s="11"/>
      <c r="Q111" s="10"/>
      <c r="R111" s="10"/>
      <c r="S111" s="10"/>
      <c r="T111" s="10"/>
      <c r="U111" s="10"/>
      <c r="V111" s="10"/>
      <c r="W111" s="10"/>
      <c r="X111" s="10"/>
      <c r="Y111" s="10"/>
      <c r="Z111" s="21" t="str">
        <f t="shared" si="16"/>
        <v/>
      </c>
      <c r="AA111" s="11"/>
      <c r="AB111" s="10"/>
      <c r="AC111" s="10"/>
      <c r="AD111" s="10"/>
      <c r="AE111" s="10"/>
      <c r="AF111" s="10"/>
      <c r="AG111" s="10"/>
      <c r="AH111" s="10"/>
      <c r="AI111" s="10"/>
      <c r="AJ111" s="10"/>
      <c r="AK111" s="21" t="str">
        <f t="shared" si="17"/>
        <v/>
      </c>
      <c r="AL111" s="240">
        <f t="shared" si="18"/>
        <v>0</v>
      </c>
      <c r="AM111" s="178">
        <f t="shared" si="19"/>
        <v>0</v>
      </c>
      <c r="AN111" s="178">
        <f t="shared" si="20"/>
        <v>0</v>
      </c>
      <c r="AO111" s="178">
        <f t="shared" si="21"/>
        <v>0</v>
      </c>
      <c r="AP111" s="178">
        <f t="shared" si="22"/>
        <v>0</v>
      </c>
      <c r="AQ111" s="178">
        <f t="shared" si="23"/>
        <v>0</v>
      </c>
      <c r="AR111" s="178">
        <f t="shared" si="24"/>
        <v>0</v>
      </c>
      <c r="AS111" s="178">
        <f t="shared" si="25"/>
        <v>0</v>
      </c>
      <c r="AT111" s="178">
        <f t="shared" si="26"/>
        <v>0</v>
      </c>
      <c r="AU111" s="178">
        <f t="shared" si="27"/>
        <v>0</v>
      </c>
      <c r="AV111" s="179">
        <f t="shared" si="28"/>
        <v>0</v>
      </c>
      <c r="AW111" s="249"/>
      <c r="AX111" s="249"/>
    </row>
    <row r="112" spans="1:50" x14ac:dyDescent="0.25">
      <c r="A112" s="9">
        <v>110</v>
      </c>
      <c r="B112" s="81"/>
      <c r="C112" s="85"/>
      <c r="D112" s="236"/>
      <c r="E112" s="243"/>
      <c r="F112" s="10"/>
      <c r="G112" s="10"/>
      <c r="H112" s="10"/>
      <c r="I112" s="10"/>
      <c r="J112" s="10"/>
      <c r="K112" s="10"/>
      <c r="L112" s="10"/>
      <c r="M112" s="10"/>
      <c r="N112" s="10"/>
      <c r="O112" s="21" t="str">
        <f t="shared" si="15"/>
        <v/>
      </c>
      <c r="P112" s="11"/>
      <c r="Q112" s="10"/>
      <c r="R112" s="10"/>
      <c r="S112" s="10"/>
      <c r="T112" s="10"/>
      <c r="U112" s="10"/>
      <c r="V112" s="10"/>
      <c r="W112" s="10"/>
      <c r="X112" s="10"/>
      <c r="Y112" s="10"/>
      <c r="Z112" s="21" t="str">
        <f t="shared" si="16"/>
        <v/>
      </c>
      <c r="AA112" s="11"/>
      <c r="AB112" s="10"/>
      <c r="AC112" s="10"/>
      <c r="AD112" s="10"/>
      <c r="AE112" s="10"/>
      <c r="AF112" s="10"/>
      <c r="AG112" s="10"/>
      <c r="AH112" s="10"/>
      <c r="AI112" s="10"/>
      <c r="AJ112" s="10"/>
      <c r="AK112" s="21" t="str">
        <f t="shared" si="17"/>
        <v/>
      </c>
      <c r="AL112" s="240">
        <f t="shared" si="18"/>
        <v>0</v>
      </c>
      <c r="AM112" s="178">
        <f t="shared" si="19"/>
        <v>0</v>
      </c>
      <c r="AN112" s="178">
        <f t="shared" si="20"/>
        <v>0</v>
      </c>
      <c r="AO112" s="178">
        <f t="shared" si="21"/>
        <v>0</v>
      </c>
      <c r="AP112" s="178">
        <f t="shared" si="22"/>
        <v>0</v>
      </c>
      <c r="AQ112" s="178">
        <f t="shared" si="23"/>
        <v>0</v>
      </c>
      <c r="AR112" s="178">
        <f t="shared" si="24"/>
        <v>0</v>
      </c>
      <c r="AS112" s="178">
        <f t="shared" si="25"/>
        <v>0</v>
      </c>
      <c r="AT112" s="178">
        <f t="shared" si="26"/>
        <v>0</v>
      </c>
      <c r="AU112" s="178">
        <f t="shared" si="27"/>
        <v>0</v>
      </c>
      <c r="AV112" s="179">
        <f t="shared" si="28"/>
        <v>0</v>
      </c>
      <c r="AW112" s="249"/>
      <c r="AX112" s="249"/>
    </row>
    <row r="113" spans="1:50" x14ac:dyDescent="0.25">
      <c r="A113" s="9">
        <v>111</v>
      </c>
      <c r="B113" s="81"/>
      <c r="C113" s="85"/>
      <c r="D113" s="236"/>
      <c r="E113" s="243"/>
      <c r="F113" s="10"/>
      <c r="G113" s="10"/>
      <c r="H113" s="10"/>
      <c r="I113" s="10"/>
      <c r="J113" s="10"/>
      <c r="K113" s="10"/>
      <c r="L113" s="10"/>
      <c r="M113" s="10"/>
      <c r="N113" s="10"/>
      <c r="O113" s="21" t="str">
        <f t="shared" si="15"/>
        <v/>
      </c>
      <c r="P113" s="11"/>
      <c r="Q113" s="10"/>
      <c r="R113" s="10"/>
      <c r="S113" s="10"/>
      <c r="T113" s="10"/>
      <c r="U113" s="10"/>
      <c r="V113" s="10"/>
      <c r="W113" s="10"/>
      <c r="X113" s="10"/>
      <c r="Y113" s="10"/>
      <c r="Z113" s="21" t="str">
        <f t="shared" si="16"/>
        <v/>
      </c>
      <c r="AA113" s="11"/>
      <c r="AB113" s="10"/>
      <c r="AC113" s="10"/>
      <c r="AD113" s="10"/>
      <c r="AE113" s="10"/>
      <c r="AF113" s="10"/>
      <c r="AG113" s="10"/>
      <c r="AH113" s="10"/>
      <c r="AI113" s="10"/>
      <c r="AJ113" s="10"/>
      <c r="AK113" s="21" t="str">
        <f t="shared" si="17"/>
        <v/>
      </c>
      <c r="AL113" s="240">
        <f t="shared" si="18"/>
        <v>0</v>
      </c>
      <c r="AM113" s="178">
        <f t="shared" si="19"/>
        <v>0</v>
      </c>
      <c r="AN113" s="178">
        <f t="shared" si="20"/>
        <v>0</v>
      </c>
      <c r="AO113" s="178">
        <f t="shared" si="21"/>
        <v>0</v>
      </c>
      <c r="AP113" s="178">
        <f t="shared" si="22"/>
        <v>0</v>
      </c>
      <c r="AQ113" s="178">
        <f t="shared" si="23"/>
        <v>0</v>
      </c>
      <c r="AR113" s="178">
        <f t="shared" si="24"/>
        <v>0</v>
      </c>
      <c r="AS113" s="178">
        <f t="shared" si="25"/>
        <v>0</v>
      </c>
      <c r="AT113" s="178">
        <f t="shared" si="26"/>
        <v>0</v>
      </c>
      <c r="AU113" s="178">
        <f t="shared" si="27"/>
        <v>0</v>
      </c>
      <c r="AV113" s="179">
        <f t="shared" si="28"/>
        <v>0</v>
      </c>
      <c r="AW113" s="249"/>
      <c r="AX113" s="249"/>
    </row>
    <row r="114" spans="1:50" x14ac:dyDescent="0.25">
      <c r="A114" s="9">
        <v>112</v>
      </c>
      <c r="B114" s="81"/>
      <c r="C114" s="85"/>
      <c r="D114" s="236"/>
      <c r="E114" s="243"/>
      <c r="F114" s="10"/>
      <c r="G114" s="10"/>
      <c r="H114" s="10"/>
      <c r="I114" s="10"/>
      <c r="J114" s="10"/>
      <c r="K114" s="10"/>
      <c r="L114" s="10"/>
      <c r="M114" s="10"/>
      <c r="N114" s="10"/>
      <c r="O114" s="21" t="str">
        <f t="shared" si="15"/>
        <v/>
      </c>
      <c r="P114" s="11"/>
      <c r="Q114" s="10"/>
      <c r="R114" s="10"/>
      <c r="S114" s="10"/>
      <c r="T114" s="10"/>
      <c r="U114" s="10"/>
      <c r="V114" s="10"/>
      <c r="W114" s="10"/>
      <c r="X114" s="10"/>
      <c r="Y114" s="10"/>
      <c r="Z114" s="21" t="str">
        <f t="shared" si="16"/>
        <v/>
      </c>
      <c r="AA114" s="11"/>
      <c r="AB114" s="10"/>
      <c r="AC114" s="10"/>
      <c r="AD114" s="10"/>
      <c r="AE114" s="10"/>
      <c r="AF114" s="10"/>
      <c r="AG114" s="10"/>
      <c r="AH114" s="10"/>
      <c r="AI114" s="10"/>
      <c r="AJ114" s="10"/>
      <c r="AK114" s="21" t="str">
        <f t="shared" si="17"/>
        <v/>
      </c>
      <c r="AL114" s="240">
        <f t="shared" si="18"/>
        <v>0</v>
      </c>
      <c r="AM114" s="178">
        <f t="shared" si="19"/>
        <v>0</v>
      </c>
      <c r="AN114" s="178">
        <f t="shared" si="20"/>
        <v>0</v>
      </c>
      <c r="AO114" s="178">
        <f t="shared" si="21"/>
        <v>0</v>
      </c>
      <c r="AP114" s="178">
        <f t="shared" si="22"/>
        <v>0</v>
      </c>
      <c r="AQ114" s="178">
        <f t="shared" si="23"/>
        <v>0</v>
      </c>
      <c r="AR114" s="178">
        <f t="shared" si="24"/>
        <v>0</v>
      </c>
      <c r="AS114" s="178">
        <f t="shared" si="25"/>
        <v>0</v>
      </c>
      <c r="AT114" s="178">
        <f t="shared" si="26"/>
        <v>0</v>
      </c>
      <c r="AU114" s="178">
        <f t="shared" si="27"/>
        <v>0</v>
      </c>
      <c r="AV114" s="179">
        <f t="shared" si="28"/>
        <v>0</v>
      </c>
      <c r="AW114" s="249"/>
      <c r="AX114" s="249"/>
    </row>
    <row r="115" spans="1:50" x14ac:dyDescent="0.25">
      <c r="A115" s="9">
        <v>113</v>
      </c>
      <c r="B115" s="81"/>
      <c r="C115" s="85"/>
      <c r="D115" s="236"/>
      <c r="E115" s="243"/>
      <c r="F115" s="10"/>
      <c r="G115" s="10"/>
      <c r="H115" s="10"/>
      <c r="I115" s="10"/>
      <c r="J115" s="10"/>
      <c r="K115" s="10"/>
      <c r="L115" s="10"/>
      <c r="M115" s="10"/>
      <c r="N115" s="10"/>
      <c r="O115" s="21" t="str">
        <f t="shared" si="15"/>
        <v/>
      </c>
      <c r="P115" s="11"/>
      <c r="Q115" s="10"/>
      <c r="R115" s="10"/>
      <c r="S115" s="10"/>
      <c r="T115" s="10"/>
      <c r="U115" s="10"/>
      <c r="V115" s="10"/>
      <c r="W115" s="10"/>
      <c r="X115" s="10"/>
      <c r="Y115" s="10"/>
      <c r="Z115" s="21" t="str">
        <f t="shared" si="16"/>
        <v/>
      </c>
      <c r="AA115" s="11"/>
      <c r="AB115" s="10"/>
      <c r="AC115" s="10"/>
      <c r="AD115" s="10"/>
      <c r="AE115" s="10"/>
      <c r="AF115" s="10"/>
      <c r="AG115" s="10"/>
      <c r="AH115" s="10"/>
      <c r="AI115" s="10"/>
      <c r="AJ115" s="10"/>
      <c r="AK115" s="21" t="str">
        <f t="shared" si="17"/>
        <v/>
      </c>
      <c r="AL115" s="240">
        <f t="shared" si="18"/>
        <v>0</v>
      </c>
      <c r="AM115" s="178">
        <f t="shared" si="19"/>
        <v>0</v>
      </c>
      <c r="AN115" s="178">
        <f t="shared" si="20"/>
        <v>0</v>
      </c>
      <c r="AO115" s="178">
        <f t="shared" si="21"/>
        <v>0</v>
      </c>
      <c r="AP115" s="178">
        <f t="shared" si="22"/>
        <v>0</v>
      </c>
      <c r="AQ115" s="178">
        <f t="shared" si="23"/>
        <v>0</v>
      </c>
      <c r="AR115" s="178">
        <f t="shared" si="24"/>
        <v>0</v>
      </c>
      <c r="AS115" s="178">
        <f t="shared" si="25"/>
        <v>0</v>
      </c>
      <c r="AT115" s="178">
        <f t="shared" si="26"/>
        <v>0</v>
      </c>
      <c r="AU115" s="178">
        <f t="shared" si="27"/>
        <v>0</v>
      </c>
      <c r="AV115" s="179">
        <f t="shared" si="28"/>
        <v>0</v>
      </c>
      <c r="AW115" s="249"/>
      <c r="AX115" s="249"/>
    </row>
    <row r="116" spans="1:50" x14ac:dyDescent="0.25">
      <c r="A116" s="9">
        <v>114</v>
      </c>
      <c r="B116" s="81"/>
      <c r="C116" s="85"/>
      <c r="D116" s="236"/>
      <c r="E116" s="243"/>
      <c r="F116" s="10"/>
      <c r="G116" s="10"/>
      <c r="H116" s="10"/>
      <c r="I116" s="10"/>
      <c r="J116" s="10"/>
      <c r="K116" s="10"/>
      <c r="L116" s="10"/>
      <c r="M116" s="10"/>
      <c r="N116" s="10"/>
      <c r="O116" s="21" t="str">
        <f t="shared" si="15"/>
        <v/>
      </c>
      <c r="P116" s="11"/>
      <c r="Q116" s="10"/>
      <c r="R116" s="10"/>
      <c r="S116" s="10"/>
      <c r="T116" s="10"/>
      <c r="U116" s="10"/>
      <c r="V116" s="10"/>
      <c r="W116" s="10"/>
      <c r="X116" s="10"/>
      <c r="Y116" s="10"/>
      <c r="Z116" s="21" t="str">
        <f t="shared" si="16"/>
        <v/>
      </c>
      <c r="AA116" s="11"/>
      <c r="AB116" s="10"/>
      <c r="AC116" s="10"/>
      <c r="AD116" s="10"/>
      <c r="AE116" s="10"/>
      <c r="AF116" s="10"/>
      <c r="AG116" s="10"/>
      <c r="AH116" s="10"/>
      <c r="AI116" s="10"/>
      <c r="AJ116" s="10"/>
      <c r="AK116" s="21" t="str">
        <f t="shared" si="17"/>
        <v/>
      </c>
      <c r="AL116" s="240">
        <f t="shared" si="18"/>
        <v>0</v>
      </c>
      <c r="AM116" s="178">
        <f t="shared" si="19"/>
        <v>0</v>
      </c>
      <c r="AN116" s="178">
        <f t="shared" si="20"/>
        <v>0</v>
      </c>
      <c r="AO116" s="178">
        <f t="shared" si="21"/>
        <v>0</v>
      </c>
      <c r="AP116" s="178">
        <f t="shared" si="22"/>
        <v>0</v>
      </c>
      <c r="AQ116" s="178">
        <f t="shared" si="23"/>
        <v>0</v>
      </c>
      <c r="AR116" s="178">
        <f t="shared" si="24"/>
        <v>0</v>
      </c>
      <c r="AS116" s="178">
        <f t="shared" si="25"/>
        <v>0</v>
      </c>
      <c r="AT116" s="178">
        <f t="shared" si="26"/>
        <v>0</v>
      </c>
      <c r="AU116" s="178">
        <f t="shared" si="27"/>
        <v>0</v>
      </c>
      <c r="AV116" s="179">
        <f t="shared" si="28"/>
        <v>0</v>
      </c>
      <c r="AW116" s="249"/>
      <c r="AX116" s="249"/>
    </row>
    <row r="117" spans="1:50" x14ac:dyDescent="0.25">
      <c r="A117" s="9">
        <v>115</v>
      </c>
      <c r="B117" s="81"/>
      <c r="C117" s="85"/>
      <c r="D117" s="236"/>
      <c r="E117" s="243"/>
      <c r="F117" s="10"/>
      <c r="G117" s="10"/>
      <c r="H117" s="10"/>
      <c r="I117" s="10"/>
      <c r="J117" s="10"/>
      <c r="K117" s="10"/>
      <c r="L117" s="10"/>
      <c r="M117" s="10"/>
      <c r="N117" s="10"/>
      <c r="O117" s="21" t="str">
        <f t="shared" si="15"/>
        <v/>
      </c>
      <c r="P117" s="11"/>
      <c r="Q117" s="10"/>
      <c r="R117" s="10"/>
      <c r="S117" s="10"/>
      <c r="T117" s="10"/>
      <c r="U117" s="10"/>
      <c r="V117" s="10"/>
      <c r="W117" s="10"/>
      <c r="X117" s="10"/>
      <c r="Y117" s="10"/>
      <c r="Z117" s="21" t="str">
        <f t="shared" si="16"/>
        <v/>
      </c>
      <c r="AA117" s="11"/>
      <c r="AB117" s="10"/>
      <c r="AC117" s="10"/>
      <c r="AD117" s="10"/>
      <c r="AE117" s="10"/>
      <c r="AF117" s="10"/>
      <c r="AG117" s="10"/>
      <c r="AH117" s="10"/>
      <c r="AI117" s="10"/>
      <c r="AJ117" s="10"/>
      <c r="AK117" s="21" t="str">
        <f t="shared" si="17"/>
        <v/>
      </c>
      <c r="AL117" s="240">
        <f t="shared" si="18"/>
        <v>0</v>
      </c>
      <c r="AM117" s="178">
        <f t="shared" si="19"/>
        <v>0</v>
      </c>
      <c r="AN117" s="178">
        <f t="shared" si="20"/>
        <v>0</v>
      </c>
      <c r="AO117" s="178">
        <f t="shared" si="21"/>
        <v>0</v>
      </c>
      <c r="AP117" s="178">
        <f t="shared" si="22"/>
        <v>0</v>
      </c>
      <c r="AQ117" s="178">
        <f t="shared" si="23"/>
        <v>0</v>
      </c>
      <c r="AR117" s="178">
        <f t="shared" si="24"/>
        <v>0</v>
      </c>
      <c r="AS117" s="178">
        <f t="shared" si="25"/>
        <v>0</v>
      </c>
      <c r="AT117" s="178">
        <f t="shared" si="26"/>
        <v>0</v>
      </c>
      <c r="AU117" s="178">
        <f t="shared" si="27"/>
        <v>0</v>
      </c>
      <c r="AV117" s="179">
        <f t="shared" si="28"/>
        <v>0</v>
      </c>
      <c r="AW117" s="249"/>
      <c r="AX117" s="249"/>
    </row>
    <row r="118" spans="1:50" x14ac:dyDescent="0.25">
      <c r="A118" s="9">
        <v>116</v>
      </c>
      <c r="B118" s="81"/>
      <c r="C118" s="85"/>
      <c r="D118" s="236"/>
      <c r="E118" s="243"/>
      <c r="F118" s="10"/>
      <c r="G118" s="10"/>
      <c r="H118" s="10"/>
      <c r="I118" s="10"/>
      <c r="J118" s="10"/>
      <c r="K118" s="10"/>
      <c r="L118" s="10"/>
      <c r="M118" s="10"/>
      <c r="N118" s="10"/>
      <c r="O118" s="21" t="str">
        <f t="shared" si="15"/>
        <v/>
      </c>
      <c r="P118" s="11"/>
      <c r="Q118" s="10"/>
      <c r="R118" s="10"/>
      <c r="S118" s="10"/>
      <c r="T118" s="10"/>
      <c r="U118" s="10"/>
      <c r="V118" s="10"/>
      <c r="W118" s="10"/>
      <c r="X118" s="10"/>
      <c r="Y118" s="10"/>
      <c r="Z118" s="21" t="str">
        <f t="shared" si="16"/>
        <v/>
      </c>
      <c r="AA118" s="11"/>
      <c r="AB118" s="10"/>
      <c r="AC118" s="10"/>
      <c r="AD118" s="10"/>
      <c r="AE118" s="10"/>
      <c r="AF118" s="10"/>
      <c r="AG118" s="10"/>
      <c r="AH118" s="10"/>
      <c r="AI118" s="10"/>
      <c r="AJ118" s="10"/>
      <c r="AK118" s="21" t="str">
        <f t="shared" si="17"/>
        <v/>
      </c>
      <c r="AL118" s="240">
        <f t="shared" si="18"/>
        <v>0</v>
      </c>
      <c r="AM118" s="178">
        <f t="shared" si="19"/>
        <v>0</v>
      </c>
      <c r="AN118" s="178">
        <f t="shared" si="20"/>
        <v>0</v>
      </c>
      <c r="AO118" s="178">
        <f t="shared" si="21"/>
        <v>0</v>
      </c>
      <c r="AP118" s="178">
        <f t="shared" si="22"/>
        <v>0</v>
      </c>
      <c r="AQ118" s="178">
        <f t="shared" si="23"/>
        <v>0</v>
      </c>
      <c r="AR118" s="178">
        <f t="shared" si="24"/>
        <v>0</v>
      </c>
      <c r="AS118" s="178">
        <f t="shared" si="25"/>
        <v>0</v>
      </c>
      <c r="AT118" s="178">
        <f t="shared" si="26"/>
        <v>0</v>
      </c>
      <c r="AU118" s="178">
        <f t="shared" si="27"/>
        <v>0</v>
      </c>
      <c r="AV118" s="179">
        <f t="shared" si="28"/>
        <v>0</v>
      </c>
      <c r="AW118" s="249"/>
      <c r="AX118" s="249"/>
    </row>
    <row r="119" spans="1:50" x14ac:dyDescent="0.25">
      <c r="A119" s="9">
        <v>117</v>
      </c>
      <c r="B119" s="81"/>
      <c r="C119" s="85"/>
      <c r="D119" s="236"/>
      <c r="E119" s="243"/>
      <c r="F119" s="10"/>
      <c r="G119" s="10"/>
      <c r="H119" s="10"/>
      <c r="I119" s="10"/>
      <c r="J119" s="10"/>
      <c r="K119" s="10"/>
      <c r="L119" s="10"/>
      <c r="M119" s="10"/>
      <c r="N119" s="10"/>
      <c r="O119" s="21" t="str">
        <f t="shared" si="15"/>
        <v/>
      </c>
      <c r="P119" s="11"/>
      <c r="Q119" s="10"/>
      <c r="R119" s="10"/>
      <c r="S119" s="10"/>
      <c r="T119" s="10"/>
      <c r="U119" s="10"/>
      <c r="V119" s="10"/>
      <c r="W119" s="10"/>
      <c r="X119" s="10"/>
      <c r="Y119" s="10"/>
      <c r="Z119" s="21" t="str">
        <f t="shared" si="16"/>
        <v/>
      </c>
      <c r="AA119" s="11"/>
      <c r="AB119" s="10"/>
      <c r="AC119" s="10"/>
      <c r="AD119" s="10"/>
      <c r="AE119" s="10"/>
      <c r="AF119" s="10"/>
      <c r="AG119" s="10"/>
      <c r="AH119" s="10"/>
      <c r="AI119" s="10"/>
      <c r="AJ119" s="10"/>
      <c r="AK119" s="21" t="str">
        <f t="shared" si="17"/>
        <v/>
      </c>
      <c r="AL119" s="240">
        <f t="shared" si="18"/>
        <v>0</v>
      </c>
      <c r="AM119" s="178">
        <f t="shared" si="19"/>
        <v>0</v>
      </c>
      <c r="AN119" s="178">
        <f t="shared" si="20"/>
        <v>0</v>
      </c>
      <c r="AO119" s="178">
        <f t="shared" si="21"/>
        <v>0</v>
      </c>
      <c r="AP119" s="178">
        <f t="shared" si="22"/>
        <v>0</v>
      </c>
      <c r="AQ119" s="178">
        <f t="shared" si="23"/>
        <v>0</v>
      </c>
      <c r="AR119" s="178">
        <f t="shared" si="24"/>
        <v>0</v>
      </c>
      <c r="AS119" s="178">
        <f t="shared" si="25"/>
        <v>0</v>
      </c>
      <c r="AT119" s="178">
        <f t="shared" si="26"/>
        <v>0</v>
      </c>
      <c r="AU119" s="178">
        <f t="shared" si="27"/>
        <v>0</v>
      </c>
      <c r="AV119" s="179">
        <f t="shared" si="28"/>
        <v>0</v>
      </c>
      <c r="AW119" s="249"/>
      <c r="AX119" s="249"/>
    </row>
    <row r="120" spans="1:50" x14ac:dyDescent="0.25">
      <c r="A120" s="9">
        <v>118</v>
      </c>
      <c r="B120" s="81"/>
      <c r="C120" s="85"/>
      <c r="D120" s="236"/>
      <c r="E120" s="243"/>
      <c r="F120" s="10"/>
      <c r="G120" s="10"/>
      <c r="H120" s="10"/>
      <c r="I120" s="10"/>
      <c r="J120" s="10"/>
      <c r="K120" s="10"/>
      <c r="L120" s="10"/>
      <c r="M120" s="10"/>
      <c r="N120" s="10"/>
      <c r="O120" s="21" t="str">
        <f t="shared" si="15"/>
        <v/>
      </c>
      <c r="P120" s="11"/>
      <c r="Q120" s="10"/>
      <c r="R120" s="10"/>
      <c r="S120" s="10"/>
      <c r="T120" s="10"/>
      <c r="U120" s="10"/>
      <c r="V120" s="10"/>
      <c r="W120" s="10"/>
      <c r="X120" s="10"/>
      <c r="Y120" s="10"/>
      <c r="Z120" s="21" t="str">
        <f t="shared" si="16"/>
        <v/>
      </c>
      <c r="AA120" s="11"/>
      <c r="AB120" s="10"/>
      <c r="AC120" s="10"/>
      <c r="AD120" s="10"/>
      <c r="AE120" s="10"/>
      <c r="AF120" s="10"/>
      <c r="AG120" s="10"/>
      <c r="AH120" s="10"/>
      <c r="AI120" s="10"/>
      <c r="AJ120" s="10"/>
      <c r="AK120" s="21" t="str">
        <f t="shared" si="17"/>
        <v/>
      </c>
      <c r="AL120" s="240">
        <f t="shared" si="18"/>
        <v>0</v>
      </c>
      <c r="AM120" s="178">
        <f t="shared" si="19"/>
        <v>0</v>
      </c>
      <c r="AN120" s="178">
        <f t="shared" si="20"/>
        <v>0</v>
      </c>
      <c r="AO120" s="178">
        <f t="shared" si="21"/>
        <v>0</v>
      </c>
      <c r="AP120" s="178">
        <f t="shared" si="22"/>
        <v>0</v>
      </c>
      <c r="AQ120" s="178">
        <f t="shared" si="23"/>
        <v>0</v>
      </c>
      <c r="AR120" s="178">
        <f t="shared" si="24"/>
        <v>0</v>
      </c>
      <c r="AS120" s="178">
        <f t="shared" si="25"/>
        <v>0</v>
      </c>
      <c r="AT120" s="178">
        <f t="shared" si="26"/>
        <v>0</v>
      </c>
      <c r="AU120" s="178">
        <f t="shared" si="27"/>
        <v>0</v>
      </c>
      <c r="AV120" s="179">
        <f t="shared" si="28"/>
        <v>0</v>
      </c>
      <c r="AW120" s="249"/>
      <c r="AX120" s="249"/>
    </row>
    <row r="121" spans="1:50" x14ac:dyDescent="0.25">
      <c r="A121" s="9">
        <v>119</v>
      </c>
      <c r="B121" s="81"/>
      <c r="C121" s="85"/>
      <c r="D121" s="236"/>
      <c r="E121" s="243"/>
      <c r="F121" s="10"/>
      <c r="G121" s="10"/>
      <c r="H121" s="10"/>
      <c r="I121" s="10"/>
      <c r="J121" s="10"/>
      <c r="K121" s="10"/>
      <c r="L121" s="10"/>
      <c r="M121" s="10"/>
      <c r="N121" s="10"/>
      <c r="O121" s="21" t="str">
        <f t="shared" si="15"/>
        <v/>
      </c>
      <c r="P121" s="11"/>
      <c r="Q121" s="10"/>
      <c r="R121" s="10"/>
      <c r="S121" s="10"/>
      <c r="T121" s="10"/>
      <c r="U121" s="10"/>
      <c r="V121" s="10"/>
      <c r="W121" s="10"/>
      <c r="X121" s="10"/>
      <c r="Y121" s="10"/>
      <c r="Z121" s="21" t="str">
        <f t="shared" si="16"/>
        <v/>
      </c>
      <c r="AA121" s="11"/>
      <c r="AB121" s="10"/>
      <c r="AC121" s="10"/>
      <c r="AD121" s="10"/>
      <c r="AE121" s="10"/>
      <c r="AF121" s="10"/>
      <c r="AG121" s="10"/>
      <c r="AH121" s="10"/>
      <c r="AI121" s="10"/>
      <c r="AJ121" s="10"/>
      <c r="AK121" s="21" t="str">
        <f t="shared" si="17"/>
        <v/>
      </c>
      <c r="AL121" s="240">
        <f t="shared" si="18"/>
        <v>0</v>
      </c>
      <c r="AM121" s="178">
        <f t="shared" si="19"/>
        <v>0</v>
      </c>
      <c r="AN121" s="178">
        <f t="shared" si="20"/>
        <v>0</v>
      </c>
      <c r="AO121" s="178">
        <f t="shared" si="21"/>
        <v>0</v>
      </c>
      <c r="AP121" s="178">
        <f t="shared" si="22"/>
        <v>0</v>
      </c>
      <c r="AQ121" s="178">
        <f t="shared" si="23"/>
        <v>0</v>
      </c>
      <c r="AR121" s="178">
        <f t="shared" si="24"/>
        <v>0</v>
      </c>
      <c r="AS121" s="178">
        <f t="shared" si="25"/>
        <v>0</v>
      </c>
      <c r="AT121" s="178">
        <f t="shared" si="26"/>
        <v>0</v>
      </c>
      <c r="AU121" s="178">
        <f t="shared" si="27"/>
        <v>0</v>
      </c>
      <c r="AV121" s="179">
        <f t="shared" si="28"/>
        <v>0</v>
      </c>
      <c r="AW121" s="249"/>
      <c r="AX121" s="249"/>
    </row>
    <row r="122" spans="1:50" x14ac:dyDescent="0.25">
      <c r="A122" s="9">
        <v>120</v>
      </c>
      <c r="B122" s="81"/>
      <c r="C122" s="85"/>
      <c r="D122" s="236"/>
      <c r="E122" s="243"/>
      <c r="F122" s="10"/>
      <c r="G122" s="10"/>
      <c r="H122" s="10"/>
      <c r="I122" s="10"/>
      <c r="J122" s="10"/>
      <c r="K122" s="10"/>
      <c r="L122" s="10"/>
      <c r="M122" s="10"/>
      <c r="N122" s="10"/>
      <c r="O122" s="21" t="str">
        <f t="shared" si="15"/>
        <v/>
      </c>
      <c r="P122" s="11"/>
      <c r="Q122" s="10"/>
      <c r="R122" s="10"/>
      <c r="S122" s="10"/>
      <c r="T122" s="10"/>
      <c r="U122" s="10"/>
      <c r="V122" s="10"/>
      <c r="W122" s="10"/>
      <c r="X122" s="10"/>
      <c r="Y122" s="10"/>
      <c r="Z122" s="21" t="str">
        <f t="shared" si="16"/>
        <v/>
      </c>
      <c r="AA122" s="11"/>
      <c r="AB122" s="10"/>
      <c r="AC122" s="10"/>
      <c r="AD122" s="10"/>
      <c r="AE122" s="10"/>
      <c r="AF122" s="10"/>
      <c r="AG122" s="10"/>
      <c r="AH122" s="10"/>
      <c r="AI122" s="10"/>
      <c r="AJ122" s="10"/>
      <c r="AK122" s="21" t="str">
        <f t="shared" si="17"/>
        <v/>
      </c>
      <c r="AL122" s="240">
        <f t="shared" si="18"/>
        <v>0</v>
      </c>
      <c r="AM122" s="178">
        <f t="shared" si="19"/>
        <v>0</v>
      </c>
      <c r="AN122" s="178">
        <f t="shared" si="20"/>
        <v>0</v>
      </c>
      <c r="AO122" s="178">
        <f t="shared" si="21"/>
        <v>0</v>
      </c>
      <c r="AP122" s="178">
        <f t="shared" si="22"/>
        <v>0</v>
      </c>
      <c r="AQ122" s="178">
        <f t="shared" si="23"/>
        <v>0</v>
      </c>
      <c r="AR122" s="178">
        <f t="shared" si="24"/>
        <v>0</v>
      </c>
      <c r="AS122" s="178">
        <f t="shared" si="25"/>
        <v>0</v>
      </c>
      <c r="AT122" s="178">
        <f t="shared" si="26"/>
        <v>0</v>
      </c>
      <c r="AU122" s="178">
        <f t="shared" si="27"/>
        <v>0</v>
      </c>
      <c r="AV122" s="179">
        <f t="shared" si="28"/>
        <v>0</v>
      </c>
      <c r="AW122" s="249"/>
      <c r="AX122" s="249"/>
    </row>
    <row r="123" spans="1:50" x14ac:dyDescent="0.25">
      <c r="A123" s="9">
        <v>121</v>
      </c>
      <c r="B123" s="81"/>
      <c r="C123" s="85"/>
      <c r="D123" s="236"/>
      <c r="E123" s="243"/>
      <c r="F123" s="10"/>
      <c r="G123" s="10"/>
      <c r="H123" s="10"/>
      <c r="I123" s="10"/>
      <c r="J123" s="10"/>
      <c r="K123" s="10"/>
      <c r="L123" s="10"/>
      <c r="M123" s="10"/>
      <c r="N123" s="10"/>
      <c r="O123" s="21" t="str">
        <f t="shared" si="15"/>
        <v/>
      </c>
      <c r="P123" s="11"/>
      <c r="Q123" s="10"/>
      <c r="R123" s="10"/>
      <c r="S123" s="10"/>
      <c r="T123" s="10"/>
      <c r="U123" s="10"/>
      <c r="V123" s="10"/>
      <c r="W123" s="10"/>
      <c r="X123" s="10"/>
      <c r="Y123" s="10"/>
      <c r="Z123" s="21" t="str">
        <f t="shared" si="16"/>
        <v/>
      </c>
      <c r="AA123" s="11"/>
      <c r="AB123" s="10"/>
      <c r="AC123" s="10"/>
      <c r="AD123" s="10"/>
      <c r="AE123" s="10"/>
      <c r="AF123" s="10"/>
      <c r="AG123" s="10"/>
      <c r="AH123" s="10"/>
      <c r="AI123" s="10"/>
      <c r="AJ123" s="10"/>
      <c r="AK123" s="21" t="str">
        <f t="shared" si="17"/>
        <v/>
      </c>
      <c r="AL123" s="240">
        <f t="shared" si="18"/>
        <v>0</v>
      </c>
      <c r="AM123" s="178">
        <f t="shared" si="19"/>
        <v>0</v>
      </c>
      <c r="AN123" s="178">
        <f t="shared" si="20"/>
        <v>0</v>
      </c>
      <c r="AO123" s="178">
        <f t="shared" si="21"/>
        <v>0</v>
      </c>
      <c r="AP123" s="178">
        <f t="shared" si="22"/>
        <v>0</v>
      </c>
      <c r="AQ123" s="178">
        <f t="shared" si="23"/>
        <v>0</v>
      </c>
      <c r="AR123" s="178">
        <f t="shared" si="24"/>
        <v>0</v>
      </c>
      <c r="AS123" s="178">
        <f t="shared" si="25"/>
        <v>0</v>
      </c>
      <c r="AT123" s="178">
        <f t="shared" si="26"/>
        <v>0</v>
      </c>
      <c r="AU123" s="178">
        <f t="shared" si="27"/>
        <v>0</v>
      </c>
      <c r="AV123" s="179">
        <f t="shared" si="28"/>
        <v>0</v>
      </c>
      <c r="AW123" s="249"/>
      <c r="AX123" s="249"/>
    </row>
    <row r="124" spans="1:50" x14ac:dyDescent="0.25">
      <c r="A124" s="9">
        <v>122</v>
      </c>
      <c r="B124" s="81"/>
      <c r="C124" s="85"/>
      <c r="D124" s="236"/>
      <c r="E124" s="243"/>
      <c r="F124" s="10"/>
      <c r="G124" s="10"/>
      <c r="H124" s="10"/>
      <c r="I124" s="10"/>
      <c r="J124" s="10"/>
      <c r="K124" s="10"/>
      <c r="L124" s="10"/>
      <c r="M124" s="10"/>
      <c r="N124" s="10"/>
      <c r="O124" s="21" t="str">
        <f t="shared" si="15"/>
        <v/>
      </c>
      <c r="P124" s="11"/>
      <c r="Q124" s="10"/>
      <c r="R124" s="10"/>
      <c r="S124" s="10"/>
      <c r="T124" s="10"/>
      <c r="U124" s="10"/>
      <c r="V124" s="10"/>
      <c r="W124" s="10"/>
      <c r="X124" s="10"/>
      <c r="Y124" s="10"/>
      <c r="Z124" s="21" t="str">
        <f t="shared" si="16"/>
        <v/>
      </c>
      <c r="AA124" s="11"/>
      <c r="AB124" s="10"/>
      <c r="AC124" s="10"/>
      <c r="AD124" s="10"/>
      <c r="AE124" s="10"/>
      <c r="AF124" s="10"/>
      <c r="AG124" s="10"/>
      <c r="AH124" s="10"/>
      <c r="AI124" s="10"/>
      <c r="AJ124" s="10"/>
      <c r="AK124" s="21" t="str">
        <f t="shared" si="17"/>
        <v/>
      </c>
      <c r="AL124" s="240">
        <f t="shared" si="18"/>
        <v>0</v>
      </c>
      <c r="AM124" s="178">
        <f t="shared" si="19"/>
        <v>0</v>
      </c>
      <c r="AN124" s="178">
        <f t="shared" si="20"/>
        <v>0</v>
      </c>
      <c r="AO124" s="178">
        <f t="shared" si="21"/>
        <v>0</v>
      </c>
      <c r="AP124" s="178">
        <f t="shared" si="22"/>
        <v>0</v>
      </c>
      <c r="AQ124" s="178">
        <f t="shared" si="23"/>
        <v>0</v>
      </c>
      <c r="AR124" s="178">
        <f t="shared" si="24"/>
        <v>0</v>
      </c>
      <c r="AS124" s="178">
        <f t="shared" si="25"/>
        <v>0</v>
      </c>
      <c r="AT124" s="178">
        <f t="shared" si="26"/>
        <v>0</v>
      </c>
      <c r="AU124" s="178">
        <f t="shared" si="27"/>
        <v>0</v>
      </c>
      <c r="AV124" s="179">
        <f t="shared" si="28"/>
        <v>0</v>
      </c>
      <c r="AW124" s="249"/>
      <c r="AX124" s="249"/>
    </row>
    <row r="125" spans="1:50" x14ac:dyDescent="0.25">
      <c r="A125" s="9">
        <v>123</v>
      </c>
      <c r="B125" s="81"/>
      <c r="C125" s="85"/>
      <c r="D125" s="236"/>
      <c r="E125" s="243"/>
      <c r="F125" s="10"/>
      <c r="G125" s="10"/>
      <c r="H125" s="10"/>
      <c r="I125" s="10"/>
      <c r="J125" s="10"/>
      <c r="K125" s="10"/>
      <c r="L125" s="10"/>
      <c r="M125" s="10"/>
      <c r="N125" s="10"/>
      <c r="O125" s="21" t="str">
        <f t="shared" si="15"/>
        <v/>
      </c>
      <c r="P125" s="11"/>
      <c r="Q125" s="10"/>
      <c r="R125" s="10"/>
      <c r="S125" s="10"/>
      <c r="T125" s="10"/>
      <c r="U125" s="10"/>
      <c r="V125" s="10"/>
      <c r="W125" s="10"/>
      <c r="X125" s="10"/>
      <c r="Y125" s="10"/>
      <c r="Z125" s="21" t="str">
        <f t="shared" si="16"/>
        <v/>
      </c>
      <c r="AA125" s="11"/>
      <c r="AB125" s="10"/>
      <c r="AC125" s="10"/>
      <c r="AD125" s="10"/>
      <c r="AE125" s="10"/>
      <c r="AF125" s="10"/>
      <c r="AG125" s="10"/>
      <c r="AH125" s="10"/>
      <c r="AI125" s="10"/>
      <c r="AJ125" s="10"/>
      <c r="AK125" s="21" t="str">
        <f t="shared" si="17"/>
        <v/>
      </c>
      <c r="AL125" s="240">
        <f t="shared" si="18"/>
        <v>0</v>
      </c>
      <c r="AM125" s="178">
        <f t="shared" si="19"/>
        <v>0</v>
      </c>
      <c r="AN125" s="178">
        <f t="shared" si="20"/>
        <v>0</v>
      </c>
      <c r="AO125" s="178">
        <f t="shared" si="21"/>
        <v>0</v>
      </c>
      <c r="AP125" s="178">
        <f t="shared" si="22"/>
        <v>0</v>
      </c>
      <c r="AQ125" s="178">
        <f t="shared" si="23"/>
        <v>0</v>
      </c>
      <c r="AR125" s="178">
        <f t="shared" si="24"/>
        <v>0</v>
      </c>
      <c r="AS125" s="178">
        <f t="shared" si="25"/>
        <v>0</v>
      </c>
      <c r="AT125" s="178">
        <f t="shared" si="26"/>
        <v>0</v>
      </c>
      <c r="AU125" s="178">
        <f t="shared" si="27"/>
        <v>0</v>
      </c>
      <c r="AV125" s="179">
        <f t="shared" si="28"/>
        <v>0</v>
      </c>
      <c r="AW125" s="249"/>
      <c r="AX125" s="249"/>
    </row>
    <row r="126" spans="1:50" x14ac:dyDescent="0.25">
      <c r="A126" s="9">
        <v>124</v>
      </c>
      <c r="B126" s="81"/>
      <c r="C126" s="85"/>
      <c r="D126" s="236"/>
      <c r="E126" s="243"/>
      <c r="F126" s="10"/>
      <c r="G126" s="10"/>
      <c r="H126" s="10"/>
      <c r="I126" s="10"/>
      <c r="J126" s="10"/>
      <c r="K126" s="10"/>
      <c r="L126" s="10"/>
      <c r="M126" s="10"/>
      <c r="N126" s="10"/>
      <c r="O126" s="21" t="str">
        <f t="shared" si="15"/>
        <v/>
      </c>
      <c r="P126" s="11"/>
      <c r="Q126" s="10"/>
      <c r="R126" s="10"/>
      <c r="S126" s="10"/>
      <c r="T126" s="10"/>
      <c r="U126" s="10"/>
      <c r="V126" s="10"/>
      <c r="W126" s="10"/>
      <c r="X126" s="10"/>
      <c r="Y126" s="10"/>
      <c r="Z126" s="21" t="str">
        <f t="shared" si="16"/>
        <v/>
      </c>
      <c r="AA126" s="11"/>
      <c r="AB126" s="10"/>
      <c r="AC126" s="10"/>
      <c r="AD126" s="10"/>
      <c r="AE126" s="10"/>
      <c r="AF126" s="10"/>
      <c r="AG126" s="10"/>
      <c r="AH126" s="10"/>
      <c r="AI126" s="10"/>
      <c r="AJ126" s="10"/>
      <c r="AK126" s="21" t="str">
        <f t="shared" si="17"/>
        <v/>
      </c>
      <c r="AL126" s="240">
        <f t="shared" si="18"/>
        <v>0</v>
      </c>
      <c r="AM126" s="178">
        <f t="shared" si="19"/>
        <v>0</v>
      </c>
      <c r="AN126" s="178">
        <f t="shared" si="20"/>
        <v>0</v>
      </c>
      <c r="AO126" s="178">
        <f t="shared" si="21"/>
        <v>0</v>
      </c>
      <c r="AP126" s="178">
        <f t="shared" si="22"/>
        <v>0</v>
      </c>
      <c r="AQ126" s="178">
        <f t="shared" si="23"/>
        <v>0</v>
      </c>
      <c r="AR126" s="178">
        <f t="shared" si="24"/>
        <v>0</v>
      </c>
      <c r="AS126" s="178">
        <f t="shared" si="25"/>
        <v>0</v>
      </c>
      <c r="AT126" s="178">
        <f t="shared" si="26"/>
        <v>0</v>
      </c>
      <c r="AU126" s="178">
        <f t="shared" si="27"/>
        <v>0</v>
      </c>
      <c r="AV126" s="179">
        <f t="shared" si="28"/>
        <v>0</v>
      </c>
      <c r="AW126" s="249"/>
      <c r="AX126" s="249"/>
    </row>
    <row r="127" spans="1:50" x14ac:dyDescent="0.25">
      <c r="A127" s="9">
        <v>125</v>
      </c>
      <c r="B127" s="81"/>
      <c r="C127" s="85"/>
      <c r="D127" s="236"/>
      <c r="E127" s="243"/>
      <c r="F127" s="10"/>
      <c r="G127" s="10"/>
      <c r="H127" s="10"/>
      <c r="I127" s="10"/>
      <c r="J127" s="10"/>
      <c r="K127" s="10"/>
      <c r="L127" s="10"/>
      <c r="M127" s="10"/>
      <c r="N127" s="10"/>
      <c r="O127" s="21" t="str">
        <f t="shared" si="15"/>
        <v/>
      </c>
      <c r="P127" s="11"/>
      <c r="Q127" s="10"/>
      <c r="R127" s="10"/>
      <c r="S127" s="10"/>
      <c r="T127" s="10"/>
      <c r="U127" s="10"/>
      <c r="V127" s="10"/>
      <c r="W127" s="10"/>
      <c r="X127" s="10"/>
      <c r="Y127" s="10"/>
      <c r="Z127" s="21" t="str">
        <f t="shared" si="16"/>
        <v/>
      </c>
      <c r="AA127" s="11"/>
      <c r="AB127" s="10"/>
      <c r="AC127" s="10"/>
      <c r="AD127" s="10"/>
      <c r="AE127" s="10"/>
      <c r="AF127" s="10"/>
      <c r="AG127" s="10"/>
      <c r="AH127" s="10"/>
      <c r="AI127" s="10"/>
      <c r="AJ127" s="10"/>
      <c r="AK127" s="21" t="str">
        <f t="shared" si="17"/>
        <v/>
      </c>
      <c r="AL127" s="240">
        <f t="shared" si="18"/>
        <v>0</v>
      </c>
      <c r="AM127" s="178">
        <f t="shared" si="19"/>
        <v>0</v>
      </c>
      <c r="AN127" s="178">
        <f t="shared" si="20"/>
        <v>0</v>
      </c>
      <c r="AO127" s="178">
        <f t="shared" si="21"/>
        <v>0</v>
      </c>
      <c r="AP127" s="178">
        <f t="shared" si="22"/>
        <v>0</v>
      </c>
      <c r="AQ127" s="178">
        <f t="shared" si="23"/>
        <v>0</v>
      </c>
      <c r="AR127" s="178">
        <f t="shared" si="24"/>
        <v>0</v>
      </c>
      <c r="AS127" s="178">
        <f t="shared" si="25"/>
        <v>0</v>
      </c>
      <c r="AT127" s="178">
        <f t="shared" si="26"/>
        <v>0</v>
      </c>
      <c r="AU127" s="178">
        <f t="shared" si="27"/>
        <v>0</v>
      </c>
      <c r="AV127" s="179">
        <f t="shared" si="28"/>
        <v>0</v>
      </c>
      <c r="AW127" s="249"/>
      <c r="AX127" s="249"/>
    </row>
    <row r="128" spans="1:50" x14ac:dyDescent="0.25">
      <c r="A128" s="9">
        <v>126</v>
      </c>
      <c r="B128" s="81"/>
      <c r="C128" s="85"/>
      <c r="D128" s="236"/>
      <c r="E128" s="243"/>
      <c r="F128" s="10"/>
      <c r="G128" s="10"/>
      <c r="H128" s="10"/>
      <c r="I128" s="10"/>
      <c r="J128" s="10"/>
      <c r="K128" s="10"/>
      <c r="L128" s="10"/>
      <c r="M128" s="10"/>
      <c r="N128" s="10"/>
      <c r="O128" s="21" t="str">
        <f t="shared" si="15"/>
        <v/>
      </c>
      <c r="P128" s="11"/>
      <c r="Q128" s="10"/>
      <c r="R128" s="10"/>
      <c r="S128" s="10"/>
      <c r="T128" s="10"/>
      <c r="U128" s="10"/>
      <c r="V128" s="10"/>
      <c r="W128" s="10"/>
      <c r="X128" s="10"/>
      <c r="Y128" s="10"/>
      <c r="Z128" s="21" t="str">
        <f t="shared" si="16"/>
        <v/>
      </c>
      <c r="AA128" s="11"/>
      <c r="AB128" s="10"/>
      <c r="AC128" s="10"/>
      <c r="AD128" s="10"/>
      <c r="AE128" s="10"/>
      <c r="AF128" s="10"/>
      <c r="AG128" s="10"/>
      <c r="AH128" s="10"/>
      <c r="AI128" s="10"/>
      <c r="AJ128" s="10"/>
      <c r="AK128" s="21" t="str">
        <f t="shared" si="17"/>
        <v/>
      </c>
      <c r="AL128" s="240">
        <f t="shared" si="18"/>
        <v>0</v>
      </c>
      <c r="AM128" s="178">
        <f t="shared" si="19"/>
        <v>0</v>
      </c>
      <c r="AN128" s="178">
        <f t="shared" si="20"/>
        <v>0</v>
      </c>
      <c r="AO128" s="178">
        <f t="shared" si="21"/>
        <v>0</v>
      </c>
      <c r="AP128" s="178">
        <f t="shared" si="22"/>
        <v>0</v>
      </c>
      <c r="AQ128" s="178">
        <f t="shared" si="23"/>
        <v>0</v>
      </c>
      <c r="AR128" s="178">
        <f t="shared" si="24"/>
        <v>0</v>
      </c>
      <c r="AS128" s="178">
        <f t="shared" si="25"/>
        <v>0</v>
      </c>
      <c r="AT128" s="178">
        <f t="shared" si="26"/>
        <v>0</v>
      </c>
      <c r="AU128" s="178">
        <f t="shared" si="27"/>
        <v>0</v>
      </c>
      <c r="AV128" s="179">
        <f t="shared" si="28"/>
        <v>0</v>
      </c>
      <c r="AW128" s="249"/>
      <c r="AX128" s="249"/>
    </row>
    <row r="129" spans="1:50" x14ac:dyDescent="0.25">
      <c r="A129" s="9">
        <v>127</v>
      </c>
      <c r="B129" s="81"/>
      <c r="C129" s="85"/>
      <c r="D129" s="236"/>
      <c r="E129" s="243"/>
      <c r="F129" s="10"/>
      <c r="G129" s="10"/>
      <c r="H129" s="10"/>
      <c r="I129" s="10"/>
      <c r="J129" s="10"/>
      <c r="K129" s="10"/>
      <c r="L129" s="10"/>
      <c r="M129" s="10"/>
      <c r="N129" s="10"/>
      <c r="O129" s="21" t="str">
        <f t="shared" si="15"/>
        <v/>
      </c>
      <c r="P129" s="11"/>
      <c r="Q129" s="10"/>
      <c r="R129" s="10"/>
      <c r="S129" s="10"/>
      <c r="T129" s="10"/>
      <c r="U129" s="10"/>
      <c r="V129" s="10"/>
      <c r="W129" s="10"/>
      <c r="X129" s="10"/>
      <c r="Y129" s="10"/>
      <c r="Z129" s="21" t="str">
        <f t="shared" si="16"/>
        <v/>
      </c>
      <c r="AA129" s="11"/>
      <c r="AB129" s="10"/>
      <c r="AC129" s="10"/>
      <c r="AD129" s="10"/>
      <c r="AE129" s="10"/>
      <c r="AF129" s="10"/>
      <c r="AG129" s="10"/>
      <c r="AH129" s="10"/>
      <c r="AI129" s="10"/>
      <c r="AJ129" s="10"/>
      <c r="AK129" s="21" t="str">
        <f t="shared" si="17"/>
        <v/>
      </c>
      <c r="AL129" s="240">
        <f t="shared" si="18"/>
        <v>0</v>
      </c>
      <c r="AM129" s="178">
        <f t="shared" si="19"/>
        <v>0</v>
      </c>
      <c r="AN129" s="178">
        <f t="shared" si="20"/>
        <v>0</v>
      </c>
      <c r="AO129" s="178">
        <f t="shared" si="21"/>
        <v>0</v>
      </c>
      <c r="AP129" s="178">
        <f t="shared" si="22"/>
        <v>0</v>
      </c>
      <c r="AQ129" s="178">
        <f t="shared" si="23"/>
        <v>0</v>
      </c>
      <c r="AR129" s="178">
        <f t="shared" si="24"/>
        <v>0</v>
      </c>
      <c r="AS129" s="178">
        <f t="shared" si="25"/>
        <v>0</v>
      </c>
      <c r="AT129" s="178">
        <f t="shared" si="26"/>
        <v>0</v>
      </c>
      <c r="AU129" s="178">
        <f t="shared" si="27"/>
        <v>0</v>
      </c>
      <c r="AV129" s="179">
        <f t="shared" si="28"/>
        <v>0</v>
      </c>
      <c r="AW129" s="249"/>
      <c r="AX129" s="249"/>
    </row>
    <row r="130" spans="1:50" x14ac:dyDescent="0.25">
      <c r="A130" s="9">
        <v>128</v>
      </c>
      <c r="B130" s="81"/>
      <c r="C130" s="85"/>
      <c r="D130" s="236"/>
      <c r="E130" s="243"/>
      <c r="F130" s="10"/>
      <c r="G130" s="10"/>
      <c r="H130" s="10"/>
      <c r="I130" s="10"/>
      <c r="J130" s="10"/>
      <c r="K130" s="10"/>
      <c r="L130" s="10"/>
      <c r="M130" s="10"/>
      <c r="N130" s="10"/>
      <c r="O130" s="21" t="str">
        <f t="shared" si="15"/>
        <v/>
      </c>
      <c r="P130" s="11"/>
      <c r="Q130" s="10"/>
      <c r="R130" s="10"/>
      <c r="S130" s="10"/>
      <c r="T130" s="10"/>
      <c r="U130" s="10"/>
      <c r="V130" s="10"/>
      <c r="W130" s="10"/>
      <c r="X130" s="10"/>
      <c r="Y130" s="10"/>
      <c r="Z130" s="21" t="str">
        <f t="shared" si="16"/>
        <v/>
      </c>
      <c r="AA130" s="11"/>
      <c r="AB130" s="10"/>
      <c r="AC130" s="10"/>
      <c r="AD130" s="10"/>
      <c r="AE130" s="10"/>
      <c r="AF130" s="10"/>
      <c r="AG130" s="10"/>
      <c r="AH130" s="10"/>
      <c r="AI130" s="10"/>
      <c r="AJ130" s="10"/>
      <c r="AK130" s="21" t="str">
        <f t="shared" si="17"/>
        <v/>
      </c>
      <c r="AL130" s="240">
        <f t="shared" si="18"/>
        <v>0</v>
      </c>
      <c r="AM130" s="178">
        <f t="shared" si="19"/>
        <v>0</v>
      </c>
      <c r="AN130" s="178">
        <f t="shared" si="20"/>
        <v>0</v>
      </c>
      <c r="AO130" s="178">
        <f t="shared" si="21"/>
        <v>0</v>
      </c>
      <c r="AP130" s="178">
        <f t="shared" si="22"/>
        <v>0</v>
      </c>
      <c r="AQ130" s="178">
        <f t="shared" si="23"/>
        <v>0</v>
      </c>
      <c r="AR130" s="178">
        <f t="shared" si="24"/>
        <v>0</v>
      </c>
      <c r="AS130" s="178">
        <f t="shared" si="25"/>
        <v>0</v>
      </c>
      <c r="AT130" s="178">
        <f t="shared" si="26"/>
        <v>0</v>
      </c>
      <c r="AU130" s="178">
        <f t="shared" si="27"/>
        <v>0</v>
      </c>
      <c r="AV130" s="179">
        <f t="shared" si="28"/>
        <v>0</v>
      </c>
      <c r="AW130" s="249"/>
      <c r="AX130" s="249"/>
    </row>
    <row r="131" spans="1:50" x14ac:dyDescent="0.25">
      <c r="A131" s="9">
        <v>129</v>
      </c>
      <c r="B131" s="81"/>
      <c r="C131" s="85"/>
      <c r="D131" s="236"/>
      <c r="E131" s="243"/>
      <c r="F131" s="10"/>
      <c r="G131" s="10"/>
      <c r="H131" s="10"/>
      <c r="I131" s="10"/>
      <c r="J131" s="10"/>
      <c r="K131" s="10"/>
      <c r="L131" s="10"/>
      <c r="M131" s="10"/>
      <c r="N131" s="10"/>
      <c r="O131" s="21" t="str">
        <f t="shared" si="15"/>
        <v/>
      </c>
      <c r="P131" s="11"/>
      <c r="Q131" s="10"/>
      <c r="R131" s="10"/>
      <c r="S131" s="10"/>
      <c r="T131" s="10"/>
      <c r="U131" s="10"/>
      <c r="V131" s="10"/>
      <c r="W131" s="10"/>
      <c r="X131" s="10"/>
      <c r="Y131" s="10"/>
      <c r="Z131" s="21" t="str">
        <f t="shared" si="16"/>
        <v/>
      </c>
      <c r="AA131" s="11"/>
      <c r="AB131" s="10"/>
      <c r="AC131" s="10"/>
      <c r="AD131" s="10"/>
      <c r="AE131" s="10"/>
      <c r="AF131" s="10"/>
      <c r="AG131" s="10"/>
      <c r="AH131" s="10"/>
      <c r="AI131" s="10"/>
      <c r="AJ131" s="10"/>
      <c r="AK131" s="21" t="str">
        <f t="shared" si="17"/>
        <v/>
      </c>
      <c r="AL131" s="240">
        <f t="shared" si="18"/>
        <v>0</v>
      </c>
      <c r="AM131" s="178">
        <f t="shared" si="19"/>
        <v>0</v>
      </c>
      <c r="AN131" s="178">
        <f t="shared" si="20"/>
        <v>0</v>
      </c>
      <c r="AO131" s="178">
        <f t="shared" si="21"/>
        <v>0</v>
      </c>
      <c r="AP131" s="178">
        <f t="shared" si="22"/>
        <v>0</v>
      </c>
      <c r="AQ131" s="178">
        <f t="shared" si="23"/>
        <v>0</v>
      </c>
      <c r="AR131" s="178">
        <f t="shared" si="24"/>
        <v>0</v>
      </c>
      <c r="AS131" s="178">
        <f t="shared" si="25"/>
        <v>0</v>
      </c>
      <c r="AT131" s="178">
        <f t="shared" si="26"/>
        <v>0</v>
      </c>
      <c r="AU131" s="178">
        <f t="shared" si="27"/>
        <v>0</v>
      </c>
      <c r="AV131" s="179">
        <f t="shared" si="28"/>
        <v>0</v>
      </c>
      <c r="AW131" s="249"/>
      <c r="AX131" s="249"/>
    </row>
    <row r="132" spans="1:50" x14ac:dyDescent="0.25">
      <c r="A132" s="9">
        <v>130</v>
      </c>
      <c r="B132" s="81"/>
      <c r="C132" s="85"/>
      <c r="D132" s="236"/>
      <c r="E132" s="243"/>
      <c r="F132" s="10"/>
      <c r="G132" s="10"/>
      <c r="H132" s="10"/>
      <c r="I132" s="10"/>
      <c r="J132" s="10"/>
      <c r="K132" s="10"/>
      <c r="L132" s="10"/>
      <c r="M132" s="10"/>
      <c r="N132" s="10"/>
      <c r="O132" s="21" t="str">
        <f t="shared" ref="O132:O195" si="29">IF(E132&lt;&gt;"",SUM(E132:N132),"")</f>
        <v/>
      </c>
      <c r="P132" s="11"/>
      <c r="Q132" s="10"/>
      <c r="R132" s="10"/>
      <c r="S132" s="10"/>
      <c r="T132" s="10"/>
      <c r="U132" s="10"/>
      <c r="V132" s="10"/>
      <c r="W132" s="10"/>
      <c r="X132" s="10"/>
      <c r="Y132" s="10"/>
      <c r="Z132" s="21" t="str">
        <f t="shared" ref="Z132:Z195" si="30">IF(P132&lt;&gt;"",SUM(P132:Y132),"")</f>
        <v/>
      </c>
      <c r="AA132" s="11"/>
      <c r="AB132" s="10"/>
      <c r="AC132" s="10"/>
      <c r="AD132" s="10"/>
      <c r="AE132" s="10"/>
      <c r="AF132" s="10"/>
      <c r="AG132" s="10"/>
      <c r="AH132" s="10"/>
      <c r="AI132" s="10"/>
      <c r="AJ132" s="10"/>
      <c r="AK132" s="21" t="str">
        <f t="shared" ref="AK132:AK195" si="31">IF(AA132&lt;&gt;"",SUM(AA132:AJ132),"")</f>
        <v/>
      </c>
      <c r="AL132" s="240">
        <f t="shared" ref="AL132:AL195" si="32">MAX(AA132,P132)</f>
        <v>0</v>
      </c>
      <c r="AM132" s="178">
        <f t="shared" ref="AM132:AM195" si="33">MAX(AB132,Q132)</f>
        <v>0</v>
      </c>
      <c r="AN132" s="178">
        <f t="shared" ref="AN132:AN195" si="34">MAX(AC132,R132)</f>
        <v>0</v>
      </c>
      <c r="AO132" s="178">
        <f t="shared" ref="AO132:AO195" si="35">MAX(AD132,S132)</f>
        <v>0</v>
      </c>
      <c r="AP132" s="178">
        <f t="shared" ref="AP132:AP195" si="36">MAX(AE132,T132)</f>
        <v>0</v>
      </c>
      <c r="AQ132" s="178">
        <f t="shared" ref="AQ132:AQ195" si="37">MAX(AF132,U132)</f>
        <v>0</v>
      </c>
      <c r="AR132" s="178">
        <f t="shared" ref="AR132:AR195" si="38">MAX(AG132,V132)</f>
        <v>0</v>
      </c>
      <c r="AS132" s="178">
        <f t="shared" ref="AS132:AS195" si="39">MAX(AH132,W132)</f>
        <v>0</v>
      </c>
      <c r="AT132" s="178">
        <f t="shared" ref="AT132:AT195" si="40">MAX(AI132,X132)</f>
        <v>0</v>
      </c>
      <c r="AU132" s="178">
        <f t="shared" ref="AU132:AU195" si="41">MAX(AJ132,Y132)</f>
        <v>0</v>
      </c>
      <c r="AV132" s="179">
        <f t="shared" ref="AV132:AV195" si="42">SUM(AL132:AU132)</f>
        <v>0</v>
      </c>
      <c r="AW132" s="249"/>
      <c r="AX132" s="249"/>
    </row>
    <row r="133" spans="1:50" x14ac:dyDescent="0.25">
      <c r="A133" s="9">
        <v>131</v>
      </c>
      <c r="B133" s="81"/>
      <c r="C133" s="85"/>
      <c r="D133" s="236"/>
      <c r="E133" s="243"/>
      <c r="F133" s="10"/>
      <c r="G133" s="10"/>
      <c r="H133" s="10"/>
      <c r="I133" s="10"/>
      <c r="J133" s="10"/>
      <c r="K133" s="10"/>
      <c r="L133" s="10"/>
      <c r="M133" s="10"/>
      <c r="N133" s="10"/>
      <c r="O133" s="21" t="str">
        <f t="shared" si="29"/>
        <v/>
      </c>
      <c r="P133" s="11"/>
      <c r="Q133" s="10"/>
      <c r="R133" s="10"/>
      <c r="S133" s="10"/>
      <c r="T133" s="10"/>
      <c r="U133" s="10"/>
      <c r="V133" s="10"/>
      <c r="W133" s="10"/>
      <c r="X133" s="10"/>
      <c r="Y133" s="10"/>
      <c r="Z133" s="21" t="str">
        <f t="shared" si="30"/>
        <v/>
      </c>
      <c r="AA133" s="11"/>
      <c r="AB133" s="10"/>
      <c r="AC133" s="10"/>
      <c r="AD133" s="10"/>
      <c r="AE133" s="10"/>
      <c r="AF133" s="10"/>
      <c r="AG133" s="10"/>
      <c r="AH133" s="10"/>
      <c r="AI133" s="10"/>
      <c r="AJ133" s="10"/>
      <c r="AK133" s="21" t="str">
        <f t="shared" si="31"/>
        <v/>
      </c>
      <c r="AL133" s="240">
        <f t="shared" si="32"/>
        <v>0</v>
      </c>
      <c r="AM133" s="178">
        <f t="shared" si="33"/>
        <v>0</v>
      </c>
      <c r="AN133" s="178">
        <f t="shared" si="34"/>
        <v>0</v>
      </c>
      <c r="AO133" s="178">
        <f t="shared" si="35"/>
        <v>0</v>
      </c>
      <c r="AP133" s="178">
        <f t="shared" si="36"/>
        <v>0</v>
      </c>
      <c r="AQ133" s="178">
        <f t="shared" si="37"/>
        <v>0</v>
      </c>
      <c r="AR133" s="178">
        <f t="shared" si="38"/>
        <v>0</v>
      </c>
      <c r="AS133" s="178">
        <f t="shared" si="39"/>
        <v>0</v>
      </c>
      <c r="AT133" s="178">
        <f t="shared" si="40"/>
        <v>0</v>
      </c>
      <c r="AU133" s="178">
        <f t="shared" si="41"/>
        <v>0</v>
      </c>
      <c r="AV133" s="179">
        <f t="shared" si="42"/>
        <v>0</v>
      </c>
      <c r="AW133" s="249"/>
      <c r="AX133" s="249"/>
    </row>
    <row r="134" spans="1:50" x14ac:dyDescent="0.25">
      <c r="A134" s="9">
        <v>132</v>
      </c>
      <c r="B134" s="81"/>
      <c r="C134" s="85"/>
      <c r="D134" s="236"/>
      <c r="E134" s="243"/>
      <c r="F134" s="10"/>
      <c r="G134" s="10"/>
      <c r="H134" s="10"/>
      <c r="I134" s="10"/>
      <c r="J134" s="10"/>
      <c r="K134" s="10"/>
      <c r="L134" s="10"/>
      <c r="M134" s="10"/>
      <c r="N134" s="10"/>
      <c r="O134" s="21" t="str">
        <f t="shared" si="29"/>
        <v/>
      </c>
      <c r="P134" s="11"/>
      <c r="Q134" s="10"/>
      <c r="R134" s="10"/>
      <c r="S134" s="10"/>
      <c r="T134" s="10"/>
      <c r="U134" s="10"/>
      <c r="V134" s="10"/>
      <c r="W134" s="10"/>
      <c r="X134" s="10"/>
      <c r="Y134" s="10"/>
      <c r="Z134" s="21" t="str">
        <f t="shared" si="30"/>
        <v/>
      </c>
      <c r="AA134" s="11"/>
      <c r="AB134" s="10"/>
      <c r="AC134" s="10"/>
      <c r="AD134" s="10"/>
      <c r="AE134" s="10"/>
      <c r="AF134" s="10"/>
      <c r="AG134" s="10"/>
      <c r="AH134" s="10"/>
      <c r="AI134" s="10"/>
      <c r="AJ134" s="10"/>
      <c r="AK134" s="21" t="str">
        <f t="shared" si="31"/>
        <v/>
      </c>
      <c r="AL134" s="240">
        <f t="shared" si="32"/>
        <v>0</v>
      </c>
      <c r="AM134" s="178">
        <f t="shared" si="33"/>
        <v>0</v>
      </c>
      <c r="AN134" s="178">
        <f t="shared" si="34"/>
        <v>0</v>
      </c>
      <c r="AO134" s="178">
        <f t="shared" si="35"/>
        <v>0</v>
      </c>
      <c r="AP134" s="178">
        <f t="shared" si="36"/>
        <v>0</v>
      </c>
      <c r="AQ134" s="178">
        <f t="shared" si="37"/>
        <v>0</v>
      </c>
      <c r="AR134" s="178">
        <f t="shared" si="38"/>
        <v>0</v>
      </c>
      <c r="AS134" s="178">
        <f t="shared" si="39"/>
        <v>0</v>
      </c>
      <c r="AT134" s="178">
        <f t="shared" si="40"/>
        <v>0</v>
      </c>
      <c r="AU134" s="178">
        <f t="shared" si="41"/>
        <v>0</v>
      </c>
      <c r="AV134" s="179">
        <f t="shared" si="42"/>
        <v>0</v>
      </c>
      <c r="AW134" s="249"/>
      <c r="AX134" s="249"/>
    </row>
    <row r="135" spans="1:50" x14ac:dyDescent="0.25">
      <c r="A135" s="9">
        <v>133</v>
      </c>
      <c r="B135" s="81"/>
      <c r="C135" s="85"/>
      <c r="D135" s="236"/>
      <c r="E135" s="243"/>
      <c r="F135" s="10"/>
      <c r="G135" s="10"/>
      <c r="H135" s="10"/>
      <c r="I135" s="10"/>
      <c r="J135" s="10"/>
      <c r="K135" s="10"/>
      <c r="L135" s="10"/>
      <c r="M135" s="10"/>
      <c r="N135" s="10"/>
      <c r="O135" s="21" t="str">
        <f t="shared" si="29"/>
        <v/>
      </c>
      <c r="P135" s="11"/>
      <c r="Q135" s="10"/>
      <c r="R135" s="10"/>
      <c r="S135" s="10"/>
      <c r="T135" s="10"/>
      <c r="U135" s="10"/>
      <c r="V135" s="10"/>
      <c r="W135" s="10"/>
      <c r="X135" s="10"/>
      <c r="Y135" s="10"/>
      <c r="Z135" s="21" t="str">
        <f t="shared" si="30"/>
        <v/>
      </c>
      <c r="AA135" s="11"/>
      <c r="AB135" s="10"/>
      <c r="AC135" s="10"/>
      <c r="AD135" s="10"/>
      <c r="AE135" s="10"/>
      <c r="AF135" s="10"/>
      <c r="AG135" s="10"/>
      <c r="AH135" s="10"/>
      <c r="AI135" s="10"/>
      <c r="AJ135" s="10"/>
      <c r="AK135" s="21" t="str">
        <f t="shared" si="31"/>
        <v/>
      </c>
      <c r="AL135" s="240">
        <f t="shared" si="32"/>
        <v>0</v>
      </c>
      <c r="AM135" s="178">
        <f t="shared" si="33"/>
        <v>0</v>
      </c>
      <c r="AN135" s="178">
        <f t="shared" si="34"/>
        <v>0</v>
      </c>
      <c r="AO135" s="178">
        <f t="shared" si="35"/>
        <v>0</v>
      </c>
      <c r="AP135" s="178">
        <f t="shared" si="36"/>
        <v>0</v>
      </c>
      <c r="AQ135" s="178">
        <f t="shared" si="37"/>
        <v>0</v>
      </c>
      <c r="AR135" s="178">
        <f t="shared" si="38"/>
        <v>0</v>
      </c>
      <c r="AS135" s="178">
        <f t="shared" si="39"/>
        <v>0</v>
      </c>
      <c r="AT135" s="178">
        <f t="shared" si="40"/>
        <v>0</v>
      </c>
      <c r="AU135" s="178">
        <f t="shared" si="41"/>
        <v>0</v>
      </c>
      <c r="AV135" s="179">
        <f t="shared" si="42"/>
        <v>0</v>
      </c>
      <c r="AW135" s="249"/>
      <c r="AX135" s="249"/>
    </row>
    <row r="136" spans="1:50" x14ac:dyDescent="0.25">
      <c r="A136" s="9">
        <v>134</v>
      </c>
      <c r="B136" s="81"/>
      <c r="C136" s="85"/>
      <c r="D136" s="236"/>
      <c r="E136" s="243"/>
      <c r="F136" s="10"/>
      <c r="G136" s="10"/>
      <c r="H136" s="10"/>
      <c r="I136" s="10"/>
      <c r="J136" s="10"/>
      <c r="K136" s="10"/>
      <c r="L136" s="10"/>
      <c r="M136" s="10"/>
      <c r="N136" s="10"/>
      <c r="O136" s="21" t="str">
        <f t="shared" si="29"/>
        <v/>
      </c>
      <c r="P136" s="11"/>
      <c r="Q136" s="10"/>
      <c r="R136" s="10"/>
      <c r="S136" s="10"/>
      <c r="T136" s="10"/>
      <c r="U136" s="10"/>
      <c r="V136" s="10"/>
      <c r="W136" s="10"/>
      <c r="X136" s="10"/>
      <c r="Y136" s="10"/>
      <c r="Z136" s="21" t="str">
        <f t="shared" si="30"/>
        <v/>
      </c>
      <c r="AA136" s="11"/>
      <c r="AB136" s="10"/>
      <c r="AC136" s="10"/>
      <c r="AD136" s="10"/>
      <c r="AE136" s="10"/>
      <c r="AF136" s="10"/>
      <c r="AG136" s="10"/>
      <c r="AH136" s="10"/>
      <c r="AI136" s="10"/>
      <c r="AJ136" s="10"/>
      <c r="AK136" s="21" t="str">
        <f t="shared" si="31"/>
        <v/>
      </c>
      <c r="AL136" s="240">
        <f t="shared" si="32"/>
        <v>0</v>
      </c>
      <c r="AM136" s="178">
        <f t="shared" si="33"/>
        <v>0</v>
      </c>
      <c r="AN136" s="178">
        <f t="shared" si="34"/>
        <v>0</v>
      </c>
      <c r="AO136" s="178">
        <f t="shared" si="35"/>
        <v>0</v>
      </c>
      <c r="AP136" s="178">
        <f t="shared" si="36"/>
        <v>0</v>
      </c>
      <c r="AQ136" s="178">
        <f t="shared" si="37"/>
        <v>0</v>
      </c>
      <c r="AR136" s="178">
        <f t="shared" si="38"/>
        <v>0</v>
      </c>
      <c r="AS136" s="178">
        <f t="shared" si="39"/>
        <v>0</v>
      </c>
      <c r="AT136" s="178">
        <f t="shared" si="40"/>
        <v>0</v>
      </c>
      <c r="AU136" s="178">
        <f t="shared" si="41"/>
        <v>0</v>
      </c>
      <c r="AV136" s="179">
        <f t="shared" si="42"/>
        <v>0</v>
      </c>
      <c r="AW136" s="249"/>
      <c r="AX136" s="249"/>
    </row>
    <row r="137" spans="1:50" x14ac:dyDescent="0.25">
      <c r="A137" s="9">
        <v>135</v>
      </c>
      <c r="B137" s="81"/>
      <c r="C137" s="85"/>
      <c r="D137" s="236"/>
      <c r="E137" s="243"/>
      <c r="F137" s="10"/>
      <c r="G137" s="10"/>
      <c r="H137" s="10"/>
      <c r="I137" s="10"/>
      <c r="J137" s="10"/>
      <c r="K137" s="10"/>
      <c r="L137" s="10"/>
      <c r="M137" s="10"/>
      <c r="N137" s="10"/>
      <c r="O137" s="21" t="str">
        <f t="shared" si="29"/>
        <v/>
      </c>
      <c r="P137" s="11"/>
      <c r="Q137" s="10"/>
      <c r="R137" s="10"/>
      <c r="S137" s="10"/>
      <c r="T137" s="10"/>
      <c r="U137" s="10"/>
      <c r="V137" s="10"/>
      <c r="W137" s="10"/>
      <c r="X137" s="10"/>
      <c r="Y137" s="10"/>
      <c r="Z137" s="21" t="str">
        <f t="shared" si="30"/>
        <v/>
      </c>
      <c r="AA137" s="11"/>
      <c r="AB137" s="10"/>
      <c r="AC137" s="10"/>
      <c r="AD137" s="10"/>
      <c r="AE137" s="10"/>
      <c r="AF137" s="10"/>
      <c r="AG137" s="10"/>
      <c r="AH137" s="10"/>
      <c r="AI137" s="10"/>
      <c r="AJ137" s="10"/>
      <c r="AK137" s="21" t="str">
        <f t="shared" si="31"/>
        <v/>
      </c>
      <c r="AL137" s="240">
        <f t="shared" si="32"/>
        <v>0</v>
      </c>
      <c r="AM137" s="178">
        <f t="shared" si="33"/>
        <v>0</v>
      </c>
      <c r="AN137" s="178">
        <f t="shared" si="34"/>
        <v>0</v>
      </c>
      <c r="AO137" s="178">
        <f t="shared" si="35"/>
        <v>0</v>
      </c>
      <c r="AP137" s="178">
        <f t="shared" si="36"/>
        <v>0</v>
      </c>
      <c r="AQ137" s="178">
        <f t="shared" si="37"/>
        <v>0</v>
      </c>
      <c r="AR137" s="178">
        <f t="shared" si="38"/>
        <v>0</v>
      </c>
      <c r="AS137" s="178">
        <f t="shared" si="39"/>
        <v>0</v>
      </c>
      <c r="AT137" s="178">
        <f t="shared" si="40"/>
        <v>0</v>
      </c>
      <c r="AU137" s="178">
        <f t="shared" si="41"/>
        <v>0</v>
      </c>
      <c r="AV137" s="179">
        <f t="shared" si="42"/>
        <v>0</v>
      </c>
      <c r="AW137" s="249"/>
      <c r="AX137" s="249"/>
    </row>
    <row r="138" spans="1:50" x14ac:dyDescent="0.25">
      <c r="A138" s="9">
        <v>136</v>
      </c>
      <c r="B138" s="81"/>
      <c r="C138" s="85"/>
      <c r="D138" s="236"/>
      <c r="E138" s="243"/>
      <c r="F138" s="10"/>
      <c r="G138" s="10"/>
      <c r="H138" s="10"/>
      <c r="I138" s="10"/>
      <c r="J138" s="10"/>
      <c r="K138" s="10"/>
      <c r="L138" s="10"/>
      <c r="M138" s="10"/>
      <c r="N138" s="10"/>
      <c r="O138" s="21" t="str">
        <f t="shared" si="29"/>
        <v/>
      </c>
      <c r="P138" s="11"/>
      <c r="Q138" s="10"/>
      <c r="R138" s="10"/>
      <c r="S138" s="10"/>
      <c r="T138" s="10"/>
      <c r="U138" s="10"/>
      <c r="V138" s="10"/>
      <c r="W138" s="10"/>
      <c r="X138" s="10"/>
      <c r="Y138" s="10"/>
      <c r="Z138" s="21" t="str">
        <f t="shared" si="30"/>
        <v/>
      </c>
      <c r="AA138" s="11"/>
      <c r="AB138" s="10"/>
      <c r="AC138" s="10"/>
      <c r="AD138" s="10"/>
      <c r="AE138" s="10"/>
      <c r="AF138" s="10"/>
      <c r="AG138" s="10"/>
      <c r="AH138" s="10"/>
      <c r="AI138" s="10"/>
      <c r="AJ138" s="10"/>
      <c r="AK138" s="21" t="str">
        <f t="shared" si="31"/>
        <v/>
      </c>
      <c r="AL138" s="240">
        <f t="shared" si="32"/>
        <v>0</v>
      </c>
      <c r="AM138" s="178">
        <f t="shared" si="33"/>
        <v>0</v>
      </c>
      <c r="AN138" s="178">
        <f t="shared" si="34"/>
        <v>0</v>
      </c>
      <c r="AO138" s="178">
        <f t="shared" si="35"/>
        <v>0</v>
      </c>
      <c r="AP138" s="178">
        <f t="shared" si="36"/>
        <v>0</v>
      </c>
      <c r="AQ138" s="178">
        <f t="shared" si="37"/>
        <v>0</v>
      </c>
      <c r="AR138" s="178">
        <f t="shared" si="38"/>
        <v>0</v>
      </c>
      <c r="AS138" s="178">
        <f t="shared" si="39"/>
        <v>0</v>
      </c>
      <c r="AT138" s="178">
        <f t="shared" si="40"/>
        <v>0</v>
      </c>
      <c r="AU138" s="178">
        <f t="shared" si="41"/>
        <v>0</v>
      </c>
      <c r="AV138" s="179">
        <f t="shared" si="42"/>
        <v>0</v>
      </c>
      <c r="AW138" s="249"/>
      <c r="AX138" s="249"/>
    </row>
    <row r="139" spans="1:50" x14ac:dyDescent="0.25">
      <c r="A139" s="9">
        <v>137</v>
      </c>
      <c r="B139" s="81"/>
      <c r="C139" s="85"/>
      <c r="D139" s="236"/>
      <c r="E139" s="243"/>
      <c r="F139" s="10"/>
      <c r="G139" s="10"/>
      <c r="H139" s="10"/>
      <c r="I139" s="10"/>
      <c r="J139" s="10"/>
      <c r="K139" s="10"/>
      <c r="L139" s="10"/>
      <c r="M139" s="10"/>
      <c r="N139" s="10"/>
      <c r="O139" s="21" t="str">
        <f t="shared" si="29"/>
        <v/>
      </c>
      <c r="P139" s="11"/>
      <c r="Q139" s="10"/>
      <c r="R139" s="10"/>
      <c r="S139" s="10"/>
      <c r="T139" s="10"/>
      <c r="U139" s="10"/>
      <c r="V139" s="10"/>
      <c r="W139" s="10"/>
      <c r="X139" s="10"/>
      <c r="Y139" s="10"/>
      <c r="Z139" s="21" t="str">
        <f t="shared" si="30"/>
        <v/>
      </c>
      <c r="AA139" s="11"/>
      <c r="AB139" s="10"/>
      <c r="AC139" s="10"/>
      <c r="AD139" s="10"/>
      <c r="AE139" s="10"/>
      <c r="AF139" s="10"/>
      <c r="AG139" s="10"/>
      <c r="AH139" s="10"/>
      <c r="AI139" s="10"/>
      <c r="AJ139" s="10"/>
      <c r="AK139" s="21" t="str">
        <f t="shared" si="31"/>
        <v/>
      </c>
      <c r="AL139" s="240">
        <f t="shared" si="32"/>
        <v>0</v>
      </c>
      <c r="AM139" s="178">
        <f t="shared" si="33"/>
        <v>0</v>
      </c>
      <c r="AN139" s="178">
        <f t="shared" si="34"/>
        <v>0</v>
      </c>
      <c r="AO139" s="178">
        <f t="shared" si="35"/>
        <v>0</v>
      </c>
      <c r="AP139" s="178">
        <f t="shared" si="36"/>
        <v>0</v>
      </c>
      <c r="AQ139" s="178">
        <f t="shared" si="37"/>
        <v>0</v>
      </c>
      <c r="AR139" s="178">
        <f t="shared" si="38"/>
        <v>0</v>
      </c>
      <c r="AS139" s="178">
        <f t="shared" si="39"/>
        <v>0</v>
      </c>
      <c r="AT139" s="178">
        <f t="shared" si="40"/>
        <v>0</v>
      </c>
      <c r="AU139" s="178">
        <f t="shared" si="41"/>
        <v>0</v>
      </c>
      <c r="AV139" s="179">
        <f t="shared" si="42"/>
        <v>0</v>
      </c>
      <c r="AW139" s="249"/>
      <c r="AX139" s="249"/>
    </row>
    <row r="140" spans="1:50" x14ac:dyDescent="0.25">
      <c r="A140" s="9">
        <v>138</v>
      </c>
      <c r="B140" s="81"/>
      <c r="C140" s="85"/>
      <c r="D140" s="236"/>
      <c r="E140" s="243"/>
      <c r="F140" s="10"/>
      <c r="G140" s="10"/>
      <c r="H140" s="10"/>
      <c r="I140" s="10"/>
      <c r="J140" s="10"/>
      <c r="K140" s="10"/>
      <c r="L140" s="10"/>
      <c r="M140" s="10"/>
      <c r="N140" s="10"/>
      <c r="O140" s="21" t="str">
        <f t="shared" si="29"/>
        <v/>
      </c>
      <c r="P140" s="11"/>
      <c r="Q140" s="10"/>
      <c r="R140" s="10"/>
      <c r="S140" s="10"/>
      <c r="T140" s="10"/>
      <c r="U140" s="10"/>
      <c r="V140" s="10"/>
      <c r="W140" s="10"/>
      <c r="X140" s="10"/>
      <c r="Y140" s="10"/>
      <c r="Z140" s="21" t="str">
        <f t="shared" si="30"/>
        <v/>
      </c>
      <c r="AA140" s="11"/>
      <c r="AB140" s="10"/>
      <c r="AC140" s="10"/>
      <c r="AD140" s="10"/>
      <c r="AE140" s="10"/>
      <c r="AF140" s="10"/>
      <c r="AG140" s="10"/>
      <c r="AH140" s="10"/>
      <c r="AI140" s="10"/>
      <c r="AJ140" s="10"/>
      <c r="AK140" s="21" t="str">
        <f t="shared" si="31"/>
        <v/>
      </c>
      <c r="AL140" s="240">
        <f t="shared" si="32"/>
        <v>0</v>
      </c>
      <c r="AM140" s="178">
        <f t="shared" si="33"/>
        <v>0</v>
      </c>
      <c r="AN140" s="178">
        <f t="shared" si="34"/>
        <v>0</v>
      </c>
      <c r="AO140" s="178">
        <f t="shared" si="35"/>
        <v>0</v>
      </c>
      <c r="AP140" s="178">
        <f t="shared" si="36"/>
        <v>0</v>
      </c>
      <c r="AQ140" s="178">
        <f t="shared" si="37"/>
        <v>0</v>
      </c>
      <c r="AR140" s="178">
        <f t="shared" si="38"/>
        <v>0</v>
      </c>
      <c r="AS140" s="178">
        <f t="shared" si="39"/>
        <v>0</v>
      </c>
      <c r="AT140" s="178">
        <f t="shared" si="40"/>
        <v>0</v>
      </c>
      <c r="AU140" s="178">
        <f t="shared" si="41"/>
        <v>0</v>
      </c>
      <c r="AV140" s="179">
        <f t="shared" si="42"/>
        <v>0</v>
      </c>
      <c r="AW140" s="249"/>
      <c r="AX140" s="249"/>
    </row>
    <row r="141" spans="1:50" x14ac:dyDescent="0.25">
      <c r="A141" s="9">
        <v>139</v>
      </c>
      <c r="B141" s="81"/>
      <c r="C141" s="85"/>
      <c r="D141" s="236"/>
      <c r="E141" s="243"/>
      <c r="F141" s="10"/>
      <c r="G141" s="10"/>
      <c r="H141" s="10"/>
      <c r="I141" s="10"/>
      <c r="J141" s="10"/>
      <c r="K141" s="10"/>
      <c r="L141" s="10"/>
      <c r="M141" s="10"/>
      <c r="N141" s="10"/>
      <c r="O141" s="21" t="str">
        <f t="shared" si="29"/>
        <v/>
      </c>
      <c r="P141" s="11"/>
      <c r="Q141" s="10"/>
      <c r="R141" s="10"/>
      <c r="S141" s="10"/>
      <c r="T141" s="10"/>
      <c r="U141" s="10"/>
      <c r="V141" s="10"/>
      <c r="W141" s="10"/>
      <c r="X141" s="10"/>
      <c r="Y141" s="10"/>
      <c r="Z141" s="21" t="str">
        <f t="shared" si="30"/>
        <v/>
      </c>
      <c r="AA141" s="11"/>
      <c r="AB141" s="10"/>
      <c r="AC141" s="10"/>
      <c r="AD141" s="10"/>
      <c r="AE141" s="10"/>
      <c r="AF141" s="10"/>
      <c r="AG141" s="10"/>
      <c r="AH141" s="10"/>
      <c r="AI141" s="10"/>
      <c r="AJ141" s="10"/>
      <c r="AK141" s="21" t="str">
        <f t="shared" si="31"/>
        <v/>
      </c>
      <c r="AL141" s="240">
        <f t="shared" si="32"/>
        <v>0</v>
      </c>
      <c r="AM141" s="178">
        <f t="shared" si="33"/>
        <v>0</v>
      </c>
      <c r="AN141" s="178">
        <f t="shared" si="34"/>
        <v>0</v>
      </c>
      <c r="AO141" s="178">
        <f t="shared" si="35"/>
        <v>0</v>
      </c>
      <c r="AP141" s="178">
        <f t="shared" si="36"/>
        <v>0</v>
      </c>
      <c r="AQ141" s="178">
        <f t="shared" si="37"/>
        <v>0</v>
      </c>
      <c r="AR141" s="178">
        <f t="shared" si="38"/>
        <v>0</v>
      </c>
      <c r="AS141" s="178">
        <f t="shared" si="39"/>
        <v>0</v>
      </c>
      <c r="AT141" s="178">
        <f t="shared" si="40"/>
        <v>0</v>
      </c>
      <c r="AU141" s="178">
        <f t="shared" si="41"/>
        <v>0</v>
      </c>
      <c r="AV141" s="179">
        <f t="shared" si="42"/>
        <v>0</v>
      </c>
      <c r="AW141" s="249"/>
      <c r="AX141" s="249"/>
    </row>
    <row r="142" spans="1:50" x14ac:dyDescent="0.25">
      <c r="A142" s="9">
        <v>140</v>
      </c>
      <c r="B142" s="81"/>
      <c r="C142" s="85"/>
      <c r="D142" s="236"/>
      <c r="E142" s="243"/>
      <c r="F142" s="10"/>
      <c r="G142" s="10"/>
      <c r="H142" s="10"/>
      <c r="I142" s="10"/>
      <c r="J142" s="10"/>
      <c r="K142" s="10"/>
      <c r="L142" s="10"/>
      <c r="M142" s="10"/>
      <c r="N142" s="10"/>
      <c r="O142" s="21" t="str">
        <f t="shared" si="29"/>
        <v/>
      </c>
      <c r="P142" s="11"/>
      <c r="Q142" s="10"/>
      <c r="R142" s="10"/>
      <c r="S142" s="10"/>
      <c r="T142" s="10"/>
      <c r="U142" s="10"/>
      <c r="V142" s="10"/>
      <c r="W142" s="10"/>
      <c r="X142" s="10"/>
      <c r="Y142" s="10"/>
      <c r="Z142" s="21" t="str">
        <f t="shared" si="30"/>
        <v/>
      </c>
      <c r="AA142" s="11"/>
      <c r="AB142" s="10"/>
      <c r="AC142" s="10"/>
      <c r="AD142" s="10"/>
      <c r="AE142" s="10"/>
      <c r="AF142" s="10"/>
      <c r="AG142" s="10"/>
      <c r="AH142" s="10"/>
      <c r="AI142" s="10"/>
      <c r="AJ142" s="10"/>
      <c r="AK142" s="21" t="str">
        <f t="shared" si="31"/>
        <v/>
      </c>
      <c r="AL142" s="240">
        <f t="shared" si="32"/>
        <v>0</v>
      </c>
      <c r="AM142" s="178">
        <f t="shared" si="33"/>
        <v>0</v>
      </c>
      <c r="AN142" s="178">
        <f t="shared" si="34"/>
        <v>0</v>
      </c>
      <c r="AO142" s="178">
        <f t="shared" si="35"/>
        <v>0</v>
      </c>
      <c r="AP142" s="178">
        <f t="shared" si="36"/>
        <v>0</v>
      </c>
      <c r="AQ142" s="178">
        <f t="shared" si="37"/>
        <v>0</v>
      </c>
      <c r="AR142" s="178">
        <f t="shared" si="38"/>
        <v>0</v>
      </c>
      <c r="AS142" s="178">
        <f t="shared" si="39"/>
        <v>0</v>
      </c>
      <c r="AT142" s="178">
        <f t="shared" si="40"/>
        <v>0</v>
      </c>
      <c r="AU142" s="178">
        <f t="shared" si="41"/>
        <v>0</v>
      </c>
      <c r="AV142" s="179">
        <f t="shared" si="42"/>
        <v>0</v>
      </c>
      <c r="AW142" s="249"/>
      <c r="AX142" s="249"/>
    </row>
    <row r="143" spans="1:50" x14ac:dyDescent="0.25">
      <c r="A143" s="9">
        <v>141</v>
      </c>
      <c r="B143" s="81"/>
      <c r="C143" s="85"/>
      <c r="D143" s="236"/>
      <c r="E143" s="243"/>
      <c r="F143" s="10"/>
      <c r="G143" s="10"/>
      <c r="H143" s="10"/>
      <c r="I143" s="10"/>
      <c r="J143" s="10"/>
      <c r="K143" s="10"/>
      <c r="L143" s="10"/>
      <c r="M143" s="10"/>
      <c r="N143" s="10"/>
      <c r="O143" s="21" t="str">
        <f t="shared" si="29"/>
        <v/>
      </c>
      <c r="P143" s="11"/>
      <c r="Q143" s="10"/>
      <c r="R143" s="10"/>
      <c r="S143" s="10"/>
      <c r="T143" s="10"/>
      <c r="U143" s="10"/>
      <c r="V143" s="10"/>
      <c r="W143" s="10"/>
      <c r="X143" s="10"/>
      <c r="Y143" s="10"/>
      <c r="Z143" s="21" t="str">
        <f t="shared" si="30"/>
        <v/>
      </c>
      <c r="AA143" s="11"/>
      <c r="AB143" s="10"/>
      <c r="AC143" s="10"/>
      <c r="AD143" s="10"/>
      <c r="AE143" s="10"/>
      <c r="AF143" s="10"/>
      <c r="AG143" s="10"/>
      <c r="AH143" s="10"/>
      <c r="AI143" s="10"/>
      <c r="AJ143" s="10"/>
      <c r="AK143" s="21" t="str">
        <f t="shared" si="31"/>
        <v/>
      </c>
      <c r="AL143" s="240">
        <f t="shared" si="32"/>
        <v>0</v>
      </c>
      <c r="AM143" s="178">
        <f t="shared" si="33"/>
        <v>0</v>
      </c>
      <c r="AN143" s="178">
        <f t="shared" si="34"/>
        <v>0</v>
      </c>
      <c r="AO143" s="178">
        <f t="shared" si="35"/>
        <v>0</v>
      </c>
      <c r="AP143" s="178">
        <f t="shared" si="36"/>
        <v>0</v>
      </c>
      <c r="AQ143" s="178">
        <f t="shared" si="37"/>
        <v>0</v>
      </c>
      <c r="AR143" s="178">
        <f t="shared" si="38"/>
        <v>0</v>
      </c>
      <c r="AS143" s="178">
        <f t="shared" si="39"/>
        <v>0</v>
      </c>
      <c r="AT143" s="178">
        <f t="shared" si="40"/>
        <v>0</v>
      </c>
      <c r="AU143" s="178">
        <f t="shared" si="41"/>
        <v>0</v>
      </c>
      <c r="AV143" s="179">
        <f t="shared" si="42"/>
        <v>0</v>
      </c>
      <c r="AW143" s="249"/>
      <c r="AX143" s="249"/>
    </row>
    <row r="144" spans="1:50" x14ac:dyDescent="0.25">
      <c r="A144" s="9">
        <v>142</v>
      </c>
      <c r="B144" s="81"/>
      <c r="C144" s="85"/>
      <c r="D144" s="236"/>
      <c r="E144" s="243"/>
      <c r="F144" s="10"/>
      <c r="G144" s="10"/>
      <c r="H144" s="10"/>
      <c r="I144" s="10"/>
      <c r="J144" s="10"/>
      <c r="K144" s="10"/>
      <c r="L144" s="10"/>
      <c r="M144" s="10"/>
      <c r="N144" s="10"/>
      <c r="O144" s="21" t="str">
        <f t="shared" si="29"/>
        <v/>
      </c>
      <c r="P144" s="11"/>
      <c r="Q144" s="10"/>
      <c r="R144" s="10"/>
      <c r="S144" s="10"/>
      <c r="T144" s="10"/>
      <c r="U144" s="10"/>
      <c r="V144" s="10"/>
      <c r="W144" s="10"/>
      <c r="X144" s="10"/>
      <c r="Y144" s="10"/>
      <c r="Z144" s="21" t="str">
        <f t="shared" si="30"/>
        <v/>
      </c>
      <c r="AA144" s="11"/>
      <c r="AB144" s="10"/>
      <c r="AC144" s="10"/>
      <c r="AD144" s="10"/>
      <c r="AE144" s="10"/>
      <c r="AF144" s="10"/>
      <c r="AG144" s="10"/>
      <c r="AH144" s="10"/>
      <c r="AI144" s="10"/>
      <c r="AJ144" s="10"/>
      <c r="AK144" s="21" t="str">
        <f t="shared" si="31"/>
        <v/>
      </c>
      <c r="AL144" s="240">
        <f t="shared" si="32"/>
        <v>0</v>
      </c>
      <c r="AM144" s="178">
        <f t="shared" si="33"/>
        <v>0</v>
      </c>
      <c r="AN144" s="178">
        <f t="shared" si="34"/>
        <v>0</v>
      </c>
      <c r="AO144" s="178">
        <f t="shared" si="35"/>
        <v>0</v>
      </c>
      <c r="AP144" s="178">
        <f t="shared" si="36"/>
        <v>0</v>
      </c>
      <c r="AQ144" s="178">
        <f t="shared" si="37"/>
        <v>0</v>
      </c>
      <c r="AR144" s="178">
        <f t="shared" si="38"/>
        <v>0</v>
      </c>
      <c r="AS144" s="178">
        <f t="shared" si="39"/>
        <v>0</v>
      </c>
      <c r="AT144" s="178">
        <f t="shared" si="40"/>
        <v>0</v>
      </c>
      <c r="AU144" s="178">
        <f t="shared" si="41"/>
        <v>0</v>
      </c>
      <c r="AV144" s="179">
        <f t="shared" si="42"/>
        <v>0</v>
      </c>
      <c r="AW144" s="249"/>
      <c r="AX144" s="249"/>
    </row>
    <row r="145" spans="1:50" x14ac:dyDescent="0.25">
      <c r="A145" s="9">
        <v>143</v>
      </c>
      <c r="B145" s="81"/>
      <c r="C145" s="85"/>
      <c r="D145" s="236"/>
      <c r="E145" s="243"/>
      <c r="F145" s="10"/>
      <c r="G145" s="10"/>
      <c r="H145" s="10"/>
      <c r="I145" s="10"/>
      <c r="J145" s="10"/>
      <c r="K145" s="10"/>
      <c r="L145" s="10"/>
      <c r="M145" s="10"/>
      <c r="N145" s="10"/>
      <c r="O145" s="21" t="str">
        <f t="shared" si="29"/>
        <v/>
      </c>
      <c r="P145" s="11"/>
      <c r="Q145" s="10"/>
      <c r="R145" s="10"/>
      <c r="S145" s="10"/>
      <c r="T145" s="10"/>
      <c r="U145" s="10"/>
      <c r="V145" s="10"/>
      <c r="W145" s="10"/>
      <c r="X145" s="10"/>
      <c r="Y145" s="10"/>
      <c r="Z145" s="21" t="str">
        <f t="shared" si="30"/>
        <v/>
      </c>
      <c r="AA145" s="11"/>
      <c r="AB145" s="10"/>
      <c r="AC145" s="10"/>
      <c r="AD145" s="10"/>
      <c r="AE145" s="10"/>
      <c r="AF145" s="10"/>
      <c r="AG145" s="10"/>
      <c r="AH145" s="10"/>
      <c r="AI145" s="10"/>
      <c r="AJ145" s="10"/>
      <c r="AK145" s="21" t="str">
        <f t="shared" si="31"/>
        <v/>
      </c>
      <c r="AL145" s="240">
        <f t="shared" si="32"/>
        <v>0</v>
      </c>
      <c r="AM145" s="178">
        <f t="shared" si="33"/>
        <v>0</v>
      </c>
      <c r="AN145" s="178">
        <f t="shared" si="34"/>
        <v>0</v>
      </c>
      <c r="AO145" s="178">
        <f t="shared" si="35"/>
        <v>0</v>
      </c>
      <c r="AP145" s="178">
        <f t="shared" si="36"/>
        <v>0</v>
      </c>
      <c r="AQ145" s="178">
        <f t="shared" si="37"/>
        <v>0</v>
      </c>
      <c r="AR145" s="178">
        <f t="shared" si="38"/>
        <v>0</v>
      </c>
      <c r="AS145" s="178">
        <f t="shared" si="39"/>
        <v>0</v>
      </c>
      <c r="AT145" s="178">
        <f t="shared" si="40"/>
        <v>0</v>
      </c>
      <c r="AU145" s="178">
        <f t="shared" si="41"/>
        <v>0</v>
      </c>
      <c r="AV145" s="179">
        <f t="shared" si="42"/>
        <v>0</v>
      </c>
      <c r="AW145" s="249"/>
      <c r="AX145" s="249"/>
    </row>
    <row r="146" spans="1:50" x14ac:dyDescent="0.25">
      <c r="A146" s="9">
        <v>144</v>
      </c>
      <c r="B146" s="81"/>
      <c r="C146" s="85"/>
      <c r="D146" s="236"/>
      <c r="E146" s="243"/>
      <c r="F146" s="10"/>
      <c r="G146" s="10"/>
      <c r="H146" s="10"/>
      <c r="I146" s="10"/>
      <c r="J146" s="10"/>
      <c r="K146" s="10"/>
      <c r="L146" s="10"/>
      <c r="M146" s="10"/>
      <c r="N146" s="10"/>
      <c r="O146" s="21" t="str">
        <f t="shared" si="29"/>
        <v/>
      </c>
      <c r="P146" s="11"/>
      <c r="Q146" s="10"/>
      <c r="R146" s="10"/>
      <c r="S146" s="10"/>
      <c r="T146" s="10"/>
      <c r="U146" s="10"/>
      <c r="V146" s="10"/>
      <c r="W146" s="10"/>
      <c r="X146" s="10"/>
      <c r="Y146" s="10"/>
      <c r="Z146" s="21" t="str">
        <f t="shared" si="30"/>
        <v/>
      </c>
      <c r="AA146" s="11"/>
      <c r="AB146" s="10"/>
      <c r="AC146" s="10"/>
      <c r="AD146" s="10"/>
      <c r="AE146" s="10"/>
      <c r="AF146" s="10"/>
      <c r="AG146" s="10"/>
      <c r="AH146" s="10"/>
      <c r="AI146" s="10"/>
      <c r="AJ146" s="10"/>
      <c r="AK146" s="21" t="str">
        <f t="shared" si="31"/>
        <v/>
      </c>
      <c r="AL146" s="240">
        <f t="shared" si="32"/>
        <v>0</v>
      </c>
      <c r="AM146" s="178">
        <f t="shared" si="33"/>
        <v>0</v>
      </c>
      <c r="AN146" s="178">
        <f t="shared" si="34"/>
        <v>0</v>
      </c>
      <c r="AO146" s="178">
        <f t="shared" si="35"/>
        <v>0</v>
      </c>
      <c r="AP146" s="178">
        <f t="shared" si="36"/>
        <v>0</v>
      </c>
      <c r="AQ146" s="178">
        <f t="shared" si="37"/>
        <v>0</v>
      </c>
      <c r="AR146" s="178">
        <f t="shared" si="38"/>
        <v>0</v>
      </c>
      <c r="AS146" s="178">
        <f t="shared" si="39"/>
        <v>0</v>
      </c>
      <c r="AT146" s="178">
        <f t="shared" si="40"/>
        <v>0</v>
      </c>
      <c r="AU146" s="178">
        <f t="shared" si="41"/>
        <v>0</v>
      </c>
      <c r="AV146" s="179">
        <f t="shared" si="42"/>
        <v>0</v>
      </c>
      <c r="AW146" s="249"/>
      <c r="AX146" s="249"/>
    </row>
    <row r="147" spans="1:50" x14ac:dyDescent="0.25">
      <c r="A147" s="9">
        <v>145</v>
      </c>
      <c r="B147" s="81"/>
      <c r="C147" s="85"/>
      <c r="D147" s="236"/>
      <c r="E147" s="243"/>
      <c r="F147" s="10"/>
      <c r="G147" s="10"/>
      <c r="H147" s="10"/>
      <c r="I147" s="10"/>
      <c r="J147" s="10"/>
      <c r="K147" s="10"/>
      <c r="L147" s="10"/>
      <c r="M147" s="10"/>
      <c r="N147" s="10"/>
      <c r="O147" s="21" t="str">
        <f t="shared" si="29"/>
        <v/>
      </c>
      <c r="P147" s="11"/>
      <c r="Q147" s="10"/>
      <c r="R147" s="10"/>
      <c r="S147" s="10"/>
      <c r="T147" s="10"/>
      <c r="U147" s="10"/>
      <c r="V147" s="10"/>
      <c r="W147" s="10"/>
      <c r="X147" s="10"/>
      <c r="Y147" s="10"/>
      <c r="Z147" s="21" t="str">
        <f t="shared" si="30"/>
        <v/>
      </c>
      <c r="AA147" s="11"/>
      <c r="AB147" s="10"/>
      <c r="AC147" s="10"/>
      <c r="AD147" s="10"/>
      <c r="AE147" s="10"/>
      <c r="AF147" s="10"/>
      <c r="AG147" s="10"/>
      <c r="AH147" s="10"/>
      <c r="AI147" s="10"/>
      <c r="AJ147" s="10"/>
      <c r="AK147" s="21" t="str">
        <f t="shared" si="31"/>
        <v/>
      </c>
      <c r="AL147" s="240">
        <f t="shared" si="32"/>
        <v>0</v>
      </c>
      <c r="AM147" s="178">
        <f t="shared" si="33"/>
        <v>0</v>
      </c>
      <c r="AN147" s="178">
        <f t="shared" si="34"/>
        <v>0</v>
      </c>
      <c r="AO147" s="178">
        <f t="shared" si="35"/>
        <v>0</v>
      </c>
      <c r="AP147" s="178">
        <f t="shared" si="36"/>
        <v>0</v>
      </c>
      <c r="AQ147" s="178">
        <f t="shared" si="37"/>
        <v>0</v>
      </c>
      <c r="AR147" s="178">
        <f t="shared" si="38"/>
        <v>0</v>
      </c>
      <c r="AS147" s="178">
        <f t="shared" si="39"/>
        <v>0</v>
      </c>
      <c r="AT147" s="178">
        <f t="shared" si="40"/>
        <v>0</v>
      </c>
      <c r="AU147" s="178">
        <f t="shared" si="41"/>
        <v>0</v>
      </c>
      <c r="AV147" s="179">
        <f t="shared" si="42"/>
        <v>0</v>
      </c>
      <c r="AW147" s="249"/>
      <c r="AX147" s="249"/>
    </row>
    <row r="148" spans="1:50" x14ac:dyDescent="0.25">
      <c r="A148" s="9">
        <v>146</v>
      </c>
      <c r="B148" s="81"/>
      <c r="C148" s="85"/>
      <c r="D148" s="236"/>
      <c r="E148" s="243"/>
      <c r="F148" s="10"/>
      <c r="G148" s="10"/>
      <c r="H148" s="10"/>
      <c r="I148" s="10"/>
      <c r="J148" s="10"/>
      <c r="K148" s="10"/>
      <c r="L148" s="10"/>
      <c r="M148" s="10"/>
      <c r="N148" s="10"/>
      <c r="O148" s="21" t="str">
        <f t="shared" si="29"/>
        <v/>
      </c>
      <c r="P148" s="11"/>
      <c r="Q148" s="10"/>
      <c r="R148" s="10"/>
      <c r="S148" s="10"/>
      <c r="T148" s="10"/>
      <c r="U148" s="10"/>
      <c r="V148" s="10"/>
      <c r="W148" s="10"/>
      <c r="X148" s="10"/>
      <c r="Y148" s="10"/>
      <c r="Z148" s="21" t="str">
        <f t="shared" si="30"/>
        <v/>
      </c>
      <c r="AA148" s="11"/>
      <c r="AB148" s="10"/>
      <c r="AC148" s="10"/>
      <c r="AD148" s="10"/>
      <c r="AE148" s="10"/>
      <c r="AF148" s="10"/>
      <c r="AG148" s="10"/>
      <c r="AH148" s="10"/>
      <c r="AI148" s="10"/>
      <c r="AJ148" s="10"/>
      <c r="AK148" s="21" t="str">
        <f t="shared" si="31"/>
        <v/>
      </c>
      <c r="AL148" s="240">
        <f t="shared" si="32"/>
        <v>0</v>
      </c>
      <c r="AM148" s="178">
        <f t="shared" si="33"/>
        <v>0</v>
      </c>
      <c r="AN148" s="178">
        <f t="shared" si="34"/>
        <v>0</v>
      </c>
      <c r="AO148" s="178">
        <f t="shared" si="35"/>
        <v>0</v>
      </c>
      <c r="AP148" s="178">
        <f t="shared" si="36"/>
        <v>0</v>
      </c>
      <c r="AQ148" s="178">
        <f t="shared" si="37"/>
        <v>0</v>
      </c>
      <c r="AR148" s="178">
        <f t="shared" si="38"/>
        <v>0</v>
      </c>
      <c r="AS148" s="178">
        <f t="shared" si="39"/>
        <v>0</v>
      </c>
      <c r="AT148" s="178">
        <f t="shared" si="40"/>
        <v>0</v>
      </c>
      <c r="AU148" s="178">
        <f t="shared" si="41"/>
        <v>0</v>
      </c>
      <c r="AV148" s="179">
        <f t="shared" si="42"/>
        <v>0</v>
      </c>
      <c r="AW148" s="249"/>
      <c r="AX148" s="249"/>
    </row>
    <row r="149" spans="1:50" x14ac:dyDescent="0.25">
      <c r="A149" s="9">
        <v>147</v>
      </c>
      <c r="B149" s="81"/>
      <c r="C149" s="85"/>
      <c r="D149" s="236"/>
      <c r="E149" s="243"/>
      <c r="F149" s="10"/>
      <c r="G149" s="10"/>
      <c r="H149" s="10"/>
      <c r="I149" s="10"/>
      <c r="J149" s="10"/>
      <c r="K149" s="10"/>
      <c r="L149" s="10"/>
      <c r="M149" s="10"/>
      <c r="N149" s="10"/>
      <c r="O149" s="21" t="str">
        <f t="shared" si="29"/>
        <v/>
      </c>
      <c r="P149" s="11"/>
      <c r="Q149" s="10"/>
      <c r="R149" s="10"/>
      <c r="S149" s="10"/>
      <c r="T149" s="10"/>
      <c r="U149" s="10"/>
      <c r="V149" s="10"/>
      <c r="W149" s="10"/>
      <c r="X149" s="10"/>
      <c r="Y149" s="10"/>
      <c r="Z149" s="21" t="str">
        <f t="shared" si="30"/>
        <v/>
      </c>
      <c r="AA149" s="11"/>
      <c r="AB149" s="10"/>
      <c r="AC149" s="10"/>
      <c r="AD149" s="10"/>
      <c r="AE149" s="10"/>
      <c r="AF149" s="10"/>
      <c r="AG149" s="10"/>
      <c r="AH149" s="10"/>
      <c r="AI149" s="10"/>
      <c r="AJ149" s="10"/>
      <c r="AK149" s="21" t="str">
        <f t="shared" si="31"/>
        <v/>
      </c>
      <c r="AL149" s="240">
        <f t="shared" si="32"/>
        <v>0</v>
      </c>
      <c r="AM149" s="178">
        <f t="shared" si="33"/>
        <v>0</v>
      </c>
      <c r="AN149" s="178">
        <f t="shared" si="34"/>
        <v>0</v>
      </c>
      <c r="AO149" s="178">
        <f t="shared" si="35"/>
        <v>0</v>
      </c>
      <c r="AP149" s="178">
        <f t="shared" si="36"/>
        <v>0</v>
      </c>
      <c r="AQ149" s="178">
        <f t="shared" si="37"/>
        <v>0</v>
      </c>
      <c r="AR149" s="178">
        <f t="shared" si="38"/>
        <v>0</v>
      </c>
      <c r="AS149" s="178">
        <f t="shared" si="39"/>
        <v>0</v>
      </c>
      <c r="AT149" s="178">
        <f t="shared" si="40"/>
        <v>0</v>
      </c>
      <c r="AU149" s="178">
        <f t="shared" si="41"/>
        <v>0</v>
      </c>
      <c r="AV149" s="179">
        <f t="shared" si="42"/>
        <v>0</v>
      </c>
      <c r="AW149" s="249"/>
      <c r="AX149" s="249"/>
    </row>
    <row r="150" spans="1:50" x14ac:dyDescent="0.25">
      <c r="A150" s="9">
        <v>148</v>
      </c>
      <c r="B150" s="81"/>
      <c r="C150" s="85"/>
      <c r="D150" s="236"/>
      <c r="E150" s="243"/>
      <c r="F150" s="10"/>
      <c r="G150" s="10"/>
      <c r="H150" s="10"/>
      <c r="I150" s="10"/>
      <c r="J150" s="10"/>
      <c r="K150" s="10"/>
      <c r="L150" s="10"/>
      <c r="M150" s="10"/>
      <c r="N150" s="10"/>
      <c r="O150" s="21" t="str">
        <f t="shared" si="29"/>
        <v/>
      </c>
      <c r="P150" s="11"/>
      <c r="Q150" s="10"/>
      <c r="R150" s="10"/>
      <c r="S150" s="10"/>
      <c r="T150" s="10"/>
      <c r="U150" s="10"/>
      <c r="V150" s="10"/>
      <c r="W150" s="10"/>
      <c r="X150" s="10"/>
      <c r="Y150" s="10"/>
      <c r="Z150" s="21" t="str">
        <f t="shared" si="30"/>
        <v/>
      </c>
      <c r="AA150" s="11"/>
      <c r="AB150" s="10"/>
      <c r="AC150" s="10"/>
      <c r="AD150" s="10"/>
      <c r="AE150" s="10"/>
      <c r="AF150" s="10"/>
      <c r="AG150" s="10"/>
      <c r="AH150" s="10"/>
      <c r="AI150" s="10"/>
      <c r="AJ150" s="10"/>
      <c r="AK150" s="21" t="str">
        <f t="shared" si="31"/>
        <v/>
      </c>
      <c r="AL150" s="240">
        <f t="shared" si="32"/>
        <v>0</v>
      </c>
      <c r="AM150" s="178">
        <f t="shared" si="33"/>
        <v>0</v>
      </c>
      <c r="AN150" s="178">
        <f t="shared" si="34"/>
        <v>0</v>
      </c>
      <c r="AO150" s="178">
        <f t="shared" si="35"/>
        <v>0</v>
      </c>
      <c r="AP150" s="178">
        <f t="shared" si="36"/>
        <v>0</v>
      </c>
      <c r="AQ150" s="178">
        <f t="shared" si="37"/>
        <v>0</v>
      </c>
      <c r="AR150" s="178">
        <f t="shared" si="38"/>
        <v>0</v>
      </c>
      <c r="AS150" s="178">
        <f t="shared" si="39"/>
        <v>0</v>
      </c>
      <c r="AT150" s="178">
        <f t="shared" si="40"/>
        <v>0</v>
      </c>
      <c r="AU150" s="178">
        <f t="shared" si="41"/>
        <v>0</v>
      </c>
      <c r="AV150" s="179">
        <f t="shared" si="42"/>
        <v>0</v>
      </c>
      <c r="AW150" s="249"/>
      <c r="AX150" s="249"/>
    </row>
    <row r="151" spans="1:50" x14ac:dyDescent="0.25">
      <c r="A151" s="9">
        <v>149</v>
      </c>
      <c r="B151" s="81"/>
      <c r="C151" s="85"/>
      <c r="D151" s="236"/>
      <c r="E151" s="243"/>
      <c r="F151" s="10"/>
      <c r="G151" s="10"/>
      <c r="H151" s="10"/>
      <c r="I151" s="10"/>
      <c r="J151" s="10"/>
      <c r="K151" s="10"/>
      <c r="L151" s="10"/>
      <c r="M151" s="10"/>
      <c r="N151" s="10"/>
      <c r="O151" s="21" t="str">
        <f t="shared" si="29"/>
        <v/>
      </c>
      <c r="P151" s="11"/>
      <c r="Q151" s="10"/>
      <c r="R151" s="10"/>
      <c r="S151" s="10"/>
      <c r="T151" s="10"/>
      <c r="U151" s="10"/>
      <c r="V151" s="10"/>
      <c r="W151" s="10"/>
      <c r="X151" s="10"/>
      <c r="Y151" s="10"/>
      <c r="Z151" s="21" t="str">
        <f t="shared" si="30"/>
        <v/>
      </c>
      <c r="AA151" s="11"/>
      <c r="AB151" s="10"/>
      <c r="AC151" s="10"/>
      <c r="AD151" s="10"/>
      <c r="AE151" s="10"/>
      <c r="AF151" s="10"/>
      <c r="AG151" s="10"/>
      <c r="AH151" s="10"/>
      <c r="AI151" s="10"/>
      <c r="AJ151" s="10"/>
      <c r="AK151" s="21" t="str">
        <f t="shared" si="31"/>
        <v/>
      </c>
      <c r="AL151" s="240">
        <f t="shared" si="32"/>
        <v>0</v>
      </c>
      <c r="AM151" s="178">
        <f t="shared" si="33"/>
        <v>0</v>
      </c>
      <c r="AN151" s="178">
        <f t="shared" si="34"/>
        <v>0</v>
      </c>
      <c r="AO151" s="178">
        <f t="shared" si="35"/>
        <v>0</v>
      </c>
      <c r="AP151" s="178">
        <f t="shared" si="36"/>
        <v>0</v>
      </c>
      <c r="AQ151" s="178">
        <f t="shared" si="37"/>
        <v>0</v>
      </c>
      <c r="AR151" s="178">
        <f t="shared" si="38"/>
        <v>0</v>
      </c>
      <c r="AS151" s="178">
        <f t="shared" si="39"/>
        <v>0</v>
      </c>
      <c r="AT151" s="178">
        <f t="shared" si="40"/>
        <v>0</v>
      </c>
      <c r="AU151" s="178">
        <f t="shared" si="41"/>
        <v>0</v>
      </c>
      <c r="AV151" s="179">
        <f t="shared" si="42"/>
        <v>0</v>
      </c>
      <c r="AW151" s="249"/>
      <c r="AX151" s="249"/>
    </row>
    <row r="152" spans="1:50" x14ac:dyDescent="0.25">
      <c r="A152" s="9">
        <v>150</v>
      </c>
      <c r="B152" s="81"/>
      <c r="C152" s="85"/>
      <c r="D152" s="236"/>
      <c r="E152" s="243"/>
      <c r="F152" s="10"/>
      <c r="G152" s="10"/>
      <c r="H152" s="10"/>
      <c r="I152" s="10"/>
      <c r="J152" s="10"/>
      <c r="K152" s="10"/>
      <c r="L152" s="10"/>
      <c r="M152" s="10"/>
      <c r="N152" s="10"/>
      <c r="O152" s="21" t="str">
        <f t="shared" si="29"/>
        <v/>
      </c>
      <c r="P152" s="11"/>
      <c r="Q152" s="10"/>
      <c r="R152" s="10"/>
      <c r="S152" s="10"/>
      <c r="T152" s="10"/>
      <c r="U152" s="10"/>
      <c r="V152" s="10"/>
      <c r="W152" s="10"/>
      <c r="X152" s="10"/>
      <c r="Y152" s="10"/>
      <c r="Z152" s="21" t="str">
        <f t="shared" si="30"/>
        <v/>
      </c>
      <c r="AA152" s="11"/>
      <c r="AB152" s="10"/>
      <c r="AC152" s="10"/>
      <c r="AD152" s="10"/>
      <c r="AE152" s="10"/>
      <c r="AF152" s="10"/>
      <c r="AG152" s="10"/>
      <c r="AH152" s="10"/>
      <c r="AI152" s="10"/>
      <c r="AJ152" s="10"/>
      <c r="AK152" s="21" t="str">
        <f t="shared" si="31"/>
        <v/>
      </c>
      <c r="AL152" s="240">
        <f t="shared" si="32"/>
        <v>0</v>
      </c>
      <c r="AM152" s="178">
        <f t="shared" si="33"/>
        <v>0</v>
      </c>
      <c r="AN152" s="178">
        <f t="shared" si="34"/>
        <v>0</v>
      </c>
      <c r="AO152" s="178">
        <f t="shared" si="35"/>
        <v>0</v>
      </c>
      <c r="AP152" s="178">
        <f t="shared" si="36"/>
        <v>0</v>
      </c>
      <c r="AQ152" s="178">
        <f t="shared" si="37"/>
        <v>0</v>
      </c>
      <c r="AR152" s="178">
        <f t="shared" si="38"/>
        <v>0</v>
      </c>
      <c r="AS152" s="178">
        <f t="shared" si="39"/>
        <v>0</v>
      </c>
      <c r="AT152" s="178">
        <f t="shared" si="40"/>
        <v>0</v>
      </c>
      <c r="AU152" s="178">
        <f t="shared" si="41"/>
        <v>0</v>
      </c>
      <c r="AV152" s="179">
        <f t="shared" si="42"/>
        <v>0</v>
      </c>
      <c r="AW152" s="249"/>
      <c r="AX152" s="249"/>
    </row>
    <row r="153" spans="1:50" x14ac:dyDescent="0.25">
      <c r="A153" s="9">
        <v>151</v>
      </c>
      <c r="B153" s="81"/>
      <c r="C153" s="85"/>
      <c r="D153" s="236"/>
      <c r="E153" s="243"/>
      <c r="F153" s="10"/>
      <c r="G153" s="10"/>
      <c r="H153" s="10"/>
      <c r="I153" s="10"/>
      <c r="J153" s="10"/>
      <c r="K153" s="10"/>
      <c r="L153" s="10"/>
      <c r="M153" s="10"/>
      <c r="N153" s="10"/>
      <c r="O153" s="21" t="str">
        <f t="shared" si="29"/>
        <v/>
      </c>
      <c r="P153" s="11"/>
      <c r="Q153" s="10"/>
      <c r="R153" s="10"/>
      <c r="S153" s="10"/>
      <c r="T153" s="10"/>
      <c r="U153" s="10"/>
      <c r="V153" s="10"/>
      <c r="W153" s="10"/>
      <c r="X153" s="10"/>
      <c r="Y153" s="10"/>
      <c r="Z153" s="21" t="str">
        <f t="shared" si="30"/>
        <v/>
      </c>
      <c r="AA153" s="11"/>
      <c r="AB153" s="10"/>
      <c r="AC153" s="10"/>
      <c r="AD153" s="10"/>
      <c r="AE153" s="10"/>
      <c r="AF153" s="10"/>
      <c r="AG153" s="10"/>
      <c r="AH153" s="10"/>
      <c r="AI153" s="10"/>
      <c r="AJ153" s="10"/>
      <c r="AK153" s="21" t="str">
        <f t="shared" si="31"/>
        <v/>
      </c>
      <c r="AL153" s="240">
        <f t="shared" si="32"/>
        <v>0</v>
      </c>
      <c r="AM153" s="178">
        <f t="shared" si="33"/>
        <v>0</v>
      </c>
      <c r="AN153" s="178">
        <f t="shared" si="34"/>
        <v>0</v>
      </c>
      <c r="AO153" s="178">
        <f t="shared" si="35"/>
        <v>0</v>
      </c>
      <c r="AP153" s="178">
        <f t="shared" si="36"/>
        <v>0</v>
      </c>
      <c r="AQ153" s="178">
        <f t="shared" si="37"/>
        <v>0</v>
      </c>
      <c r="AR153" s="178">
        <f t="shared" si="38"/>
        <v>0</v>
      </c>
      <c r="AS153" s="178">
        <f t="shared" si="39"/>
        <v>0</v>
      </c>
      <c r="AT153" s="178">
        <f t="shared" si="40"/>
        <v>0</v>
      </c>
      <c r="AU153" s="178">
        <f t="shared" si="41"/>
        <v>0</v>
      </c>
      <c r="AV153" s="179">
        <f t="shared" si="42"/>
        <v>0</v>
      </c>
      <c r="AW153" s="249"/>
      <c r="AX153" s="249"/>
    </row>
    <row r="154" spans="1:50" x14ac:dyDescent="0.25">
      <c r="A154" s="9">
        <v>152</v>
      </c>
      <c r="B154" s="81"/>
      <c r="C154" s="85"/>
      <c r="D154" s="236"/>
      <c r="E154" s="243"/>
      <c r="F154" s="10"/>
      <c r="G154" s="10"/>
      <c r="H154" s="10"/>
      <c r="I154" s="10"/>
      <c r="J154" s="10"/>
      <c r="K154" s="10"/>
      <c r="L154" s="10"/>
      <c r="M154" s="10"/>
      <c r="N154" s="10"/>
      <c r="O154" s="21" t="str">
        <f t="shared" si="29"/>
        <v/>
      </c>
      <c r="P154" s="11"/>
      <c r="Q154" s="10"/>
      <c r="R154" s="10"/>
      <c r="S154" s="10"/>
      <c r="T154" s="10"/>
      <c r="U154" s="10"/>
      <c r="V154" s="10"/>
      <c r="W154" s="10"/>
      <c r="X154" s="10"/>
      <c r="Y154" s="10"/>
      <c r="Z154" s="21" t="str">
        <f t="shared" si="30"/>
        <v/>
      </c>
      <c r="AA154" s="11"/>
      <c r="AB154" s="10"/>
      <c r="AC154" s="10"/>
      <c r="AD154" s="10"/>
      <c r="AE154" s="10"/>
      <c r="AF154" s="10"/>
      <c r="AG154" s="10"/>
      <c r="AH154" s="10"/>
      <c r="AI154" s="10"/>
      <c r="AJ154" s="10"/>
      <c r="AK154" s="21" t="str">
        <f t="shared" si="31"/>
        <v/>
      </c>
      <c r="AL154" s="240">
        <f t="shared" si="32"/>
        <v>0</v>
      </c>
      <c r="AM154" s="178">
        <f t="shared" si="33"/>
        <v>0</v>
      </c>
      <c r="AN154" s="178">
        <f t="shared" si="34"/>
        <v>0</v>
      </c>
      <c r="AO154" s="178">
        <f t="shared" si="35"/>
        <v>0</v>
      </c>
      <c r="AP154" s="178">
        <f t="shared" si="36"/>
        <v>0</v>
      </c>
      <c r="AQ154" s="178">
        <f t="shared" si="37"/>
        <v>0</v>
      </c>
      <c r="AR154" s="178">
        <f t="shared" si="38"/>
        <v>0</v>
      </c>
      <c r="AS154" s="178">
        <f t="shared" si="39"/>
        <v>0</v>
      </c>
      <c r="AT154" s="178">
        <f t="shared" si="40"/>
        <v>0</v>
      </c>
      <c r="AU154" s="178">
        <f t="shared" si="41"/>
        <v>0</v>
      </c>
      <c r="AV154" s="179">
        <f t="shared" si="42"/>
        <v>0</v>
      </c>
      <c r="AW154" s="249"/>
      <c r="AX154" s="249"/>
    </row>
    <row r="155" spans="1:50" x14ac:dyDescent="0.25">
      <c r="A155" s="9">
        <v>153</v>
      </c>
      <c r="B155" s="81"/>
      <c r="C155" s="85"/>
      <c r="D155" s="236"/>
      <c r="E155" s="243"/>
      <c r="F155" s="10"/>
      <c r="G155" s="10"/>
      <c r="H155" s="10"/>
      <c r="I155" s="10"/>
      <c r="J155" s="10"/>
      <c r="K155" s="10"/>
      <c r="L155" s="10"/>
      <c r="M155" s="10"/>
      <c r="N155" s="10"/>
      <c r="O155" s="21" t="str">
        <f t="shared" si="29"/>
        <v/>
      </c>
      <c r="P155" s="11"/>
      <c r="Q155" s="10"/>
      <c r="R155" s="10"/>
      <c r="S155" s="10"/>
      <c r="T155" s="10"/>
      <c r="U155" s="10"/>
      <c r="V155" s="10"/>
      <c r="W155" s="10"/>
      <c r="X155" s="10"/>
      <c r="Y155" s="10"/>
      <c r="Z155" s="21" t="str">
        <f t="shared" si="30"/>
        <v/>
      </c>
      <c r="AA155" s="11"/>
      <c r="AB155" s="10"/>
      <c r="AC155" s="10"/>
      <c r="AD155" s="10"/>
      <c r="AE155" s="10"/>
      <c r="AF155" s="10"/>
      <c r="AG155" s="10"/>
      <c r="AH155" s="10"/>
      <c r="AI155" s="10"/>
      <c r="AJ155" s="10"/>
      <c r="AK155" s="21" t="str">
        <f t="shared" si="31"/>
        <v/>
      </c>
      <c r="AL155" s="240">
        <f t="shared" si="32"/>
        <v>0</v>
      </c>
      <c r="AM155" s="178">
        <f t="shared" si="33"/>
        <v>0</v>
      </c>
      <c r="AN155" s="178">
        <f t="shared" si="34"/>
        <v>0</v>
      </c>
      <c r="AO155" s="178">
        <f t="shared" si="35"/>
        <v>0</v>
      </c>
      <c r="AP155" s="178">
        <f t="shared" si="36"/>
        <v>0</v>
      </c>
      <c r="AQ155" s="178">
        <f t="shared" si="37"/>
        <v>0</v>
      </c>
      <c r="AR155" s="178">
        <f t="shared" si="38"/>
        <v>0</v>
      </c>
      <c r="AS155" s="178">
        <f t="shared" si="39"/>
        <v>0</v>
      </c>
      <c r="AT155" s="178">
        <f t="shared" si="40"/>
        <v>0</v>
      </c>
      <c r="AU155" s="178">
        <f t="shared" si="41"/>
        <v>0</v>
      </c>
      <c r="AV155" s="179">
        <f t="shared" si="42"/>
        <v>0</v>
      </c>
      <c r="AW155" s="249"/>
      <c r="AX155" s="249"/>
    </row>
    <row r="156" spans="1:50" x14ac:dyDescent="0.25">
      <c r="A156" s="9">
        <v>154</v>
      </c>
      <c r="B156" s="81"/>
      <c r="C156" s="85"/>
      <c r="D156" s="236"/>
      <c r="E156" s="243"/>
      <c r="F156" s="10"/>
      <c r="G156" s="10"/>
      <c r="H156" s="10"/>
      <c r="I156" s="10"/>
      <c r="J156" s="10"/>
      <c r="K156" s="10"/>
      <c r="L156" s="10"/>
      <c r="M156" s="10"/>
      <c r="N156" s="10"/>
      <c r="O156" s="21" t="str">
        <f t="shared" si="29"/>
        <v/>
      </c>
      <c r="P156" s="11"/>
      <c r="Q156" s="10"/>
      <c r="R156" s="10"/>
      <c r="S156" s="10"/>
      <c r="T156" s="10"/>
      <c r="U156" s="10"/>
      <c r="V156" s="10"/>
      <c r="W156" s="10"/>
      <c r="X156" s="10"/>
      <c r="Y156" s="10"/>
      <c r="Z156" s="21" t="str">
        <f t="shared" si="30"/>
        <v/>
      </c>
      <c r="AA156" s="11"/>
      <c r="AB156" s="10"/>
      <c r="AC156" s="10"/>
      <c r="AD156" s="10"/>
      <c r="AE156" s="10"/>
      <c r="AF156" s="10"/>
      <c r="AG156" s="10"/>
      <c r="AH156" s="10"/>
      <c r="AI156" s="10"/>
      <c r="AJ156" s="10"/>
      <c r="AK156" s="21" t="str">
        <f t="shared" si="31"/>
        <v/>
      </c>
      <c r="AL156" s="240">
        <f t="shared" si="32"/>
        <v>0</v>
      </c>
      <c r="AM156" s="178">
        <f t="shared" si="33"/>
        <v>0</v>
      </c>
      <c r="AN156" s="178">
        <f t="shared" si="34"/>
        <v>0</v>
      </c>
      <c r="AO156" s="178">
        <f t="shared" si="35"/>
        <v>0</v>
      </c>
      <c r="AP156" s="178">
        <f t="shared" si="36"/>
        <v>0</v>
      </c>
      <c r="AQ156" s="178">
        <f t="shared" si="37"/>
        <v>0</v>
      </c>
      <c r="AR156" s="178">
        <f t="shared" si="38"/>
        <v>0</v>
      </c>
      <c r="AS156" s="178">
        <f t="shared" si="39"/>
        <v>0</v>
      </c>
      <c r="AT156" s="178">
        <f t="shared" si="40"/>
        <v>0</v>
      </c>
      <c r="AU156" s="178">
        <f t="shared" si="41"/>
        <v>0</v>
      </c>
      <c r="AV156" s="179">
        <f t="shared" si="42"/>
        <v>0</v>
      </c>
      <c r="AW156" s="249"/>
      <c r="AX156" s="249"/>
    </row>
    <row r="157" spans="1:50" x14ac:dyDescent="0.25">
      <c r="A157" s="9">
        <v>155</v>
      </c>
      <c r="B157" s="81"/>
      <c r="C157" s="85"/>
      <c r="D157" s="236"/>
      <c r="E157" s="243"/>
      <c r="F157" s="10"/>
      <c r="G157" s="10"/>
      <c r="H157" s="10"/>
      <c r="I157" s="10"/>
      <c r="J157" s="10"/>
      <c r="K157" s="10"/>
      <c r="L157" s="10"/>
      <c r="M157" s="10"/>
      <c r="N157" s="10"/>
      <c r="O157" s="21" t="str">
        <f t="shared" si="29"/>
        <v/>
      </c>
      <c r="P157" s="11"/>
      <c r="Q157" s="10"/>
      <c r="R157" s="10"/>
      <c r="S157" s="10"/>
      <c r="T157" s="10"/>
      <c r="U157" s="10"/>
      <c r="V157" s="10"/>
      <c r="W157" s="10"/>
      <c r="X157" s="10"/>
      <c r="Y157" s="10"/>
      <c r="Z157" s="21" t="str">
        <f t="shared" si="30"/>
        <v/>
      </c>
      <c r="AA157" s="11"/>
      <c r="AB157" s="10"/>
      <c r="AC157" s="10"/>
      <c r="AD157" s="10"/>
      <c r="AE157" s="10"/>
      <c r="AF157" s="10"/>
      <c r="AG157" s="10"/>
      <c r="AH157" s="10"/>
      <c r="AI157" s="10"/>
      <c r="AJ157" s="10"/>
      <c r="AK157" s="21" t="str">
        <f t="shared" si="31"/>
        <v/>
      </c>
      <c r="AL157" s="240">
        <f t="shared" si="32"/>
        <v>0</v>
      </c>
      <c r="AM157" s="178">
        <f t="shared" si="33"/>
        <v>0</v>
      </c>
      <c r="AN157" s="178">
        <f t="shared" si="34"/>
        <v>0</v>
      </c>
      <c r="AO157" s="178">
        <f t="shared" si="35"/>
        <v>0</v>
      </c>
      <c r="AP157" s="178">
        <f t="shared" si="36"/>
        <v>0</v>
      </c>
      <c r="AQ157" s="178">
        <f t="shared" si="37"/>
        <v>0</v>
      </c>
      <c r="AR157" s="178">
        <f t="shared" si="38"/>
        <v>0</v>
      </c>
      <c r="AS157" s="178">
        <f t="shared" si="39"/>
        <v>0</v>
      </c>
      <c r="AT157" s="178">
        <f t="shared" si="40"/>
        <v>0</v>
      </c>
      <c r="AU157" s="178">
        <f t="shared" si="41"/>
        <v>0</v>
      </c>
      <c r="AV157" s="179">
        <f t="shared" si="42"/>
        <v>0</v>
      </c>
      <c r="AW157" s="249"/>
      <c r="AX157" s="249"/>
    </row>
    <row r="158" spans="1:50" x14ac:dyDescent="0.25">
      <c r="A158" s="9">
        <v>156</v>
      </c>
      <c r="B158" s="81"/>
      <c r="C158" s="85"/>
      <c r="D158" s="236"/>
      <c r="E158" s="243"/>
      <c r="F158" s="10"/>
      <c r="G158" s="10"/>
      <c r="H158" s="10"/>
      <c r="I158" s="10"/>
      <c r="J158" s="10"/>
      <c r="K158" s="10"/>
      <c r="L158" s="10"/>
      <c r="M158" s="10"/>
      <c r="N158" s="10"/>
      <c r="O158" s="21" t="str">
        <f t="shared" si="29"/>
        <v/>
      </c>
      <c r="P158" s="11"/>
      <c r="Q158" s="10"/>
      <c r="R158" s="10"/>
      <c r="S158" s="10"/>
      <c r="T158" s="10"/>
      <c r="U158" s="10"/>
      <c r="V158" s="10"/>
      <c r="W158" s="10"/>
      <c r="X158" s="10"/>
      <c r="Y158" s="10"/>
      <c r="Z158" s="21" t="str">
        <f t="shared" si="30"/>
        <v/>
      </c>
      <c r="AA158" s="11"/>
      <c r="AB158" s="10"/>
      <c r="AC158" s="10"/>
      <c r="AD158" s="10"/>
      <c r="AE158" s="10"/>
      <c r="AF158" s="10"/>
      <c r="AG158" s="10"/>
      <c r="AH158" s="10"/>
      <c r="AI158" s="10"/>
      <c r="AJ158" s="10"/>
      <c r="AK158" s="21" t="str">
        <f t="shared" si="31"/>
        <v/>
      </c>
      <c r="AL158" s="240">
        <f t="shared" si="32"/>
        <v>0</v>
      </c>
      <c r="AM158" s="178">
        <f t="shared" si="33"/>
        <v>0</v>
      </c>
      <c r="AN158" s="178">
        <f t="shared" si="34"/>
        <v>0</v>
      </c>
      <c r="AO158" s="178">
        <f t="shared" si="35"/>
        <v>0</v>
      </c>
      <c r="AP158" s="178">
        <f t="shared" si="36"/>
        <v>0</v>
      </c>
      <c r="AQ158" s="178">
        <f t="shared" si="37"/>
        <v>0</v>
      </c>
      <c r="AR158" s="178">
        <f t="shared" si="38"/>
        <v>0</v>
      </c>
      <c r="AS158" s="178">
        <f t="shared" si="39"/>
        <v>0</v>
      </c>
      <c r="AT158" s="178">
        <f t="shared" si="40"/>
        <v>0</v>
      </c>
      <c r="AU158" s="178">
        <f t="shared" si="41"/>
        <v>0</v>
      </c>
      <c r="AV158" s="179">
        <f t="shared" si="42"/>
        <v>0</v>
      </c>
      <c r="AW158" s="249"/>
      <c r="AX158" s="249"/>
    </row>
    <row r="159" spans="1:50" x14ac:dyDescent="0.25">
      <c r="A159" s="9">
        <v>157</v>
      </c>
      <c r="B159" s="81"/>
      <c r="C159" s="85"/>
      <c r="D159" s="236"/>
      <c r="E159" s="243"/>
      <c r="F159" s="10"/>
      <c r="G159" s="10"/>
      <c r="H159" s="10"/>
      <c r="I159" s="10"/>
      <c r="J159" s="10"/>
      <c r="K159" s="10"/>
      <c r="L159" s="10"/>
      <c r="M159" s="10"/>
      <c r="N159" s="10"/>
      <c r="O159" s="21" t="str">
        <f t="shared" si="29"/>
        <v/>
      </c>
      <c r="P159" s="11"/>
      <c r="Q159" s="10"/>
      <c r="R159" s="10"/>
      <c r="S159" s="10"/>
      <c r="T159" s="10"/>
      <c r="U159" s="10"/>
      <c r="V159" s="10"/>
      <c r="W159" s="10"/>
      <c r="X159" s="10"/>
      <c r="Y159" s="10"/>
      <c r="Z159" s="21" t="str">
        <f t="shared" si="30"/>
        <v/>
      </c>
      <c r="AA159" s="11"/>
      <c r="AB159" s="10"/>
      <c r="AC159" s="10"/>
      <c r="AD159" s="10"/>
      <c r="AE159" s="10"/>
      <c r="AF159" s="10"/>
      <c r="AG159" s="10"/>
      <c r="AH159" s="10"/>
      <c r="AI159" s="10"/>
      <c r="AJ159" s="10"/>
      <c r="AK159" s="21" t="str">
        <f t="shared" si="31"/>
        <v/>
      </c>
      <c r="AL159" s="240">
        <f t="shared" si="32"/>
        <v>0</v>
      </c>
      <c r="AM159" s="178">
        <f t="shared" si="33"/>
        <v>0</v>
      </c>
      <c r="AN159" s="178">
        <f t="shared" si="34"/>
        <v>0</v>
      </c>
      <c r="AO159" s="178">
        <f t="shared" si="35"/>
        <v>0</v>
      </c>
      <c r="AP159" s="178">
        <f t="shared" si="36"/>
        <v>0</v>
      </c>
      <c r="AQ159" s="178">
        <f t="shared" si="37"/>
        <v>0</v>
      </c>
      <c r="AR159" s="178">
        <f t="shared" si="38"/>
        <v>0</v>
      </c>
      <c r="AS159" s="178">
        <f t="shared" si="39"/>
        <v>0</v>
      </c>
      <c r="AT159" s="178">
        <f t="shared" si="40"/>
        <v>0</v>
      </c>
      <c r="AU159" s="178">
        <f t="shared" si="41"/>
        <v>0</v>
      </c>
      <c r="AV159" s="179">
        <f t="shared" si="42"/>
        <v>0</v>
      </c>
      <c r="AW159" s="249"/>
      <c r="AX159" s="249"/>
    </row>
    <row r="160" spans="1:50" x14ac:dyDescent="0.25">
      <c r="A160" s="9">
        <v>158</v>
      </c>
      <c r="B160" s="81"/>
      <c r="C160" s="85"/>
      <c r="D160" s="236"/>
      <c r="E160" s="243"/>
      <c r="F160" s="10"/>
      <c r="G160" s="10"/>
      <c r="H160" s="10"/>
      <c r="I160" s="10"/>
      <c r="J160" s="10"/>
      <c r="K160" s="10"/>
      <c r="L160" s="10"/>
      <c r="M160" s="10"/>
      <c r="N160" s="10"/>
      <c r="O160" s="21" t="str">
        <f t="shared" si="29"/>
        <v/>
      </c>
      <c r="P160" s="11"/>
      <c r="Q160" s="10"/>
      <c r="R160" s="10"/>
      <c r="S160" s="10"/>
      <c r="T160" s="10"/>
      <c r="U160" s="10"/>
      <c r="V160" s="10"/>
      <c r="W160" s="10"/>
      <c r="X160" s="10"/>
      <c r="Y160" s="10"/>
      <c r="Z160" s="21" t="str">
        <f t="shared" si="30"/>
        <v/>
      </c>
      <c r="AA160" s="11"/>
      <c r="AB160" s="10"/>
      <c r="AC160" s="10"/>
      <c r="AD160" s="10"/>
      <c r="AE160" s="10"/>
      <c r="AF160" s="10"/>
      <c r="AG160" s="10"/>
      <c r="AH160" s="10"/>
      <c r="AI160" s="10"/>
      <c r="AJ160" s="10"/>
      <c r="AK160" s="21" t="str">
        <f t="shared" si="31"/>
        <v/>
      </c>
      <c r="AL160" s="240">
        <f t="shared" si="32"/>
        <v>0</v>
      </c>
      <c r="AM160" s="178">
        <f t="shared" si="33"/>
        <v>0</v>
      </c>
      <c r="AN160" s="178">
        <f t="shared" si="34"/>
        <v>0</v>
      </c>
      <c r="AO160" s="178">
        <f t="shared" si="35"/>
        <v>0</v>
      </c>
      <c r="AP160" s="178">
        <f t="shared" si="36"/>
        <v>0</v>
      </c>
      <c r="AQ160" s="178">
        <f t="shared" si="37"/>
        <v>0</v>
      </c>
      <c r="AR160" s="178">
        <f t="shared" si="38"/>
        <v>0</v>
      </c>
      <c r="AS160" s="178">
        <f t="shared" si="39"/>
        <v>0</v>
      </c>
      <c r="AT160" s="178">
        <f t="shared" si="40"/>
        <v>0</v>
      </c>
      <c r="AU160" s="178">
        <f t="shared" si="41"/>
        <v>0</v>
      </c>
      <c r="AV160" s="179">
        <f t="shared" si="42"/>
        <v>0</v>
      </c>
      <c r="AW160" s="249"/>
      <c r="AX160" s="249"/>
    </row>
    <row r="161" spans="1:50" x14ac:dyDescent="0.25">
      <c r="A161" s="9">
        <v>159</v>
      </c>
      <c r="B161" s="81"/>
      <c r="C161" s="85"/>
      <c r="D161" s="236"/>
      <c r="E161" s="243"/>
      <c r="F161" s="10"/>
      <c r="G161" s="10"/>
      <c r="H161" s="10"/>
      <c r="I161" s="10"/>
      <c r="J161" s="10"/>
      <c r="K161" s="10"/>
      <c r="L161" s="10"/>
      <c r="M161" s="10"/>
      <c r="N161" s="10"/>
      <c r="O161" s="21" t="str">
        <f t="shared" si="29"/>
        <v/>
      </c>
      <c r="P161" s="11"/>
      <c r="Q161" s="10"/>
      <c r="R161" s="10"/>
      <c r="S161" s="10"/>
      <c r="T161" s="10"/>
      <c r="U161" s="10"/>
      <c r="V161" s="10"/>
      <c r="W161" s="10"/>
      <c r="X161" s="10"/>
      <c r="Y161" s="10"/>
      <c r="Z161" s="21" t="str">
        <f t="shared" si="30"/>
        <v/>
      </c>
      <c r="AA161" s="11"/>
      <c r="AB161" s="10"/>
      <c r="AC161" s="10"/>
      <c r="AD161" s="10"/>
      <c r="AE161" s="10"/>
      <c r="AF161" s="10"/>
      <c r="AG161" s="10"/>
      <c r="AH161" s="10"/>
      <c r="AI161" s="10"/>
      <c r="AJ161" s="10"/>
      <c r="AK161" s="21" t="str">
        <f t="shared" si="31"/>
        <v/>
      </c>
      <c r="AL161" s="240">
        <f t="shared" si="32"/>
        <v>0</v>
      </c>
      <c r="AM161" s="178">
        <f t="shared" si="33"/>
        <v>0</v>
      </c>
      <c r="AN161" s="178">
        <f t="shared" si="34"/>
        <v>0</v>
      </c>
      <c r="AO161" s="178">
        <f t="shared" si="35"/>
        <v>0</v>
      </c>
      <c r="AP161" s="178">
        <f t="shared" si="36"/>
        <v>0</v>
      </c>
      <c r="AQ161" s="178">
        <f t="shared" si="37"/>
        <v>0</v>
      </c>
      <c r="AR161" s="178">
        <f t="shared" si="38"/>
        <v>0</v>
      </c>
      <c r="AS161" s="178">
        <f t="shared" si="39"/>
        <v>0</v>
      </c>
      <c r="AT161" s="178">
        <f t="shared" si="40"/>
        <v>0</v>
      </c>
      <c r="AU161" s="178">
        <f t="shared" si="41"/>
        <v>0</v>
      </c>
      <c r="AV161" s="179">
        <f t="shared" si="42"/>
        <v>0</v>
      </c>
      <c r="AW161" s="249"/>
      <c r="AX161" s="249"/>
    </row>
    <row r="162" spans="1:50" x14ac:dyDescent="0.25">
      <c r="A162" s="9">
        <v>160</v>
      </c>
      <c r="B162" s="81"/>
      <c r="C162" s="85"/>
      <c r="D162" s="236"/>
      <c r="E162" s="243"/>
      <c r="F162" s="10"/>
      <c r="G162" s="10"/>
      <c r="H162" s="10"/>
      <c r="I162" s="10"/>
      <c r="J162" s="10"/>
      <c r="K162" s="10"/>
      <c r="L162" s="10"/>
      <c r="M162" s="10"/>
      <c r="N162" s="10"/>
      <c r="O162" s="21" t="str">
        <f t="shared" si="29"/>
        <v/>
      </c>
      <c r="P162" s="11"/>
      <c r="Q162" s="10"/>
      <c r="R162" s="10"/>
      <c r="S162" s="10"/>
      <c r="T162" s="10"/>
      <c r="U162" s="10"/>
      <c r="V162" s="10"/>
      <c r="W162" s="10"/>
      <c r="X162" s="10"/>
      <c r="Y162" s="10"/>
      <c r="Z162" s="21" t="str">
        <f t="shared" si="30"/>
        <v/>
      </c>
      <c r="AA162" s="11"/>
      <c r="AB162" s="10"/>
      <c r="AC162" s="10"/>
      <c r="AD162" s="10"/>
      <c r="AE162" s="10"/>
      <c r="AF162" s="10"/>
      <c r="AG162" s="10"/>
      <c r="AH162" s="10"/>
      <c r="AI162" s="10"/>
      <c r="AJ162" s="10"/>
      <c r="AK162" s="21" t="str">
        <f t="shared" si="31"/>
        <v/>
      </c>
      <c r="AL162" s="240">
        <f t="shared" si="32"/>
        <v>0</v>
      </c>
      <c r="AM162" s="178">
        <f t="shared" si="33"/>
        <v>0</v>
      </c>
      <c r="AN162" s="178">
        <f t="shared" si="34"/>
        <v>0</v>
      </c>
      <c r="AO162" s="178">
        <f t="shared" si="35"/>
        <v>0</v>
      </c>
      <c r="AP162" s="178">
        <f t="shared" si="36"/>
        <v>0</v>
      </c>
      <c r="AQ162" s="178">
        <f t="shared" si="37"/>
        <v>0</v>
      </c>
      <c r="AR162" s="178">
        <f t="shared" si="38"/>
        <v>0</v>
      </c>
      <c r="AS162" s="178">
        <f t="shared" si="39"/>
        <v>0</v>
      </c>
      <c r="AT162" s="178">
        <f t="shared" si="40"/>
        <v>0</v>
      </c>
      <c r="AU162" s="178">
        <f t="shared" si="41"/>
        <v>0</v>
      </c>
      <c r="AV162" s="179">
        <f t="shared" si="42"/>
        <v>0</v>
      </c>
      <c r="AW162" s="249"/>
      <c r="AX162" s="249"/>
    </row>
    <row r="163" spans="1:50" x14ac:dyDescent="0.25">
      <c r="A163" s="9">
        <v>161</v>
      </c>
      <c r="B163" s="81"/>
      <c r="C163" s="85"/>
      <c r="D163" s="236"/>
      <c r="E163" s="243"/>
      <c r="F163" s="10"/>
      <c r="G163" s="10"/>
      <c r="H163" s="10"/>
      <c r="I163" s="10"/>
      <c r="J163" s="10"/>
      <c r="K163" s="10"/>
      <c r="L163" s="10"/>
      <c r="M163" s="10"/>
      <c r="N163" s="10"/>
      <c r="O163" s="21" t="str">
        <f t="shared" si="29"/>
        <v/>
      </c>
      <c r="P163" s="11"/>
      <c r="Q163" s="10"/>
      <c r="R163" s="10"/>
      <c r="S163" s="10"/>
      <c r="T163" s="10"/>
      <c r="U163" s="10"/>
      <c r="V163" s="10"/>
      <c r="W163" s="10"/>
      <c r="X163" s="10"/>
      <c r="Y163" s="10"/>
      <c r="Z163" s="21" t="str">
        <f t="shared" si="30"/>
        <v/>
      </c>
      <c r="AA163" s="11"/>
      <c r="AB163" s="10"/>
      <c r="AC163" s="10"/>
      <c r="AD163" s="10"/>
      <c r="AE163" s="10"/>
      <c r="AF163" s="10"/>
      <c r="AG163" s="10"/>
      <c r="AH163" s="10"/>
      <c r="AI163" s="10"/>
      <c r="AJ163" s="10"/>
      <c r="AK163" s="21" t="str">
        <f t="shared" si="31"/>
        <v/>
      </c>
      <c r="AL163" s="240">
        <f t="shared" si="32"/>
        <v>0</v>
      </c>
      <c r="AM163" s="178">
        <f t="shared" si="33"/>
        <v>0</v>
      </c>
      <c r="AN163" s="178">
        <f t="shared" si="34"/>
        <v>0</v>
      </c>
      <c r="AO163" s="178">
        <f t="shared" si="35"/>
        <v>0</v>
      </c>
      <c r="AP163" s="178">
        <f t="shared" si="36"/>
        <v>0</v>
      </c>
      <c r="AQ163" s="178">
        <f t="shared" si="37"/>
        <v>0</v>
      </c>
      <c r="AR163" s="178">
        <f t="shared" si="38"/>
        <v>0</v>
      </c>
      <c r="AS163" s="178">
        <f t="shared" si="39"/>
        <v>0</v>
      </c>
      <c r="AT163" s="178">
        <f t="shared" si="40"/>
        <v>0</v>
      </c>
      <c r="AU163" s="178">
        <f t="shared" si="41"/>
        <v>0</v>
      </c>
      <c r="AV163" s="179">
        <f t="shared" si="42"/>
        <v>0</v>
      </c>
      <c r="AW163" s="249"/>
      <c r="AX163" s="249"/>
    </row>
    <row r="164" spans="1:50" x14ac:dyDescent="0.25">
      <c r="A164" s="9">
        <v>162</v>
      </c>
      <c r="B164" s="81"/>
      <c r="C164" s="85"/>
      <c r="D164" s="236"/>
      <c r="E164" s="243"/>
      <c r="F164" s="10"/>
      <c r="G164" s="10"/>
      <c r="H164" s="10"/>
      <c r="I164" s="10"/>
      <c r="J164" s="10"/>
      <c r="K164" s="10"/>
      <c r="L164" s="10"/>
      <c r="M164" s="10"/>
      <c r="N164" s="10"/>
      <c r="O164" s="21" t="str">
        <f t="shared" si="29"/>
        <v/>
      </c>
      <c r="P164" s="11"/>
      <c r="Q164" s="10"/>
      <c r="R164" s="10"/>
      <c r="S164" s="10"/>
      <c r="T164" s="10"/>
      <c r="U164" s="10"/>
      <c r="V164" s="10"/>
      <c r="W164" s="10"/>
      <c r="X164" s="10"/>
      <c r="Y164" s="10"/>
      <c r="Z164" s="21" t="str">
        <f t="shared" si="30"/>
        <v/>
      </c>
      <c r="AA164" s="11"/>
      <c r="AB164" s="10"/>
      <c r="AC164" s="10"/>
      <c r="AD164" s="10"/>
      <c r="AE164" s="10"/>
      <c r="AF164" s="10"/>
      <c r="AG164" s="10"/>
      <c r="AH164" s="10"/>
      <c r="AI164" s="10"/>
      <c r="AJ164" s="10"/>
      <c r="AK164" s="21" t="str">
        <f t="shared" si="31"/>
        <v/>
      </c>
      <c r="AL164" s="240">
        <f t="shared" si="32"/>
        <v>0</v>
      </c>
      <c r="AM164" s="178">
        <f t="shared" si="33"/>
        <v>0</v>
      </c>
      <c r="AN164" s="178">
        <f t="shared" si="34"/>
        <v>0</v>
      </c>
      <c r="AO164" s="178">
        <f t="shared" si="35"/>
        <v>0</v>
      </c>
      <c r="AP164" s="178">
        <f t="shared" si="36"/>
        <v>0</v>
      </c>
      <c r="AQ164" s="178">
        <f t="shared" si="37"/>
        <v>0</v>
      </c>
      <c r="AR164" s="178">
        <f t="shared" si="38"/>
        <v>0</v>
      </c>
      <c r="AS164" s="178">
        <f t="shared" si="39"/>
        <v>0</v>
      </c>
      <c r="AT164" s="178">
        <f t="shared" si="40"/>
        <v>0</v>
      </c>
      <c r="AU164" s="178">
        <f t="shared" si="41"/>
        <v>0</v>
      </c>
      <c r="AV164" s="179">
        <f t="shared" si="42"/>
        <v>0</v>
      </c>
      <c r="AW164" s="249"/>
      <c r="AX164" s="249"/>
    </row>
    <row r="165" spans="1:50" x14ac:dyDescent="0.25">
      <c r="A165" s="9">
        <v>163</v>
      </c>
      <c r="B165" s="81"/>
      <c r="C165" s="85"/>
      <c r="D165" s="236"/>
      <c r="E165" s="243"/>
      <c r="F165" s="10"/>
      <c r="G165" s="10"/>
      <c r="H165" s="10"/>
      <c r="I165" s="10"/>
      <c r="J165" s="10"/>
      <c r="K165" s="10"/>
      <c r="L165" s="10"/>
      <c r="M165" s="10"/>
      <c r="N165" s="10"/>
      <c r="O165" s="21" t="str">
        <f t="shared" si="29"/>
        <v/>
      </c>
      <c r="P165" s="11"/>
      <c r="Q165" s="10"/>
      <c r="R165" s="10"/>
      <c r="S165" s="10"/>
      <c r="T165" s="10"/>
      <c r="U165" s="10"/>
      <c r="V165" s="10"/>
      <c r="W165" s="10"/>
      <c r="X165" s="10"/>
      <c r="Y165" s="10"/>
      <c r="Z165" s="21" t="str">
        <f t="shared" si="30"/>
        <v/>
      </c>
      <c r="AA165" s="11"/>
      <c r="AB165" s="10"/>
      <c r="AC165" s="10"/>
      <c r="AD165" s="10"/>
      <c r="AE165" s="10"/>
      <c r="AF165" s="10"/>
      <c r="AG165" s="10"/>
      <c r="AH165" s="10"/>
      <c r="AI165" s="10"/>
      <c r="AJ165" s="10"/>
      <c r="AK165" s="21" t="str">
        <f t="shared" si="31"/>
        <v/>
      </c>
      <c r="AL165" s="240">
        <f t="shared" si="32"/>
        <v>0</v>
      </c>
      <c r="AM165" s="178">
        <f t="shared" si="33"/>
        <v>0</v>
      </c>
      <c r="AN165" s="178">
        <f t="shared" si="34"/>
        <v>0</v>
      </c>
      <c r="AO165" s="178">
        <f t="shared" si="35"/>
        <v>0</v>
      </c>
      <c r="AP165" s="178">
        <f t="shared" si="36"/>
        <v>0</v>
      </c>
      <c r="AQ165" s="178">
        <f t="shared" si="37"/>
        <v>0</v>
      </c>
      <c r="AR165" s="178">
        <f t="shared" si="38"/>
        <v>0</v>
      </c>
      <c r="AS165" s="178">
        <f t="shared" si="39"/>
        <v>0</v>
      </c>
      <c r="AT165" s="178">
        <f t="shared" si="40"/>
        <v>0</v>
      </c>
      <c r="AU165" s="178">
        <f t="shared" si="41"/>
        <v>0</v>
      </c>
      <c r="AV165" s="179">
        <f t="shared" si="42"/>
        <v>0</v>
      </c>
      <c r="AW165" s="249"/>
      <c r="AX165" s="249"/>
    </row>
    <row r="166" spans="1:50" x14ac:dyDescent="0.25">
      <c r="A166" s="9">
        <v>164</v>
      </c>
      <c r="B166" s="81"/>
      <c r="C166" s="85"/>
      <c r="D166" s="236"/>
      <c r="E166" s="243"/>
      <c r="F166" s="10"/>
      <c r="G166" s="10"/>
      <c r="H166" s="10"/>
      <c r="I166" s="10"/>
      <c r="J166" s="10"/>
      <c r="K166" s="10"/>
      <c r="L166" s="10"/>
      <c r="M166" s="10"/>
      <c r="N166" s="10"/>
      <c r="O166" s="21" t="str">
        <f t="shared" si="29"/>
        <v/>
      </c>
      <c r="P166" s="11"/>
      <c r="Q166" s="10"/>
      <c r="R166" s="10"/>
      <c r="S166" s="10"/>
      <c r="T166" s="10"/>
      <c r="U166" s="10"/>
      <c r="V166" s="10"/>
      <c r="W166" s="10"/>
      <c r="X166" s="10"/>
      <c r="Y166" s="10"/>
      <c r="Z166" s="21" t="str">
        <f t="shared" si="30"/>
        <v/>
      </c>
      <c r="AA166" s="11"/>
      <c r="AB166" s="10"/>
      <c r="AC166" s="10"/>
      <c r="AD166" s="10"/>
      <c r="AE166" s="10"/>
      <c r="AF166" s="10"/>
      <c r="AG166" s="10"/>
      <c r="AH166" s="10"/>
      <c r="AI166" s="10"/>
      <c r="AJ166" s="10"/>
      <c r="AK166" s="21" t="str">
        <f t="shared" si="31"/>
        <v/>
      </c>
      <c r="AL166" s="240">
        <f t="shared" si="32"/>
        <v>0</v>
      </c>
      <c r="AM166" s="178">
        <f t="shared" si="33"/>
        <v>0</v>
      </c>
      <c r="AN166" s="178">
        <f t="shared" si="34"/>
        <v>0</v>
      </c>
      <c r="AO166" s="178">
        <f t="shared" si="35"/>
        <v>0</v>
      </c>
      <c r="AP166" s="178">
        <f t="shared" si="36"/>
        <v>0</v>
      </c>
      <c r="AQ166" s="178">
        <f t="shared" si="37"/>
        <v>0</v>
      </c>
      <c r="AR166" s="178">
        <f t="shared" si="38"/>
        <v>0</v>
      </c>
      <c r="AS166" s="178">
        <f t="shared" si="39"/>
        <v>0</v>
      </c>
      <c r="AT166" s="178">
        <f t="shared" si="40"/>
        <v>0</v>
      </c>
      <c r="AU166" s="178">
        <f t="shared" si="41"/>
        <v>0</v>
      </c>
      <c r="AV166" s="179">
        <f t="shared" si="42"/>
        <v>0</v>
      </c>
      <c r="AW166" s="249"/>
      <c r="AX166" s="249"/>
    </row>
    <row r="167" spans="1:50" x14ac:dyDescent="0.25">
      <c r="A167" s="9">
        <v>165</v>
      </c>
      <c r="B167" s="81"/>
      <c r="C167" s="85"/>
      <c r="D167" s="236"/>
      <c r="E167" s="243"/>
      <c r="F167" s="10"/>
      <c r="G167" s="10"/>
      <c r="H167" s="10"/>
      <c r="I167" s="10"/>
      <c r="J167" s="10"/>
      <c r="K167" s="10"/>
      <c r="L167" s="10"/>
      <c r="M167" s="10"/>
      <c r="N167" s="10"/>
      <c r="O167" s="21" t="str">
        <f t="shared" si="29"/>
        <v/>
      </c>
      <c r="P167" s="11"/>
      <c r="Q167" s="10"/>
      <c r="R167" s="10"/>
      <c r="S167" s="10"/>
      <c r="T167" s="10"/>
      <c r="U167" s="10"/>
      <c r="V167" s="10"/>
      <c r="W167" s="10"/>
      <c r="X167" s="10"/>
      <c r="Y167" s="10"/>
      <c r="Z167" s="21" t="str">
        <f t="shared" si="30"/>
        <v/>
      </c>
      <c r="AA167" s="11"/>
      <c r="AB167" s="10"/>
      <c r="AC167" s="10"/>
      <c r="AD167" s="10"/>
      <c r="AE167" s="10"/>
      <c r="AF167" s="10"/>
      <c r="AG167" s="10"/>
      <c r="AH167" s="10"/>
      <c r="AI167" s="10"/>
      <c r="AJ167" s="10"/>
      <c r="AK167" s="21" t="str">
        <f t="shared" si="31"/>
        <v/>
      </c>
      <c r="AL167" s="240">
        <f t="shared" si="32"/>
        <v>0</v>
      </c>
      <c r="AM167" s="178">
        <f t="shared" si="33"/>
        <v>0</v>
      </c>
      <c r="AN167" s="178">
        <f t="shared" si="34"/>
        <v>0</v>
      </c>
      <c r="AO167" s="178">
        <f t="shared" si="35"/>
        <v>0</v>
      </c>
      <c r="AP167" s="178">
        <f t="shared" si="36"/>
        <v>0</v>
      </c>
      <c r="AQ167" s="178">
        <f t="shared" si="37"/>
        <v>0</v>
      </c>
      <c r="AR167" s="178">
        <f t="shared" si="38"/>
        <v>0</v>
      </c>
      <c r="AS167" s="178">
        <f t="shared" si="39"/>
        <v>0</v>
      </c>
      <c r="AT167" s="178">
        <f t="shared" si="40"/>
        <v>0</v>
      </c>
      <c r="AU167" s="178">
        <f t="shared" si="41"/>
        <v>0</v>
      </c>
      <c r="AV167" s="179">
        <f t="shared" si="42"/>
        <v>0</v>
      </c>
      <c r="AW167" s="249"/>
      <c r="AX167" s="249"/>
    </row>
    <row r="168" spans="1:50" x14ac:dyDescent="0.25">
      <c r="A168" s="9">
        <v>166</v>
      </c>
      <c r="B168" s="81"/>
      <c r="C168" s="85"/>
      <c r="D168" s="236"/>
      <c r="E168" s="243"/>
      <c r="F168" s="10"/>
      <c r="G168" s="10"/>
      <c r="H168" s="10"/>
      <c r="I168" s="10"/>
      <c r="J168" s="10"/>
      <c r="K168" s="10"/>
      <c r="L168" s="10"/>
      <c r="M168" s="10"/>
      <c r="N168" s="10"/>
      <c r="O168" s="21" t="str">
        <f t="shared" si="29"/>
        <v/>
      </c>
      <c r="P168" s="11"/>
      <c r="Q168" s="10"/>
      <c r="R168" s="10"/>
      <c r="S168" s="10"/>
      <c r="T168" s="10"/>
      <c r="U168" s="10"/>
      <c r="V168" s="10"/>
      <c r="W168" s="10"/>
      <c r="X168" s="10"/>
      <c r="Y168" s="10"/>
      <c r="Z168" s="21" t="str">
        <f t="shared" si="30"/>
        <v/>
      </c>
      <c r="AA168" s="11"/>
      <c r="AB168" s="10"/>
      <c r="AC168" s="10"/>
      <c r="AD168" s="10"/>
      <c r="AE168" s="10"/>
      <c r="AF168" s="10"/>
      <c r="AG168" s="10"/>
      <c r="AH168" s="10"/>
      <c r="AI168" s="10"/>
      <c r="AJ168" s="10"/>
      <c r="AK168" s="21" t="str">
        <f t="shared" si="31"/>
        <v/>
      </c>
      <c r="AL168" s="240">
        <f t="shared" si="32"/>
        <v>0</v>
      </c>
      <c r="AM168" s="178">
        <f t="shared" si="33"/>
        <v>0</v>
      </c>
      <c r="AN168" s="178">
        <f t="shared" si="34"/>
        <v>0</v>
      </c>
      <c r="AO168" s="178">
        <f t="shared" si="35"/>
        <v>0</v>
      </c>
      <c r="AP168" s="178">
        <f t="shared" si="36"/>
        <v>0</v>
      </c>
      <c r="AQ168" s="178">
        <f t="shared" si="37"/>
        <v>0</v>
      </c>
      <c r="AR168" s="178">
        <f t="shared" si="38"/>
        <v>0</v>
      </c>
      <c r="AS168" s="178">
        <f t="shared" si="39"/>
        <v>0</v>
      </c>
      <c r="AT168" s="178">
        <f t="shared" si="40"/>
        <v>0</v>
      </c>
      <c r="AU168" s="178">
        <f t="shared" si="41"/>
        <v>0</v>
      </c>
      <c r="AV168" s="179">
        <f t="shared" si="42"/>
        <v>0</v>
      </c>
      <c r="AW168" s="249"/>
      <c r="AX168" s="249"/>
    </row>
    <row r="169" spans="1:50" x14ac:dyDescent="0.25">
      <c r="A169" s="9">
        <v>167</v>
      </c>
      <c r="B169" s="81"/>
      <c r="C169" s="85"/>
      <c r="D169" s="236"/>
      <c r="E169" s="243"/>
      <c r="F169" s="10"/>
      <c r="G169" s="10"/>
      <c r="H169" s="10"/>
      <c r="I169" s="10"/>
      <c r="J169" s="10"/>
      <c r="K169" s="10"/>
      <c r="L169" s="10"/>
      <c r="M169" s="10"/>
      <c r="N169" s="10"/>
      <c r="O169" s="21" t="str">
        <f t="shared" si="29"/>
        <v/>
      </c>
      <c r="P169" s="11"/>
      <c r="Q169" s="10"/>
      <c r="R169" s="10"/>
      <c r="S169" s="10"/>
      <c r="T169" s="10"/>
      <c r="U169" s="10"/>
      <c r="V169" s="10"/>
      <c r="W169" s="10"/>
      <c r="X169" s="10"/>
      <c r="Y169" s="10"/>
      <c r="Z169" s="21" t="str">
        <f t="shared" si="30"/>
        <v/>
      </c>
      <c r="AA169" s="11"/>
      <c r="AB169" s="10"/>
      <c r="AC169" s="10"/>
      <c r="AD169" s="10"/>
      <c r="AE169" s="10"/>
      <c r="AF169" s="10"/>
      <c r="AG169" s="10"/>
      <c r="AH169" s="10"/>
      <c r="AI169" s="10"/>
      <c r="AJ169" s="10"/>
      <c r="AK169" s="21" t="str">
        <f t="shared" si="31"/>
        <v/>
      </c>
      <c r="AL169" s="240">
        <f t="shared" si="32"/>
        <v>0</v>
      </c>
      <c r="AM169" s="178">
        <f t="shared" si="33"/>
        <v>0</v>
      </c>
      <c r="AN169" s="178">
        <f t="shared" si="34"/>
        <v>0</v>
      </c>
      <c r="AO169" s="178">
        <f t="shared" si="35"/>
        <v>0</v>
      </c>
      <c r="AP169" s="178">
        <f t="shared" si="36"/>
        <v>0</v>
      </c>
      <c r="AQ169" s="178">
        <f t="shared" si="37"/>
        <v>0</v>
      </c>
      <c r="AR169" s="178">
        <f t="shared" si="38"/>
        <v>0</v>
      </c>
      <c r="AS169" s="178">
        <f t="shared" si="39"/>
        <v>0</v>
      </c>
      <c r="AT169" s="178">
        <f t="shared" si="40"/>
        <v>0</v>
      </c>
      <c r="AU169" s="178">
        <f t="shared" si="41"/>
        <v>0</v>
      </c>
      <c r="AV169" s="179">
        <f t="shared" si="42"/>
        <v>0</v>
      </c>
      <c r="AW169" s="249"/>
      <c r="AX169" s="249"/>
    </row>
    <row r="170" spans="1:50" x14ac:dyDescent="0.25">
      <c r="A170" s="9">
        <v>168</v>
      </c>
      <c r="B170" s="81"/>
      <c r="C170" s="85"/>
      <c r="D170" s="236"/>
      <c r="E170" s="243"/>
      <c r="F170" s="10"/>
      <c r="G170" s="10"/>
      <c r="H170" s="10"/>
      <c r="I170" s="10"/>
      <c r="J170" s="10"/>
      <c r="K170" s="10"/>
      <c r="L170" s="10"/>
      <c r="M170" s="10"/>
      <c r="N170" s="10"/>
      <c r="O170" s="21" t="str">
        <f t="shared" si="29"/>
        <v/>
      </c>
      <c r="P170" s="11"/>
      <c r="Q170" s="10"/>
      <c r="R170" s="10"/>
      <c r="S170" s="10"/>
      <c r="T170" s="10"/>
      <c r="U170" s="10"/>
      <c r="V170" s="10"/>
      <c r="W170" s="10"/>
      <c r="X170" s="10"/>
      <c r="Y170" s="10"/>
      <c r="Z170" s="21" t="str">
        <f t="shared" si="30"/>
        <v/>
      </c>
      <c r="AA170" s="11"/>
      <c r="AB170" s="10"/>
      <c r="AC170" s="10"/>
      <c r="AD170" s="10"/>
      <c r="AE170" s="10"/>
      <c r="AF170" s="10"/>
      <c r="AG170" s="10"/>
      <c r="AH170" s="10"/>
      <c r="AI170" s="10"/>
      <c r="AJ170" s="10"/>
      <c r="AK170" s="21" t="str">
        <f t="shared" si="31"/>
        <v/>
      </c>
      <c r="AL170" s="240">
        <f t="shared" si="32"/>
        <v>0</v>
      </c>
      <c r="AM170" s="178">
        <f t="shared" si="33"/>
        <v>0</v>
      </c>
      <c r="AN170" s="178">
        <f t="shared" si="34"/>
        <v>0</v>
      </c>
      <c r="AO170" s="178">
        <f t="shared" si="35"/>
        <v>0</v>
      </c>
      <c r="AP170" s="178">
        <f t="shared" si="36"/>
        <v>0</v>
      </c>
      <c r="AQ170" s="178">
        <f t="shared" si="37"/>
        <v>0</v>
      </c>
      <c r="AR170" s="178">
        <f t="shared" si="38"/>
        <v>0</v>
      </c>
      <c r="AS170" s="178">
        <f t="shared" si="39"/>
        <v>0</v>
      </c>
      <c r="AT170" s="178">
        <f t="shared" si="40"/>
        <v>0</v>
      </c>
      <c r="AU170" s="178">
        <f t="shared" si="41"/>
        <v>0</v>
      </c>
      <c r="AV170" s="179">
        <f t="shared" si="42"/>
        <v>0</v>
      </c>
      <c r="AW170" s="249"/>
      <c r="AX170" s="249"/>
    </row>
    <row r="171" spans="1:50" x14ac:dyDescent="0.25">
      <c r="A171" s="9">
        <v>169</v>
      </c>
      <c r="B171" s="81"/>
      <c r="C171" s="85"/>
      <c r="D171" s="236"/>
      <c r="E171" s="243"/>
      <c r="F171" s="10"/>
      <c r="G171" s="10"/>
      <c r="H171" s="10"/>
      <c r="I171" s="10"/>
      <c r="J171" s="10"/>
      <c r="K171" s="10"/>
      <c r="L171" s="10"/>
      <c r="M171" s="10"/>
      <c r="N171" s="10"/>
      <c r="O171" s="21" t="str">
        <f t="shared" si="29"/>
        <v/>
      </c>
      <c r="P171" s="11"/>
      <c r="Q171" s="10"/>
      <c r="R171" s="10"/>
      <c r="S171" s="10"/>
      <c r="T171" s="10"/>
      <c r="U171" s="10"/>
      <c r="V171" s="10"/>
      <c r="W171" s="10"/>
      <c r="X171" s="10"/>
      <c r="Y171" s="10"/>
      <c r="Z171" s="21" t="str">
        <f t="shared" si="30"/>
        <v/>
      </c>
      <c r="AA171" s="11"/>
      <c r="AB171" s="10"/>
      <c r="AC171" s="10"/>
      <c r="AD171" s="10"/>
      <c r="AE171" s="10"/>
      <c r="AF171" s="10"/>
      <c r="AG171" s="10"/>
      <c r="AH171" s="10"/>
      <c r="AI171" s="10"/>
      <c r="AJ171" s="10"/>
      <c r="AK171" s="21" t="str">
        <f t="shared" si="31"/>
        <v/>
      </c>
      <c r="AL171" s="240">
        <f t="shared" si="32"/>
        <v>0</v>
      </c>
      <c r="AM171" s="178">
        <f t="shared" si="33"/>
        <v>0</v>
      </c>
      <c r="AN171" s="178">
        <f t="shared" si="34"/>
        <v>0</v>
      </c>
      <c r="AO171" s="178">
        <f t="shared" si="35"/>
        <v>0</v>
      </c>
      <c r="AP171" s="178">
        <f t="shared" si="36"/>
        <v>0</v>
      </c>
      <c r="AQ171" s="178">
        <f t="shared" si="37"/>
        <v>0</v>
      </c>
      <c r="AR171" s="178">
        <f t="shared" si="38"/>
        <v>0</v>
      </c>
      <c r="AS171" s="178">
        <f t="shared" si="39"/>
        <v>0</v>
      </c>
      <c r="AT171" s="178">
        <f t="shared" si="40"/>
        <v>0</v>
      </c>
      <c r="AU171" s="178">
        <f t="shared" si="41"/>
        <v>0</v>
      </c>
      <c r="AV171" s="179">
        <f t="shared" si="42"/>
        <v>0</v>
      </c>
      <c r="AW171" s="249"/>
      <c r="AX171" s="249"/>
    </row>
    <row r="172" spans="1:50" x14ac:dyDescent="0.25">
      <c r="A172" s="9">
        <v>170</v>
      </c>
      <c r="B172" s="81"/>
      <c r="C172" s="85"/>
      <c r="D172" s="236"/>
      <c r="E172" s="243"/>
      <c r="F172" s="10"/>
      <c r="G172" s="10"/>
      <c r="H172" s="10"/>
      <c r="I172" s="10"/>
      <c r="J172" s="10"/>
      <c r="K172" s="10"/>
      <c r="L172" s="10"/>
      <c r="M172" s="10"/>
      <c r="N172" s="10"/>
      <c r="O172" s="21" t="str">
        <f t="shared" si="29"/>
        <v/>
      </c>
      <c r="P172" s="11"/>
      <c r="Q172" s="10"/>
      <c r="R172" s="10"/>
      <c r="S172" s="10"/>
      <c r="T172" s="10"/>
      <c r="U172" s="10"/>
      <c r="V172" s="10"/>
      <c r="W172" s="10"/>
      <c r="X172" s="10"/>
      <c r="Y172" s="10"/>
      <c r="Z172" s="21" t="str">
        <f t="shared" si="30"/>
        <v/>
      </c>
      <c r="AA172" s="11"/>
      <c r="AB172" s="10"/>
      <c r="AC172" s="10"/>
      <c r="AD172" s="10"/>
      <c r="AE172" s="10"/>
      <c r="AF172" s="10"/>
      <c r="AG172" s="10"/>
      <c r="AH172" s="10"/>
      <c r="AI172" s="10"/>
      <c r="AJ172" s="10"/>
      <c r="AK172" s="21" t="str">
        <f t="shared" si="31"/>
        <v/>
      </c>
      <c r="AL172" s="240">
        <f t="shared" si="32"/>
        <v>0</v>
      </c>
      <c r="AM172" s="178">
        <f t="shared" si="33"/>
        <v>0</v>
      </c>
      <c r="AN172" s="178">
        <f t="shared" si="34"/>
        <v>0</v>
      </c>
      <c r="AO172" s="178">
        <f t="shared" si="35"/>
        <v>0</v>
      </c>
      <c r="AP172" s="178">
        <f t="shared" si="36"/>
        <v>0</v>
      </c>
      <c r="AQ172" s="178">
        <f t="shared" si="37"/>
        <v>0</v>
      </c>
      <c r="AR172" s="178">
        <f t="shared" si="38"/>
        <v>0</v>
      </c>
      <c r="AS172" s="178">
        <f t="shared" si="39"/>
        <v>0</v>
      </c>
      <c r="AT172" s="178">
        <f t="shared" si="40"/>
        <v>0</v>
      </c>
      <c r="AU172" s="178">
        <f t="shared" si="41"/>
        <v>0</v>
      </c>
      <c r="AV172" s="179">
        <f t="shared" si="42"/>
        <v>0</v>
      </c>
      <c r="AW172" s="249"/>
      <c r="AX172" s="249"/>
    </row>
    <row r="173" spans="1:50" x14ac:dyDescent="0.25">
      <c r="A173" s="9">
        <v>171</v>
      </c>
      <c r="B173" s="81"/>
      <c r="C173" s="85"/>
      <c r="D173" s="236"/>
      <c r="E173" s="243"/>
      <c r="F173" s="10"/>
      <c r="G173" s="10"/>
      <c r="H173" s="10"/>
      <c r="I173" s="10"/>
      <c r="J173" s="10"/>
      <c r="K173" s="10"/>
      <c r="L173" s="10"/>
      <c r="M173" s="10"/>
      <c r="N173" s="10"/>
      <c r="O173" s="21" t="str">
        <f t="shared" si="29"/>
        <v/>
      </c>
      <c r="P173" s="11"/>
      <c r="Q173" s="10"/>
      <c r="R173" s="10"/>
      <c r="S173" s="10"/>
      <c r="T173" s="10"/>
      <c r="U173" s="10"/>
      <c r="V173" s="10"/>
      <c r="W173" s="10"/>
      <c r="X173" s="10"/>
      <c r="Y173" s="10"/>
      <c r="Z173" s="21" t="str">
        <f t="shared" si="30"/>
        <v/>
      </c>
      <c r="AA173" s="11"/>
      <c r="AB173" s="10"/>
      <c r="AC173" s="10"/>
      <c r="AD173" s="10"/>
      <c r="AE173" s="10"/>
      <c r="AF173" s="10"/>
      <c r="AG173" s="10"/>
      <c r="AH173" s="10"/>
      <c r="AI173" s="10"/>
      <c r="AJ173" s="10"/>
      <c r="AK173" s="21" t="str">
        <f t="shared" si="31"/>
        <v/>
      </c>
      <c r="AL173" s="240">
        <f t="shared" si="32"/>
        <v>0</v>
      </c>
      <c r="AM173" s="178">
        <f t="shared" si="33"/>
        <v>0</v>
      </c>
      <c r="AN173" s="178">
        <f t="shared" si="34"/>
        <v>0</v>
      </c>
      <c r="AO173" s="178">
        <f t="shared" si="35"/>
        <v>0</v>
      </c>
      <c r="AP173" s="178">
        <f t="shared" si="36"/>
        <v>0</v>
      </c>
      <c r="AQ173" s="178">
        <f t="shared" si="37"/>
        <v>0</v>
      </c>
      <c r="AR173" s="178">
        <f t="shared" si="38"/>
        <v>0</v>
      </c>
      <c r="AS173" s="178">
        <f t="shared" si="39"/>
        <v>0</v>
      </c>
      <c r="AT173" s="178">
        <f t="shared" si="40"/>
        <v>0</v>
      </c>
      <c r="AU173" s="178">
        <f t="shared" si="41"/>
        <v>0</v>
      </c>
      <c r="AV173" s="179">
        <f t="shared" si="42"/>
        <v>0</v>
      </c>
      <c r="AW173" s="249"/>
      <c r="AX173" s="249"/>
    </row>
    <row r="174" spans="1:50" x14ac:dyDescent="0.25">
      <c r="A174" s="9">
        <v>172</v>
      </c>
      <c r="B174" s="81"/>
      <c r="C174" s="85"/>
      <c r="D174" s="236"/>
      <c r="E174" s="243"/>
      <c r="F174" s="10"/>
      <c r="G174" s="10"/>
      <c r="H174" s="10"/>
      <c r="I174" s="10"/>
      <c r="J174" s="10"/>
      <c r="K174" s="10"/>
      <c r="L174" s="10"/>
      <c r="M174" s="10"/>
      <c r="N174" s="10"/>
      <c r="O174" s="21" t="str">
        <f t="shared" si="29"/>
        <v/>
      </c>
      <c r="P174" s="11"/>
      <c r="Q174" s="10"/>
      <c r="R174" s="10"/>
      <c r="S174" s="10"/>
      <c r="T174" s="10"/>
      <c r="U174" s="10"/>
      <c r="V174" s="10"/>
      <c r="W174" s="10"/>
      <c r="X174" s="10"/>
      <c r="Y174" s="10"/>
      <c r="Z174" s="21" t="str">
        <f t="shared" si="30"/>
        <v/>
      </c>
      <c r="AA174" s="11"/>
      <c r="AB174" s="10"/>
      <c r="AC174" s="10"/>
      <c r="AD174" s="10"/>
      <c r="AE174" s="10"/>
      <c r="AF174" s="10"/>
      <c r="AG174" s="10"/>
      <c r="AH174" s="10"/>
      <c r="AI174" s="10"/>
      <c r="AJ174" s="10"/>
      <c r="AK174" s="21" t="str">
        <f t="shared" si="31"/>
        <v/>
      </c>
      <c r="AL174" s="240">
        <f t="shared" si="32"/>
        <v>0</v>
      </c>
      <c r="AM174" s="178">
        <f t="shared" si="33"/>
        <v>0</v>
      </c>
      <c r="AN174" s="178">
        <f t="shared" si="34"/>
        <v>0</v>
      </c>
      <c r="AO174" s="178">
        <f t="shared" si="35"/>
        <v>0</v>
      </c>
      <c r="AP174" s="178">
        <f t="shared" si="36"/>
        <v>0</v>
      </c>
      <c r="AQ174" s="178">
        <f t="shared" si="37"/>
        <v>0</v>
      </c>
      <c r="AR174" s="178">
        <f t="shared" si="38"/>
        <v>0</v>
      </c>
      <c r="AS174" s="178">
        <f t="shared" si="39"/>
        <v>0</v>
      </c>
      <c r="AT174" s="178">
        <f t="shared" si="40"/>
        <v>0</v>
      </c>
      <c r="AU174" s="178">
        <f t="shared" si="41"/>
        <v>0</v>
      </c>
      <c r="AV174" s="179">
        <f t="shared" si="42"/>
        <v>0</v>
      </c>
      <c r="AW174" s="249"/>
      <c r="AX174" s="249"/>
    </row>
    <row r="175" spans="1:50" x14ac:dyDescent="0.25">
      <c r="A175" s="9">
        <v>173</v>
      </c>
      <c r="B175" s="81"/>
      <c r="C175" s="85"/>
      <c r="D175" s="236"/>
      <c r="E175" s="243"/>
      <c r="F175" s="10"/>
      <c r="G175" s="10"/>
      <c r="H175" s="10"/>
      <c r="I175" s="10"/>
      <c r="J175" s="10"/>
      <c r="K175" s="10"/>
      <c r="L175" s="10"/>
      <c r="M175" s="10"/>
      <c r="N175" s="10"/>
      <c r="O175" s="21" t="str">
        <f t="shared" si="29"/>
        <v/>
      </c>
      <c r="P175" s="11"/>
      <c r="Q175" s="10"/>
      <c r="R175" s="10"/>
      <c r="S175" s="10"/>
      <c r="T175" s="10"/>
      <c r="U175" s="10"/>
      <c r="V175" s="10"/>
      <c r="W175" s="10"/>
      <c r="X175" s="10"/>
      <c r="Y175" s="10"/>
      <c r="Z175" s="21" t="str">
        <f t="shared" si="30"/>
        <v/>
      </c>
      <c r="AA175" s="11"/>
      <c r="AB175" s="10"/>
      <c r="AC175" s="10"/>
      <c r="AD175" s="10"/>
      <c r="AE175" s="10"/>
      <c r="AF175" s="10"/>
      <c r="AG175" s="10"/>
      <c r="AH175" s="10"/>
      <c r="AI175" s="10"/>
      <c r="AJ175" s="10"/>
      <c r="AK175" s="21" t="str">
        <f t="shared" si="31"/>
        <v/>
      </c>
      <c r="AL175" s="240">
        <f t="shared" si="32"/>
        <v>0</v>
      </c>
      <c r="AM175" s="178">
        <f t="shared" si="33"/>
        <v>0</v>
      </c>
      <c r="AN175" s="178">
        <f t="shared" si="34"/>
        <v>0</v>
      </c>
      <c r="AO175" s="178">
        <f t="shared" si="35"/>
        <v>0</v>
      </c>
      <c r="AP175" s="178">
        <f t="shared" si="36"/>
        <v>0</v>
      </c>
      <c r="AQ175" s="178">
        <f t="shared" si="37"/>
        <v>0</v>
      </c>
      <c r="AR175" s="178">
        <f t="shared" si="38"/>
        <v>0</v>
      </c>
      <c r="AS175" s="178">
        <f t="shared" si="39"/>
        <v>0</v>
      </c>
      <c r="AT175" s="178">
        <f t="shared" si="40"/>
        <v>0</v>
      </c>
      <c r="AU175" s="178">
        <f t="shared" si="41"/>
        <v>0</v>
      </c>
      <c r="AV175" s="179">
        <f t="shared" si="42"/>
        <v>0</v>
      </c>
      <c r="AW175" s="249"/>
      <c r="AX175" s="249"/>
    </row>
    <row r="176" spans="1:50" x14ac:dyDescent="0.25">
      <c r="A176" s="9">
        <v>174</v>
      </c>
      <c r="B176" s="81"/>
      <c r="C176" s="85"/>
      <c r="D176" s="236"/>
      <c r="E176" s="243"/>
      <c r="F176" s="10"/>
      <c r="G176" s="10"/>
      <c r="H176" s="10"/>
      <c r="I176" s="10"/>
      <c r="J176" s="10"/>
      <c r="K176" s="10"/>
      <c r="L176" s="10"/>
      <c r="M176" s="10"/>
      <c r="N176" s="10"/>
      <c r="O176" s="21" t="str">
        <f t="shared" si="29"/>
        <v/>
      </c>
      <c r="P176" s="11"/>
      <c r="Q176" s="10"/>
      <c r="R176" s="10"/>
      <c r="S176" s="10"/>
      <c r="T176" s="10"/>
      <c r="U176" s="10"/>
      <c r="V176" s="10"/>
      <c r="W176" s="10"/>
      <c r="X176" s="10"/>
      <c r="Y176" s="10"/>
      <c r="Z176" s="21" t="str">
        <f t="shared" si="30"/>
        <v/>
      </c>
      <c r="AA176" s="11"/>
      <c r="AB176" s="10"/>
      <c r="AC176" s="10"/>
      <c r="AD176" s="10"/>
      <c r="AE176" s="10"/>
      <c r="AF176" s="10"/>
      <c r="AG176" s="10"/>
      <c r="AH176" s="10"/>
      <c r="AI176" s="10"/>
      <c r="AJ176" s="10"/>
      <c r="AK176" s="21" t="str">
        <f t="shared" si="31"/>
        <v/>
      </c>
      <c r="AL176" s="240">
        <f t="shared" si="32"/>
        <v>0</v>
      </c>
      <c r="AM176" s="178">
        <f t="shared" si="33"/>
        <v>0</v>
      </c>
      <c r="AN176" s="178">
        <f t="shared" si="34"/>
        <v>0</v>
      </c>
      <c r="AO176" s="178">
        <f t="shared" si="35"/>
        <v>0</v>
      </c>
      <c r="AP176" s="178">
        <f t="shared" si="36"/>
        <v>0</v>
      </c>
      <c r="AQ176" s="178">
        <f t="shared" si="37"/>
        <v>0</v>
      </c>
      <c r="AR176" s="178">
        <f t="shared" si="38"/>
        <v>0</v>
      </c>
      <c r="AS176" s="178">
        <f t="shared" si="39"/>
        <v>0</v>
      </c>
      <c r="AT176" s="178">
        <f t="shared" si="40"/>
        <v>0</v>
      </c>
      <c r="AU176" s="178">
        <f t="shared" si="41"/>
        <v>0</v>
      </c>
      <c r="AV176" s="179">
        <f t="shared" si="42"/>
        <v>0</v>
      </c>
      <c r="AW176" s="249"/>
      <c r="AX176" s="249"/>
    </row>
    <row r="177" spans="1:50" x14ac:dyDescent="0.25">
      <c r="A177" s="9">
        <v>175</v>
      </c>
      <c r="B177" s="81"/>
      <c r="C177" s="85"/>
      <c r="D177" s="236"/>
      <c r="E177" s="243"/>
      <c r="F177" s="10"/>
      <c r="G177" s="10"/>
      <c r="H177" s="10"/>
      <c r="I177" s="10"/>
      <c r="J177" s="10"/>
      <c r="K177" s="10"/>
      <c r="L177" s="10"/>
      <c r="M177" s="10"/>
      <c r="N177" s="10"/>
      <c r="O177" s="21" t="str">
        <f t="shared" si="29"/>
        <v/>
      </c>
      <c r="P177" s="11"/>
      <c r="Q177" s="10"/>
      <c r="R177" s="10"/>
      <c r="S177" s="10"/>
      <c r="T177" s="10"/>
      <c r="U177" s="10"/>
      <c r="V177" s="10"/>
      <c r="W177" s="10"/>
      <c r="X177" s="10"/>
      <c r="Y177" s="10"/>
      <c r="Z177" s="21" t="str">
        <f t="shared" si="30"/>
        <v/>
      </c>
      <c r="AA177" s="11"/>
      <c r="AB177" s="10"/>
      <c r="AC177" s="10"/>
      <c r="AD177" s="10"/>
      <c r="AE177" s="10"/>
      <c r="AF177" s="10"/>
      <c r="AG177" s="10"/>
      <c r="AH177" s="10"/>
      <c r="AI177" s="10"/>
      <c r="AJ177" s="10"/>
      <c r="AK177" s="21" t="str">
        <f t="shared" si="31"/>
        <v/>
      </c>
      <c r="AL177" s="240">
        <f t="shared" si="32"/>
        <v>0</v>
      </c>
      <c r="AM177" s="178">
        <f t="shared" si="33"/>
        <v>0</v>
      </c>
      <c r="AN177" s="178">
        <f t="shared" si="34"/>
        <v>0</v>
      </c>
      <c r="AO177" s="178">
        <f t="shared" si="35"/>
        <v>0</v>
      </c>
      <c r="AP177" s="178">
        <f t="shared" si="36"/>
        <v>0</v>
      </c>
      <c r="AQ177" s="178">
        <f t="shared" si="37"/>
        <v>0</v>
      </c>
      <c r="AR177" s="178">
        <f t="shared" si="38"/>
        <v>0</v>
      </c>
      <c r="AS177" s="178">
        <f t="shared" si="39"/>
        <v>0</v>
      </c>
      <c r="AT177" s="178">
        <f t="shared" si="40"/>
        <v>0</v>
      </c>
      <c r="AU177" s="178">
        <f t="shared" si="41"/>
        <v>0</v>
      </c>
      <c r="AV177" s="179">
        <f t="shared" si="42"/>
        <v>0</v>
      </c>
      <c r="AW177" s="249"/>
      <c r="AX177" s="249"/>
    </row>
    <row r="178" spans="1:50" x14ac:dyDescent="0.25">
      <c r="A178" s="9">
        <v>176</v>
      </c>
      <c r="B178" s="81"/>
      <c r="C178" s="85"/>
      <c r="D178" s="236"/>
      <c r="E178" s="243"/>
      <c r="F178" s="10"/>
      <c r="G178" s="10"/>
      <c r="H178" s="10"/>
      <c r="I178" s="10"/>
      <c r="J178" s="10"/>
      <c r="K178" s="10"/>
      <c r="L178" s="10"/>
      <c r="M178" s="10"/>
      <c r="N178" s="10"/>
      <c r="O178" s="21" t="str">
        <f t="shared" si="29"/>
        <v/>
      </c>
      <c r="P178" s="11"/>
      <c r="Q178" s="10"/>
      <c r="R178" s="10"/>
      <c r="S178" s="10"/>
      <c r="T178" s="10"/>
      <c r="U178" s="10"/>
      <c r="V178" s="10"/>
      <c r="W178" s="10"/>
      <c r="X178" s="10"/>
      <c r="Y178" s="10"/>
      <c r="Z178" s="21" t="str">
        <f t="shared" si="30"/>
        <v/>
      </c>
      <c r="AA178" s="11"/>
      <c r="AB178" s="10"/>
      <c r="AC178" s="10"/>
      <c r="AD178" s="10"/>
      <c r="AE178" s="10"/>
      <c r="AF178" s="10"/>
      <c r="AG178" s="10"/>
      <c r="AH178" s="10"/>
      <c r="AI178" s="10"/>
      <c r="AJ178" s="10"/>
      <c r="AK178" s="21" t="str">
        <f t="shared" si="31"/>
        <v/>
      </c>
      <c r="AL178" s="240">
        <f t="shared" si="32"/>
        <v>0</v>
      </c>
      <c r="AM178" s="178">
        <f t="shared" si="33"/>
        <v>0</v>
      </c>
      <c r="AN178" s="178">
        <f t="shared" si="34"/>
        <v>0</v>
      </c>
      <c r="AO178" s="178">
        <f t="shared" si="35"/>
        <v>0</v>
      </c>
      <c r="AP178" s="178">
        <f t="shared" si="36"/>
        <v>0</v>
      </c>
      <c r="AQ178" s="178">
        <f t="shared" si="37"/>
        <v>0</v>
      </c>
      <c r="AR178" s="178">
        <f t="shared" si="38"/>
        <v>0</v>
      </c>
      <c r="AS178" s="178">
        <f t="shared" si="39"/>
        <v>0</v>
      </c>
      <c r="AT178" s="178">
        <f t="shared" si="40"/>
        <v>0</v>
      </c>
      <c r="AU178" s="178">
        <f t="shared" si="41"/>
        <v>0</v>
      </c>
      <c r="AV178" s="179">
        <f t="shared" si="42"/>
        <v>0</v>
      </c>
      <c r="AW178" s="249"/>
      <c r="AX178" s="249"/>
    </row>
    <row r="179" spans="1:50" x14ac:dyDescent="0.25">
      <c r="A179" s="9">
        <v>177</v>
      </c>
      <c r="B179" s="81"/>
      <c r="C179" s="85"/>
      <c r="D179" s="236"/>
      <c r="E179" s="243"/>
      <c r="F179" s="10"/>
      <c r="G179" s="10"/>
      <c r="H179" s="10"/>
      <c r="I179" s="10"/>
      <c r="J179" s="10"/>
      <c r="K179" s="10"/>
      <c r="L179" s="10"/>
      <c r="M179" s="10"/>
      <c r="N179" s="10"/>
      <c r="O179" s="21" t="str">
        <f t="shared" si="29"/>
        <v/>
      </c>
      <c r="P179" s="11"/>
      <c r="Q179" s="10"/>
      <c r="R179" s="10"/>
      <c r="S179" s="10"/>
      <c r="T179" s="10"/>
      <c r="U179" s="10"/>
      <c r="V179" s="10"/>
      <c r="W179" s="10"/>
      <c r="X179" s="10"/>
      <c r="Y179" s="10"/>
      <c r="Z179" s="21" t="str">
        <f t="shared" si="30"/>
        <v/>
      </c>
      <c r="AA179" s="11"/>
      <c r="AB179" s="10"/>
      <c r="AC179" s="10"/>
      <c r="AD179" s="10"/>
      <c r="AE179" s="10"/>
      <c r="AF179" s="10"/>
      <c r="AG179" s="10"/>
      <c r="AH179" s="10"/>
      <c r="AI179" s="10"/>
      <c r="AJ179" s="10"/>
      <c r="AK179" s="21" t="str">
        <f t="shared" si="31"/>
        <v/>
      </c>
      <c r="AL179" s="240">
        <f t="shared" si="32"/>
        <v>0</v>
      </c>
      <c r="AM179" s="178">
        <f t="shared" si="33"/>
        <v>0</v>
      </c>
      <c r="AN179" s="178">
        <f t="shared" si="34"/>
        <v>0</v>
      </c>
      <c r="AO179" s="178">
        <f t="shared" si="35"/>
        <v>0</v>
      </c>
      <c r="AP179" s="178">
        <f t="shared" si="36"/>
        <v>0</v>
      </c>
      <c r="AQ179" s="178">
        <f t="shared" si="37"/>
        <v>0</v>
      </c>
      <c r="AR179" s="178">
        <f t="shared" si="38"/>
        <v>0</v>
      </c>
      <c r="AS179" s="178">
        <f t="shared" si="39"/>
        <v>0</v>
      </c>
      <c r="AT179" s="178">
        <f t="shared" si="40"/>
        <v>0</v>
      </c>
      <c r="AU179" s="178">
        <f t="shared" si="41"/>
        <v>0</v>
      </c>
      <c r="AV179" s="179">
        <f t="shared" si="42"/>
        <v>0</v>
      </c>
      <c r="AW179" s="249"/>
      <c r="AX179" s="249"/>
    </row>
    <row r="180" spans="1:50" x14ac:dyDescent="0.25">
      <c r="A180" s="9">
        <v>178</v>
      </c>
      <c r="B180" s="81"/>
      <c r="C180" s="85"/>
      <c r="D180" s="236"/>
      <c r="E180" s="243"/>
      <c r="F180" s="10"/>
      <c r="G180" s="10"/>
      <c r="H180" s="10"/>
      <c r="I180" s="10"/>
      <c r="J180" s="10"/>
      <c r="K180" s="10"/>
      <c r="L180" s="10"/>
      <c r="M180" s="10"/>
      <c r="N180" s="10"/>
      <c r="O180" s="21" t="str">
        <f t="shared" si="29"/>
        <v/>
      </c>
      <c r="P180" s="11"/>
      <c r="Q180" s="10"/>
      <c r="R180" s="10"/>
      <c r="S180" s="10"/>
      <c r="T180" s="10"/>
      <c r="U180" s="10"/>
      <c r="V180" s="10"/>
      <c r="W180" s="10"/>
      <c r="X180" s="10"/>
      <c r="Y180" s="10"/>
      <c r="Z180" s="21" t="str">
        <f t="shared" si="30"/>
        <v/>
      </c>
      <c r="AA180" s="11"/>
      <c r="AB180" s="10"/>
      <c r="AC180" s="10"/>
      <c r="AD180" s="10"/>
      <c r="AE180" s="10"/>
      <c r="AF180" s="10"/>
      <c r="AG180" s="10"/>
      <c r="AH180" s="10"/>
      <c r="AI180" s="10"/>
      <c r="AJ180" s="10"/>
      <c r="AK180" s="21" t="str">
        <f t="shared" si="31"/>
        <v/>
      </c>
      <c r="AL180" s="240">
        <f t="shared" si="32"/>
        <v>0</v>
      </c>
      <c r="AM180" s="178">
        <f t="shared" si="33"/>
        <v>0</v>
      </c>
      <c r="AN180" s="178">
        <f t="shared" si="34"/>
        <v>0</v>
      </c>
      <c r="AO180" s="178">
        <f t="shared" si="35"/>
        <v>0</v>
      </c>
      <c r="AP180" s="178">
        <f t="shared" si="36"/>
        <v>0</v>
      </c>
      <c r="AQ180" s="178">
        <f t="shared" si="37"/>
        <v>0</v>
      </c>
      <c r="AR180" s="178">
        <f t="shared" si="38"/>
        <v>0</v>
      </c>
      <c r="AS180" s="178">
        <f t="shared" si="39"/>
        <v>0</v>
      </c>
      <c r="AT180" s="178">
        <f t="shared" si="40"/>
        <v>0</v>
      </c>
      <c r="AU180" s="178">
        <f t="shared" si="41"/>
        <v>0</v>
      </c>
      <c r="AV180" s="179">
        <f t="shared" si="42"/>
        <v>0</v>
      </c>
      <c r="AW180" s="249"/>
      <c r="AX180" s="249"/>
    </row>
    <row r="181" spans="1:50" x14ac:dyDescent="0.25">
      <c r="A181" s="9">
        <v>179</v>
      </c>
      <c r="B181" s="81"/>
      <c r="C181" s="85"/>
      <c r="D181" s="236"/>
      <c r="E181" s="243"/>
      <c r="F181" s="10"/>
      <c r="G181" s="10"/>
      <c r="H181" s="10"/>
      <c r="I181" s="10"/>
      <c r="J181" s="10"/>
      <c r="K181" s="10"/>
      <c r="L181" s="10"/>
      <c r="M181" s="10"/>
      <c r="N181" s="10"/>
      <c r="O181" s="21" t="str">
        <f t="shared" si="29"/>
        <v/>
      </c>
      <c r="P181" s="11"/>
      <c r="Q181" s="10"/>
      <c r="R181" s="10"/>
      <c r="S181" s="10"/>
      <c r="T181" s="10"/>
      <c r="U181" s="10"/>
      <c r="V181" s="10"/>
      <c r="W181" s="10"/>
      <c r="X181" s="10"/>
      <c r="Y181" s="10"/>
      <c r="Z181" s="21" t="str">
        <f t="shared" si="30"/>
        <v/>
      </c>
      <c r="AA181" s="11"/>
      <c r="AB181" s="10"/>
      <c r="AC181" s="10"/>
      <c r="AD181" s="10"/>
      <c r="AE181" s="10"/>
      <c r="AF181" s="10"/>
      <c r="AG181" s="10"/>
      <c r="AH181" s="10"/>
      <c r="AI181" s="10"/>
      <c r="AJ181" s="10"/>
      <c r="AK181" s="21" t="str">
        <f t="shared" si="31"/>
        <v/>
      </c>
      <c r="AL181" s="240">
        <f t="shared" si="32"/>
        <v>0</v>
      </c>
      <c r="AM181" s="178">
        <f t="shared" si="33"/>
        <v>0</v>
      </c>
      <c r="AN181" s="178">
        <f t="shared" si="34"/>
        <v>0</v>
      </c>
      <c r="AO181" s="178">
        <f t="shared" si="35"/>
        <v>0</v>
      </c>
      <c r="AP181" s="178">
        <f t="shared" si="36"/>
        <v>0</v>
      </c>
      <c r="AQ181" s="178">
        <f t="shared" si="37"/>
        <v>0</v>
      </c>
      <c r="AR181" s="178">
        <f t="shared" si="38"/>
        <v>0</v>
      </c>
      <c r="AS181" s="178">
        <f t="shared" si="39"/>
        <v>0</v>
      </c>
      <c r="AT181" s="178">
        <f t="shared" si="40"/>
        <v>0</v>
      </c>
      <c r="AU181" s="178">
        <f t="shared" si="41"/>
        <v>0</v>
      </c>
      <c r="AV181" s="179">
        <f t="shared" si="42"/>
        <v>0</v>
      </c>
      <c r="AW181" s="249"/>
      <c r="AX181" s="249"/>
    </row>
    <row r="182" spans="1:50" x14ac:dyDescent="0.25">
      <c r="A182" s="9">
        <v>180</v>
      </c>
      <c r="B182" s="81"/>
      <c r="C182" s="85"/>
      <c r="D182" s="236"/>
      <c r="E182" s="243"/>
      <c r="F182" s="10"/>
      <c r="G182" s="10"/>
      <c r="H182" s="10"/>
      <c r="I182" s="10"/>
      <c r="J182" s="10"/>
      <c r="K182" s="10"/>
      <c r="L182" s="10"/>
      <c r="M182" s="10"/>
      <c r="N182" s="10"/>
      <c r="O182" s="21" t="str">
        <f t="shared" si="29"/>
        <v/>
      </c>
      <c r="P182" s="11"/>
      <c r="Q182" s="10"/>
      <c r="R182" s="10"/>
      <c r="S182" s="10"/>
      <c r="T182" s="10"/>
      <c r="U182" s="10"/>
      <c r="V182" s="10"/>
      <c r="W182" s="10"/>
      <c r="X182" s="10"/>
      <c r="Y182" s="10"/>
      <c r="Z182" s="21" t="str">
        <f t="shared" si="30"/>
        <v/>
      </c>
      <c r="AA182" s="11"/>
      <c r="AB182" s="10"/>
      <c r="AC182" s="10"/>
      <c r="AD182" s="10"/>
      <c r="AE182" s="10"/>
      <c r="AF182" s="10"/>
      <c r="AG182" s="10"/>
      <c r="AH182" s="10"/>
      <c r="AI182" s="10"/>
      <c r="AJ182" s="10"/>
      <c r="AK182" s="21" t="str">
        <f t="shared" si="31"/>
        <v/>
      </c>
      <c r="AL182" s="240">
        <f t="shared" si="32"/>
        <v>0</v>
      </c>
      <c r="AM182" s="178">
        <f t="shared" si="33"/>
        <v>0</v>
      </c>
      <c r="AN182" s="178">
        <f t="shared" si="34"/>
        <v>0</v>
      </c>
      <c r="AO182" s="178">
        <f t="shared" si="35"/>
        <v>0</v>
      </c>
      <c r="AP182" s="178">
        <f t="shared" si="36"/>
        <v>0</v>
      </c>
      <c r="AQ182" s="178">
        <f t="shared" si="37"/>
        <v>0</v>
      </c>
      <c r="AR182" s="178">
        <f t="shared" si="38"/>
        <v>0</v>
      </c>
      <c r="AS182" s="178">
        <f t="shared" si="39"/>
        <v>0</v>
      </c>
      <c r="AT182" s="178">
        <f t="shared" si="40"/>
        <v>0</v>
      </c>
      <c r="AU182" s="178">
        <f t="shared" si="41"/>
        <v>0</v>
      </c>
      <c r="AV182" s="179">
        <f t="shared" si="42"/>
        <v>0</v>
      </c>
      <c r="AW182" s="249"/>
      <c r="AX182" s="249"/>
    </row>
    <row r="183" spans="1:50" x14ac:dyDescent="0.25">
      <c r="A183" s="9">
        <v>181</v>
      </c>
      <c r="B183" s="81"/>
      <c r="C183" s="85"/>
      <c r="D183" s="236"/>
      <c r="E183" s="243"/>
      <c r="F183" s="10"/>
      <c r="G183" s="10"/>
      <c r="H183" s="10"/>
      <c r="I183" s="10"/>
      <c r="J183" s="10"/>
      <c r="K183" s="10"/>
      <c r="L183" s="10"/>
      <c r="M183" s="10"/>
      <c r="N183" s="10"/>
      <c r="O183" s="21" t="str">
        <f t="shared" si="29"/>
        <v/>
      </c>
      <c r="P183" s="11"/>
      <c r="Q183" s="10"/>
      <c r="R183" s="10"/>
      <c r="S183" s="10"/>
      <c r="T183" s="10"/>
      <c r="U183" s="10"/>
      <c r="V183" s="10"/>
      <c r="W183" s="10"/>
      <c r="X183" s="10"/>
      <c r="Y183" s="10"/>
      <c r="Z183" s="21" t="str">
        <f t="shared" si="30"/>
        <v/>
      </c>
      <c r="AA183" s="11"/>
      <c r="AB183" s="10"/>
      <c r="AC183" s="10"/>
      <c r="AD183" s="10"/>
      <c r="AE183" s="10"/>
      <c r="AF183" s="10"/>
      <c r="AG183" s="10"/>
      <c r="AH183" s="10"/>
      <c r="AI183" s="10"/>
      <c r="AJ183" s="10"/>
      <c r="AK183" s="21" t="str">
        <f t="shared" si="31"/>
        <v/>
      </c>
      <c r="AL183" s="240">
        <f t="shared" si="32"/>
        <v>0</v>
      </c>
      <c r="AM183" s="178">
        <f t="shared" si="33"/>
        <v>0</v>
      </c>
      <c r="AN183" s="178">
        <f t="shared" si="34"/>
        <v>0</v>
      </c>
      <c r="AO183" s="178">
        <f t="shared" si="35"/>
        <v>0</v>
      </c>
      <c r="AP183" s="178">
        <f t="shared" si="36"/>
        <v>0</v>
      </c>
      <c r="AQ183" s="178">
        <f t="shared" si="37"/>
        <v>0</v>
      </c>
      <c r="AR183" s="178">
        <f t="shared" si="38"/>
        <v>0</v>
      </c>
      <c r="AS183" s="178">
        <f t="shared" si="39"/>
        <v>0</v>
      </c>
      <c r="AT183" s="178">
        <f t="shared" si="40"/>
        <v>0</v>
      </c>
      <c r="AU183" s="178">
        <f t="shared" si="41"/>
        <v>0</v>
      </c>
      <c r="AV183" s="179">
        <f t="shared" si="42"/>
        <v>0</v>
      </c>
      <c r="AW183" s="249"/>
      <c r="AX183" s="249"/>
    </row>
    <row r="184" spans="1:50" x14ac:dyDescent="0.25">
      <c r="A184" s="9">
        <v>182</v>
      </c>
      <c r="B184" s="81"/>
      <c r="C184" s="85"/>
      <c r="D184" s="236"/>
      <c r="E184" s="243"/>
      <c r="F184" s="10"/>
      <c r="G184" s="10"/>
      <c r="H184" s="10"/>
      <c r="I184" s="10"/>
      <c r="J184" s="10"/>
      <c r="K184" s="10"/>
      <c r="L184" s="10"/>
      <c r="M184" s="10"/>
      <c r="N184" s="10"/>
      <c r="O184" s="21" t="str">
        <f t="shared" si="29"/>
        <v/>
      </c>
      <c r="P184" s="11"/>
      <c r="Q184" s="10"/>
      <c r="R184" s="10"/>
      <c r="S184" s="10"/>
      <c r="T184" s="10"/>
      <c r="U184" s="10"/>
      <c r="V184" s="10"/>
      <c r="W184" s="10"/>
      <c r="X184" s="10"/>
      <c r="Y184" s="10"/>
      <c r="Z184" s="21" t="str">
        <f t="shared" si="30"/>
        <v/>
      </c>
      <c r="AA184" s="11"/>
      <c r="AB184" s="10"/>
      <c r="AC184" s="10"/>
      <c r="AD184" s="10"/>
      <c r="AE184" s="10"/>
      <c r="AF184" s="10"/>
      <c r="AG184" s="10"/>
      <c r="AH184" s="10"/>
      <c r="AI184" s="10"/>
      <c r="AJ184" s="10"/>
      <c r="AK184" s="21" t="str">
        <f t="shared" si="31"/>
        <v/>
      </c>
      <c r="AL184" s="240">
        <f t="shared" si="32"/>
        <v>0</v>
      </c>
      <c r="AM184" s="178">
        <f t="shared" si="33"/>
        <v>0</v>
      </c>
      <c r="AN184" s="178">
        <f t="shared" si="34"/>
        <v>0</v>
      </c>
      <c r="AO184" s="178">
        <f t="shared" si="35"/>
        <v>0</v>
      </c>
      <c r="AP184" s="178">
        <f t="shared" si="36"/>
        <v>0</v>
      </c>
      <c r="AQ184" s="178">
        <f t="shared" si="37"/>
        <v>0</v>
      </c>
      <c r="AR184" s="178">
        <f t="shared" si="38"/>
        <v>0</v>
      </c>
      <c r="AS184" s="178">
        <f t="shared" si="39"/>
        <v>0</v>
      </c>
      <c r="AT184" s="178">
        <f t="shared" si="40"/>
        <v>0</v>
      </c>
      <c r="AU184" s="178">
        <f t="shared" si="41"/>
        <v>0</v>
      </c>
      <c r="AV184" s="179">
        <f t="shared" si="42"/>
        <v>0</v>
      </c>
      <c r="AW184" s="249"/>
      <c r="AX184" s="249"/>
    </row>
    <row r="185" spans="1:50" x14ac:dyDescent="0.25">
      <c r="A185" s="9">
        <v>183</v>
      </c>
      <c r="B185" s="81"/>
      <c r="C185" s="85"/>
      <c r="D185" s="236"/>
      <c r="E185" s="243"/>
      <c r="F185" s="10"/>
      <c r="G185" s="10"/>
      <c r="H185" s="10"/>
      <c r="I185" s="10"/>
      <c r="J185" s="10"/>
      <c r="K185" s="10"/>
      <c r="L185" s="10"/>
      <c r="M185" s="10"/>
      <c r="N185" s="10"/>
      <c r="O185" s="21" t="str">
        <f t="shared" si="29"/>
        <v/>
      </c>
      <c r="P185" s="11"/>
      <c r="Q185" s="10"/>
      <c r="R185" s="10"/>
      <c r="S185" s="10"/>
      <c r="T185" s="10"/>
      <c r="U185" s="10"/>
      <c r="V185" s="10"/>
      <c r="W185" s="10"/>
      <c r="X185" s="10"/>
      <c r="Y185" s="10"/>
      <c r="Z185" s="21" t="str">
        <f t="shared" si="30"/>
        <v/>
      </c>
      <c r="AA185" s="11"/>
      <c r="AB185" s="10"/>
      <c r="AC185" s="10"/>
      <c r="AD185" s="10"/>
      <c r="AE185" s="10"/>
      <c r="AF185" s="10"/>
      <c r="AG185" s="10"/>
      <c r="AH185" s="10"/>
      <c r="AI185" s="10"/>
      <c r="AJ185" s="10"/>
      <c r="AK185" s="21" t="str">
        <f t="shared" si="31"/>
        <v/>
      </c>
      <c r="AL185" s="240">
        <f t="shared" si="32"/>
        <v>0</v>
      </c>
      <c r="AM185" s="178">
        <f t="shared" si="33"/>
        <v>0</v>
      </c>
      <c r="AN185" s="178">
        <f t="shared" si="34"/>
        <v>0</v>
      </c>
      <c r="AO185" s="178">
        <f t="shared" si="35"/>
        <v>0</v>
      </c>
      <c r="AP185" s="178">
        <f t="shared" si="36"/>
        <v>0</v>
      </c>
      <c r="AQ185" s="178">
        <f t="shared" si="37"/>
        <v>0</v>
      </c>
      <c r="AR185" s="178">
        <f t="shared" si="38"/>
        <v>0</v>
      </c>
      <c r="AS185" s="178">
        <f t="shared" si="39"/>
        <v>0</v>
      </c>
      <c r="AT185" s="178">
        <f t="shared" si="40"/>
        <v>0</v>
      </c>
      <c r="AU185" s="178">
        <f t="shared" si="41"/>
        <v>0</v>
      </c>
      <c r="AV185" s="179">
        <f t="shared" si="42"/>
        <v>0</v>
      </c>
      <c r="AW185" s="249"/>
      <c r="AX185" s="249"/>
    </row>
    <row r="186" spans="1:50" x14ac:dyDescent="0.25">
      <c r="A186" s="9">
        <v>184</v>
      </c>
      <c r="B186" s="81"/>
      <c r="C186" s="85"/>
      <c r="D186" s="236"/>
      <c r="E186" s="243"/>
      <c r="F186" s="10"/>
      <c r="G186" s="10"/>
      <c r="H186" s="10"/>
      <c r="I186" s="10"/>
      <c r="J186" s="10"/>
      <c r="K186" s="10"/>
      <c r="L186" s="10"/>
      <c r="M186" s="10"/>
      <c r="N186" s="10"/>
      <c r="O186" s="21" t="str">
        <f t="shared" si="29"/>
        <v/>
      </c>
      <c r="P186" s="11"/>
      <c r="Q186" s="10"/>
      <c r="R186" s="10"/>
      <c r="S186" s="10"/>
      <c r="T186" s="10"/>
      <c r="U186" s="10"/>
      <c r="V186" s="10"/>
      <c r="W186" s="10"/>
      <c r="X186" s="10"/>
      <c r="Y186" s="10"/>
      <c r="Z186" s="21" t="str">
        <f t="shared" si="30"/>
        <v/>
      </c>
      <c r="AA186" s="11"/>
      <c r="AB186" s="10"/>
      <c r="AC186" s="10"/>
      <c r="AD186" s="10"/>
      <c r="AE186" s="10"/>
      <c r="AF186" s="10"/>
      <c r="AG186" s="10"/>
      <c r="AH186" s="10"/>
      <c r="AI186" s="10"/>
      <c r="AJ186" s="10"/>
      <c r="AK186" s="21" t="str">
        <f t="shared" si="31"/>
        <v/>
      </c>
      <c r="AL186" s="240">
        <f t="shared" si="32"/>
        <v>0</v>
      </c>
      <c r="AM186" s="178">
        <f t="shared" si="33"/>
        <v>0</v>
      </c>
      <c r="AN186" s="178">
        <f t="shared" si="34"/>
        <v>0</v>
      </c>
      <c r="AO186" s="178">
        <f t="shared" si="35"/>
        <v>0</v>
      </c>
      <c r="AP186" s="178">
        <f t="shared" si="36"/>
        <v>0</v>
      </c>
      <c r="AQ186" s="178">
        <f t="shared" si="37"/>
        <v>0</v>
      </c>
      <c r="AR186" s="178">
        <f t="shared" si="38"/>
        <v>0</v>
      </c>
      <c r="AS186" s="178">
        <f t="shared" si="39"/>
        <v>0</v>
      </c>
      <c r="AT186" s="178">
        <f t="shared" si="40"/>
        <v>0</v>
      </c>
      <c r="AU186" s="178">
        <f t="shared" si="41"/>
        <v>0</v>
      </c>
      <c r="AV186" s="179">
        <f t="shared" si="42"/>
        <v>0</v>
      </c>
      <c r="AW186" s="249"/>
      <c r="AX186" s="249"/>
    </row>
    <row r="187" spans="1:50" x14ac:dyDescent="0.25">
      <c r="A187" s="9">
        <v>185</v>
      </c>
      <c r="B187" s="81"/>
      <c r="C187" s="85"/>
      <c r="D187" s="236"/>
      <c r="E187" s="243"/>
      <c r="F187" s="10"/>
      <c r="G187" s="10"/>
      <c r="H187" s="10"/>
      <c r="I187" s="10"/>
      <c r="J187" s="10"/>
      <c r="K187" s="10"/>
      <c r="L187" s="10"/>
      <c r="M187" s="10"/>
      <c r="N187" s="10"/>
      <c r="O187" s="21" t="str">
        <f t="shared" si="29"/>
        <v/>
      </c>
      <c r="P187" s="11"/>
      <c r="Q187" s="10"/>
      <c r="R187" s="10"/>
      <c r="S187" s="10"/>
      <c r="T187" s="10"/>
      <c r="U187" s="10"/>
      <c r="V187" s="10"/>
      <c r="W187" s="10"/>
      <c r="X187" s="10"/>
      <c r="Y187" s="10"/>
      <c r="Z187" s="21" t="str">
        <f t="shared" si="30"/>
        <v/>
      </c>
      <c r="AA187" s="11"/>
      <c r="AB187" s="10"/>
      <c r="AC187" s="10"/>
      <c r="AD187" s="10"/>
      <c r="AE187" s="10"/>
      <c r="AF187" s="10"/>
      <c r="AG187" s="10"/>
      <c r="AH187" s="10"/>
      <c r="AI187" s="10"/>
      <c r="AJ187" s="10"/>
      <c r="AK187" s="21" t="str">
        <f t="shared" si="31"/>
        <v/>
      </c>
      <c r="AL187" s="240">
        <f t="shared" si="32"/>
        <v>0</v>
      </c>
      <c r="AM187" s="178">
        <f t="shared" si="33"/>
        <v>0</v>
      </c>
      <c r="AN187" s="178">
        <f t="shared" si="34"/>
        <v>0</v>
      </c>
      <c r="AO187" s="178">
        <f t="shared" si="35"/>
        <v>0</v>
      </c>
      <c r="AP187" s="178">
        <f t="shared" si="36"/>
        <v>0</v>
      </c>
      <c r="AQ187" s="178">
        <f t="shared" si="37"/>
        <v>0</v>
      </c>
      <c r="AR187" s="178">
        <f t="shared" si="38"/>
        <v>0</v>
      </c>
      <c r="AS187" s="178">
        <f t="shared" si="39"/>
        <v>0</v>
      </c>
      <c r="AT187" s="178">
        <f t="shared" si="40"/>
        <v>0</v>
      </c>
      <c r="AU187" s="178">
        <f t="shared" si="41"/>
        <v>0</v>
      </c>
      <c r="AV187" s="179">
        <f t="shared" si="42"/>
        <v>0</v>
      </c>
      <c r="AW187" s="249"/>
      <c r="AX187" s="249"/>
    </row>
    <row r="188" spans="1:50" x14ac:dyDescent="0.25">
      <c r="A188" s="9">
        <v>186</v>
      </c>
      <c r="B188" s="81"/>
      <c r="C188" s="85"/>
      <c r="D188" s="236"/>
      <c r="E188" s="243"/>
      <c r="F188" s="10"/>
      <c r="G188" s="10"/>
      <c r="H188" s="10"/>
      <c r="I188" s="10"/>
      <c r="J188" s="10"/>
      <c r="K188" s="10"/>
      <c r="L188" s="10"/>
      <c r="M188" s="10"/>
      <c r="N188" s="10"/>
      <c r="O188" s="21" t="str">
        <f t="shared" si="29"/>
        <v/>
      </c>
      <c r="P188" s="11"/>
      <c r="Q188" s="10"/>
      <c r="R188" s="10"/>
      <c r="S188" s="10"/>
      <c r="T188" s="10"/>
      <c r="U188" s="10"/>
      <c r="V188" s="10"/>
      <c r="W188" s="10"/>
      <c r="X188" s="10"/>
      <c r="Y188" s="10"/>
      <c r="Z188" s="21" t="str">
        <f t="shared" si="30"/>
        <v/>
      </c>
      <c r="AA188" s="11"/>
      <c r="AB188" s="10"/>
      <c r="AC188" s="10"/>
      <c r="AD188" s="10"/>
      <c r="AE188" s="10"/>
      <c r="AF188" s="10"/>
      <c r="AG188" s="10"/>
      <c r="AH188" s="10"/>
      <c r="AI188" s="10"/>
      <c r="AJ188" s="10"/>
      <c r="AK188" s="21" t="str">
        <f t="shared" si="31"/>
        <v/>
      </c>
      <c r="AL188" s="240">
        <f t="shared" si="32"/>
        <v>0</v>
      </c>
      <c r="AM188" s="178">
        <f t="shared" si="33"/>
        <v>0</v>
      </c>
      <c r="AN188" s="178">
        <f t="shared" si="34"/>
        <v>0</v>
      </c>
      <c r="AO188" s="178">
        <f t="shared" si="35"/>
        <v>0</v>
      </c>
      <c r="AP188" s="178">
        <f t="shared" si="36"/>
        <v>0</v>
      </c>
      <c r="AQ188" s="178">
        <f t="shared" si="37"/>
        <v>0</v>
      </c>
      <c r="AR188" s="178">
        <f t="shared" si="38"/>
        <v>0</v>
      </c>
      <c r="AS188" s="178">
        <f t="shared" si="39"/>
        <v>0</v>
      </c>
      <c r="AT188" s="178">
        <f t="shared" si="40"/>
        <v>0</v>
      </c>
      <c r="AU188" s="178">
        <f t="shared" si="41"/>
        <v>0</v>
      </c>
      <c r="AV188" s="179">
        <f t="shared" si="42"/>
        <v>0</v>
      </c>
      <c r="AW188" s="249"/>
      <c r="AX188" s="249"/>
    </row>
    <row r="189" spans="1:50" x14ac:dyDescent="0.25">
      <c r="A189" s="9">
        <v>187</v>
      </c>
      <c r="B189" s="81"/>
      <c r="C189" s="85"/>
      <c r="D189" s="236"/>
      <c r="E189" s="243"/>
      <c r="F189" s="10"/>
      <c r="G189" s="10"/>
      <c r="H189" s="10"/>
      <c r="I189" s="10"/>
      <c r="J189" s="10"/>
      <c r="K189" s="10"/>
      <c r="L189" s="10"/>
      <c r="M189" s="10"/>
      <c r="N189" s="10"/>
      <c r="O189" s="21" t="str">
        <f t="shared" si="29"/>
        <v/>
      </c>
      <c r="P189" s="11"/>
      <c r="Q189" s="10"/>
      <c r="R189" s="10"/>
      <c r="S189" s="10"/>
      <c r="T189" s="10"/>
      <c r="U189" s="10"/>
      <c r="V189" s="10"/>
      <c r="W189" s="10"/>
      <c r="X189" s="10"/>
      <c r="Y189" s="10"/>
      <c r="Z189" s="21" t="str">
        <f t="shared" si="30"/>
        <v/>
      </c>
      <c r="AA189" s="11"/>
      <c r="AB189" s="10"/>
      <c r="AC189" s="10"/>
      <c r="AD189" s="10"/>
      <c r="AE189" s="10"/>
      <c r="AF189" s="10"/>
      <c r="AG189" s="10"/>
      <c r="AH189" s="10"/>
      <c r="AI189" s="10"/>
      <c r="AJ189" s="10"/>
      <c r="AK189" s="21" t="str">
        <f t="shared" si="31"/>
        <v/>
      </c>
      <c r="AL189" s="240">
        <f t="shared" si="32"/>
        <v>0</v>
      </c>
      <c r="AM189" s="178">
        <f t="shared" si="33"/>
        <v>0</v>
      </c>
      <c r="AN189" s="178">
        <f t="shared" si="34"/>
        <v>0</v>
      </c>
      <c r="AO189" s="178">
        <f t="shared" si="35"/>
        <v>0</v>
      </c>
      <c r="AP189" s="178">
        <f t="shared" si="36"/>
        <v>0</v>
      </c>
      <c r="AQ189" s="178">
        <f t="shared" si="37"/>
        <v>0</v>
      </c>
      <c r="AR189" s="178">
        <f t="shared" si="38"/>
        <v>0</v>
      </c>
      <c r="AS189" s="178">
        <f t="shared" si="39"/>
        <v>0</v>
      </c>
      <c r="AT189" s="178">
        <f t="shared" si="40"/>
        <v>0</v>
      </c>
      <c r="AU189" s="178">
        <f t="shared" si="41"/>
        <v>0</v>
      </c>
      <c r="AV189" s="179">
        <f t="shared" si="42"/>
        <v>0</v>
      </c>
      <c r="AW189" s="249"/>
      <c r="AX189" s="249"/>
    </row>
    <row r="190" spans="1:50" x14ac:dyDescent="0.25">
      <c r="A190" s="9">
        <v>188</v>
      </c>
      <c r="B190" s="81"/>
      <c r="C190" s="85"/>
      <c r="D190" s="236"/>
      <c r="E190" s="243"/>
      <c r="F190" s="10"/>
      <c r="G190" s="10"/>
      <c r="H190" s="10"/>
      <c r="I190" s="10"/>
      <c r="J190" s="10"/>
      <c r="K190" s="10"/>
      <c r="L190" s="10"/>
      <c r="M190" s="10"/>
      <c r="N190" s="10"/>
      <c r="O190" s="21" t="str">
        <f t="shared" si="29"/>
        <v/>
      </c>
      <c r="P190" s="11"/>
      <c r="Q190" s="10"/>
      <c r="R190" s="10"/>
      <c r="S190" s="10"/>
      <c r="T190" s="10"/>
      <c r="U190" s="10"/>
      <c r="V190" s="10"/>
      <c r="W190" s="10"/>
      <c r="X190" s="10"/>
      <c r="Y190" s="10"/>
      <c r="Z190" s="21" t="str">
        <f t="shared" si="30"/>
        <v/>
      </c>
      <c r="AA190" s="11"/>
      <c r="AB190" s="10"/>
      <c r="AC190" s="10"/>
      <c r="AD190" s="10"/>
      <c r="AE190" s="10"/>
      <c r="AF190" s="10"/>
      <c r="AG190" s="10"/>
      <c r="AH190" s="10"/>
      <c r="AI190" s="10"/>
      <c r="AJ190" s="10"/>
      <c r="AK190" s="21" t="str">
        <f t="shared" si="31"/>
        <v/>
      </c>
      <c r="AL190" s="240">
        <f t="shared" si="32"/>
        <v>0</v>
      </c>
      <c r="AM190" s="178">
        <f t="shared" si="33"/>
        <v>0</v>
      </c>
      <c r="AN190" s="178">
        <f t="shared" si="34"/>
        <v>0</v>
      </c>
      <c r="AO190" s="178">
        <f t="shared" si="35"/>
        <v>0</v>
      </c>
      <c r="AP190" s="178">
        <f t="shared" si="36"/>
        <v>0</v>
      </c>
      <c r="AQ190" s="178">
        <f t="shared" si="37"/>
        <v>0</v>
      </c>
      <c r="AR190" s="178">
        <f t="shared" si="38"/>
        <v>0</v>
      </c>
      <c r="AS190" s="178">
        <f t="shared" si="39"/>
        <v>0</v>
      </c>
      <c r="AT190" s="178">
        <f t="shared" si="40"/>
        <v>0</v>
      </c>
      <c r="AU190" s="178">
        <f t="shared" si="41"/>
        <v>0</v>
      </c>
      <c r="AV190" s="179">
        <f t="shared" si="42"/>
        <v>0</v>
      </c>
      <c r="AW190" s="249"/>
      <c r="AX190" s="249"/>
    </row>
    <row r="191" spans="1:50" x14ac:dyDescent="0.25">
      <c r="A191" s="9">
        <v>189</v>
      </c>
      <c r="B191" s="81"/>
      <c r="C191" s="85"/>
      <c r="D191" s="236"/>
      <c r="E191" s="243"/>
      <c r="F191" s="10"/>
      <c r="G191" s="10"/>
      <c r="H191" s="10"/>
      <c r="I191" s="10"/>
      <c r="J191" s="10"/>
      <c r="K191" s="10"/>
      <c r="L191" s="10"/>
      <c r="M191" s="10"/>
      <c r="N191" s="10"/>
      <c r="O191" s="21" t="str">
        <f t="shared" si="29"/>
        <v/>
      </c>
      <c r="P191" s="11"/>
      <c r="Q191" s="10"/>
      <c r="R191" s="10"/>
      <c r="S191" s="10"/>
      <c r="T191" s="10"/>
      <c r="U191" s="10"/>
      <c r="V191" s="10"/>
      <c r="W191" s="10"/>
      <c r="X191" s="10"/>
      <c r="Y191" s="10"/>
      <c r="Z191" s="21" t="str">
        <f t="shared" si="30"/>
        <v/>
      </c>
      <c r="AA191" s="11"/>
      <c r="AB191" s="10"/>
      <c r="AC191" s="10"/>
      <c r="AD191" s="10"/>
      <c r="AE191" s="10"/>
      <c r="AF191" s="10"/>
      <c r="AG191" s="10"/>
      <c r="AH191" s="10"/>
      <c r="AI191" s="10"/>
      <c r="AJ191" s="10"/>
      <c r="AK191" s="21" t="str">
        <f t="shared" si="31"/>
        <v/>
      </c>
      <c r="AL191" s="240">
        <f t="shared" si="32"/>
        <v>0</v>
      </c>
      <c r="AM191" s="178">
        <f t="shared" si="33"/>
        <v>0</v>
      </c>
      <c r="AN191" s="178">
        <f t="shared" si="34"/>
        <v>0</v>
      </c>
      <c r="AO191" s="178">
        <f t="shared" si="35"/>
        <v>0</v>
      </c>
      <c r="AP191" s="178">
        <f t="shared" si="36"/>
        <v>0</v>
      </c>
      <c r="AQ191" s="178">
        <f t="shared" si="37"/>
        <v>0</v>
      </c>
      <c r="AR191" s="178">
        <f t="shared" si="38"/>
        <v>0</v>
      </c>
      <c r="AS191" s="178">
        <f t="shared" si="39"/>
        <v>0</v>
      </c>
      <c r="AT191" s="178">
        <f t="shared" si="40"/>
        <v>0</v>
      </c>
      <c r="AU191" s="178">
        <f t="shared" si="41"/>
        <v>0</v>
      </c>
      <c r="AV191" s="179">
        <f t="shared" si="42"/>
        <v>0</v>
      </c>
      <c r="AW191" s="249"/>
      <c r="AX191" s="249"/>
    </row>
    <row r="192" spans="1:50" x14ac:dyDescent="0.25">
      <c r="A192" s="9">
        <v>190</v>
      </c>
      <c r="B192" s="81"/>
      <c r="C192" s="85"/>
      <c r="D192" s="236"/>
      <c r="E192" s="243"/>
      <c r="F192" s="10"/>
      <c r="G192" s="10"/>
      <c r="H192" s="10"/>
      <c r="I192" s="10"/>
      <c r="J192" s="10"/>
      <c r="K192" s="10"/>
      <c r="L192" s="10"/>
      <c r="M192" s="10"/>
      <c r="N192" s="10"/>
      <c r="O192" s="21" t="str">
        <f t="shared" si="29"/>
        <v/>
      </c>
      <c r="P192" s="11"/>
      <c r="Q192" s="10"/>
      <c r="R192" s="10"/>
      <c r="S192" s="10"/>
      <c r="T192" s="10"/>
      <c r="U192" s="10"/>
      <c r="V192" s="10"/>
      <c r="W192" s="10"/>
      <c r="X192" s="10"/>
      <c r="Y192" s="10"/>
      <c r="Z192" s="21" t="str">
        <f t="shared" si="30"/>
        <v/>
      </c>
      <c r="AA192" s="11"/>
      <c r="AB192" s="10"/>
      <c r="AC192" s="10"/>
      <c r="AD192" s="10"/>
      <c r="AE192" s="10"/>
      <c r="AF192" s="10"/>
      <c r="AG192" s="10"/>
      <c r="AH192" s="10"/>
      <c r="AI192" s="10"/>
      <c r="AJ192" s="10"/>
      <c r="AK192" s="21" t="str">
        <f t="shared" si="31"/>
        <v/>
      </c>
      <c r="AL192" s="240">
        <f t="shared" si="32"/>
        <v>0</v>
      </c>
      <c r="AM192" s="178">
        <f t="shared" si="33"/>
        <v>0</v>
      </c>
      <c r="AN192" s="178">
        <f t="shared" si="34"/>
        <v>0</v>
      </c>
      <c r="AO192" s="178">
        <f t="shared" si="35"/>
        <v>0</v>
      </c>
      <c r="AP192" s="178">
        <f t="shared" si="36"/>
        <v>0</v>
      </c>
      <c r="AQ192" s="178">
        <f t="shared" si="37"/>
        <v>0</v>
      </c>
      <c r="AR192" s="178">
        <f t="shared" si="38"/>
        <v>0</v>
      </c>
      <c r="AS192" s="178">
        <f t="shared" si="39"/>
        <v>0</v>
      </c>
      <c r="AT192" s="178">
        <f t="shared" si="40"/>
        <v>0</v>
      </c>
      <c r="AU192" s="178">
        <f t="shared" si="41"/>
        <v>0</v>
      </c>
      <c r="AV192" s="179">
        <f t="shared" si="42"/>
        <v>0</v>
      </c>
      <c r="AW192" s="249"/>
      <c r="AX192" s="249"/>
    </row>
    <row r="193" spans="1:50" x14ac:dyDescent="0.25">
      <c r="A193" s="9">
        <v>191</v>
      </c>
      <c r="B193" s="81"/>
      <c r="C193" s="85"/>
      <c r="D193" s="236"/>
      <c r="E193" s="243"/>
      <c r="F193" s="10"/>
      <c r="G193" s="10"/>
      <c r="H193" s="10"/>
      <c r="I193" s="10"/>
      <c r="J193" s="10"/>
      <c r="K193" s="10"/>
      <c r="L193" s="10"/>
      <c r="M193" s="10"/>
      <c r="N193" s="10"/>
      <c r="O193" s="21" t="str">
        <f t="shared" si="29"/>
        <v/>
      </c>
      <c r="P193" s="11"/>
      <c r="Q193" s="10"/>
      <c r="R193" s="10"/>
      <c r="S193" s="10"/>
      <c r="T193" s="10"/>
      <c r="U193" s="10"/>
      <c r="V193" s="10"/>
      <c r="W193" s="10"/>
      <c r="X193" s="10"/>
      <c r="Y193" s="10"/>
      <c r="Z193" s="21" t="str">
        <f t="shared" si="30"/>
        <v/>
      </c>
      <c r="AA193" s="11"/>
      <c r="AB193" s="10"/>
      <c r="AC193" s="10"/>
      <c r="AD193" s="10"/>
      <c r="AE193" s="10"/>
      <c r="AF193" s="10"/>
      <c r="AG193" s="10"/>
      <c r="AH193" s="10"/>
      <c r="AI193" s="10"/>
      <c r="AJ193" s="10"/>
      <c r="AK193" s="21" t="str">
        <f t="shared" si="31"/>
        <v/>
      </c>
      <c r="AL193" s="240">
        <f t="shared" si="32"/>
        <v>0</v>
      </c>
      <c r="AM193" s="178">
        <f t="shared" si="33"/>
        <v>0</v>
      </c>
      <c r="AN193" s="178">
        <f t="shared" si="34"/>
        <v>0</v>
      </c>
      <c r="AO193" s="178">
        <f t="shared" si="35"/>
        <v>0</v>
      </c>
      <c r="AP193" s="178">
        <f t="shared" si="36"/>
        <v>0</v>
      </c>
      <c r="AQ193" s="178">
        <f t="shared" si="37"/>
        <v>0</v>
      </c>
      <c r="AR193" s="178">
        <f t="shared" si="38"/>
        <v>0</v>
      </c>
      <c r="AS193" s="178">
        <f t="shared" si="39"/>
        <v>0</v>
      </c>
      <c r="AT193" s="178">
        <f t="shared" si="40"/>
        <v>0</v>
      </c>
      <c r="AU193" s="178">
        <f t="shared" si="41"/>
        <v>0</v>
      </c>
      <c r="AV193" s="179">
        <f t="shared" si="42"/>
        <v>0</v>
      </c>
      <c r="AW193" s="249"/>
      <c r="AX193" s="249"/>
    </row>
    <row r="194" spans="1:50" x14ac:dyDescent="0.25">
      <c r="A194" s="9">
        <v>192</v>
      </c>
      <c r="B194" s="81"/>
      <c r="C194" s="85"/>
      <c r="D194" s="236"/>
      <c r="E194" s="243"/>
      <c r="F194" s="10"/>
      <c r="G194" s="10"/>
      <c r="H194" s="10"/>
      <c r="I194" s="10"/>
      <c r="J194" s="10"/>
      <c r="K194" s="10"/>
      <c r="L194" s="10"/>
      <c r="M194" s="10"/>
      <c r="N194" s="10"/>
      <c r="O194" s="21" t="str">
        <f t="shared" si="29"/>
        <v/>
      </c>
      <c r="P194" s="11"/>
      <c r="Q194" s="10"/>
      <c r="R194" s="10"/>
      <c r="S194" s="10"/>
      <c r="T194" s="10"/>
      <c r="U194" s="10"/>
      <c r="V194" s="10"/>
      <c r="W194" s="10"/>
      <c r="X194" s="10"/>
      <c r="Y194" s="10"/>
      <c r="Z194" s="21" t="str">
        <f t="shared" si="30"/>
        <v/>
      </c>
      <c r="AA194" s="11"/>
      <c r="AB194" s="10"/>
      <c r="AC194" s="10"/>
      <c r="AD194" s="10"/>
      <c r="AE194" s="10"/>
      <c r="AF194" s="10"/>
      <c r="AG194" s="10"/>
      <c r="AH194" s="10"/>
      <c r="AI194" s="10"/>
      <c r="AJ194" s="10"/>
      <c r="AK194" s="21" t="str">
        <f t="shared" si="31"/>
        <v/>
      </c>
      <c r="AL194" s="240">
        <f t="shared" si="32"/>
        <v>0</v>
      </c>
      <c r="AM194" s="178">
        <f t="shared" si="33"/>
        <v>0</v>
      </c>
      <c r="AN194" s="178">
        <f t="shared" si="34"/>
        <v>0</v>
      </c>
      <c r="AO194" s="178">
        <f t="shared" si="35"/>
        <v>0</v>
      </c>
      <c r="AP194" s="178">
        <f t="shared" si="36"/>
        <v>0</v>
      </c>
      <c r="AQ194" s="178">
        <f t="shared" si="37"/>
        <v>0</v>
      </c>
      <c r="AR194" s="178">
        <f t="shared" si="38"/>
        <v>0</v>
      </c>
      <c r="AS194" s="178">
        <f t="shared" si="39"/>
        <v>0</v>
      </c>
      <c r="AT194" s="178">
        <f t="shared" si="40"/>
        <v>0</v>
      </c>
      <c r="AU194" s="178">
        <f t="shared" si="41"/>
        <v>0</v>
      </c>
      <c r="AV194" s="179">
        <f t="shared" si="42"/>
        <v>0</v>
      </c>
      <c r="AW194" s="249"/>
      <c r="AX194" s="249"/>
    </row>
    <row r="195" spans="1:50" x14ac:dyDescent="0.25">
      <c r="A195" s="9">
        <v>193</v>
      </c>
      <c r="B195" s="81"/>
      <c r="C195" s="85"/>
      <c r="D195" s="236"/>
      <c r="E195" s="243"/>
      <c r="F195" s="10"/>
      <c r="G195" s="10"/>
      <c r="H195" s="10"/>
      <c r="I195" s="10"/>
      <c r="J195" s="10"/>
      <c r="K195" s="10"/>
      <c r="L195" s="10"/>
      <c r="M195" s="10"/>
      <c r="N195" s="10"/>
      <c r="O195" s="21" t="str">
        <f t="shared" si="29"/>
        <v/>
      </c>
      <c r="P195" s="11"/>
      <c r="Q195" s="10"/>
      <c r="R195" s="10"/>
      <c r="S195" s="10"/>
      <c r="T195" s="10"/>
      <c r="U195" s="10"/>
      <c r="V195" s="10"/>
      <c r="W195" s="10"/>
      <c r="X195" s="10"/>
      <c r="Y195" s="10"/>
      <c r="Z195" s="21" t="str">
        <f t="shared" si="30"/>
        <v/>
      </c>
      <c r="AA195" s="11"/>
      <c r="AB195" s="10"/>
      <c r="AC195" s="10"/>
      <c r="AD195" s="10"/>
      <c r="AE195" s="10"/>
      <c r="AF195" s="10"/>
      <c r="AG195" s="10"/>
      <c r="AH195" s="10"/>
      <c r="AI195" s="10"/>
      <c r="AJ195" s="10"/>
      <c r="AK195" s="21" t="str">
        <f t="shared" si="31"/>
        <v/>
      </c>
      <c r="AL195" s="240">
        <f t="shared" si="32"/>
        <v>0</v>
      </c>
      <c r="AM195" s="178">
        <f t="shared" si="33"/>
        <v>0</v>
      </c>
      <c r="AN195" s="178">
        <f t="shared" si="34"/>
        <v>0</v>
      </c>
      <c r="AO195" s="178">
        <f t="shared" si="35"/>
        <v>0</v>
      </c>
      <c r="AP195" s="178">
        <f t="shared" si="36"/>
        <v>0</v>
      </c>
      <c r="AQ195" s="178">
        <f t="shared" si="37"/>
        <v>0</v>
      </c>
      <c r="AR195" s="178">
        <f t="shared" si="38"/>
        <v>0</v>
      </c>
      <c r="AS195" s="178">
        <f t="shared" si="39"/>
        <v>0</v>
      </c>
      <c r="AT195" s="178">
        <f t="shared" si="40"/>
        <v>0</v>
      </c>
      <c r="AU195" s="178">
        <f t="shared" si="41"/>
        <v>0</v>
      </c>
      <c r="AV195" s="179">
        <f t="shared" si="42"/>
        <v>0</v>
      </c>
      <c r="AW195" s="249"/>
      <c r="AX195" s="249"/>
    </row>
    <row r="196" spans="1:50" x14ac:dyDescent="0.25">
      <c r="A196" s="9">
        <v>194</v>
      </c>
      <c r="B196" s="81"/>
      <c r="C196" s="85"/>
      <c r="D196" s="236"/>
      <c r="E196" s="243"/>
      <c r="F196" s="10"/>
      <c r="G196" s="10"/>
      <c r="H196" s="10"/>
      <c r="I196" s="10"/>
      <c r="J196" s="10"/>
      <c r="K196" s="10"/>
      <c r="L196" s="10"/>
      <c r="M196" s="10"/>
      <c r="N196" s="10"/>
      <c r="O196" s="21" t="str">
        <f t="shared" ref="O196:O259" si="43">IF(E196&lt;&gt;"",SUM(E196:N196),"")</f>
        <v/>
      </c>
      <c r="P196" s="11"/>
      <c r="Q196" s="10"/>
      <c r="R196" s="10"/>
      <c r="S196" s="10"/>
      <c r="T196" s="10"/>
      <c r="U196" s="10"/>
      <c r="V196" s="10"/>
      <c r="W196" s="10"/>
      <c r="X196" s="10"/>
      <c r="Y196" s="10"/>
      <c r="Z196" s="21" t="str">
        <f t="shared" ref="Z196:Z259" si="44">IF(P196&lt;&gt;"",SUM(P196:Y196),"")</f>
        <v/>
      </c>
      <c r="AA196" s="11"/>
      <c r="AB196" s="10"/>
      <c r="AC196" s="10"/>
      <c r="AD196" s="10"/>
      <c r="AE196" s="10"/>
      <c r="AF196" s="10"/>
      <c r="AG196" s="10"/>
      <c r="AH196" s="10"/>
      <c r="AI196" s="10"/>
      <c r="AJ196" s="10"/>
      <c r="AK196" s="21" t="str">
        <f t="shared" ref="AK196:AK259" si="45">IF(AA196&lt;&gt;"",SUM(AA196:AJ196),"")</f>
        <v/>
      </c>
      <c r="AL196" s="240">
        <f t="shared" ref="AL196:AL259" si="46">MAX(AA196,P196)</f>
        <v>0</v>
      </c>
      <c r="AM196" s="178">
        <f t="shared" ref="AM196:AM259" si="47">MAX(AB196,Q196)</f>
        <v>0</v>
      </c>
      <c r="AN196" s="178">
        <f t="shared" ref="AN196:AN259" si="48">MAX(AC196,R196)</f>
        <v>0</v>
      </c>
      <c r="AO196" s="178">
        <f t="shared" ref="AO196:AO259" si="49">MAX(AD196,S196)</f>
        <v>0</v>
      </c>
      <c r="AP196" s="178">
        <f t="shared" ref="AP196:AP259" si="50">MAX(AE196,T196)</f>
        <v>0</v>
      </c>
      <c r="AQ196" s="178">
        <f t="shared" ref="AQ196:AQ259" si="51">MAX(AF196,U196)</f>
        <v>0</v>
      </c>
      <c r="AR196" s="178">
        <f t="shared" ref="AR196:AR259" si="52">MAX(AG196,V196)</f>
        <v>0</v>
      </c>
      <c r="AS196" s="178">
        <f t="shared" ref="AS196:AS259" si="53">MAX(AH196,W196)</f>
        <v>0</v>
      </c>
      <c r="AT196" s="178">
        <f t="shared" ref="AT196:AT259" si="54">MAX(AI196,X196)</f>
        <v>0</v>
      </c>
      <c r="AU196" s="178">
        <f t="shared" ref="AU196:AU259" si="55">MAX(AJ196,Y196)</f>
        <v>0</v>
      </c>
      <c r="AV196" s="179">
        <f t="shared" ref="AV196:AV259" si="56">SUM(AL196:AU196)</f>
        <v>0</v>
      </c>
      <c r="AW196" s="249"/>
      <c r="AX196" s="249"/>
    </row>
    <row r="197" spans="1:50" x14ac:dyDescent="0.25">
      <c r="A197" s="9">
        <v>195</v>
      </c>
      <c r="B197" s="81"/>
      <c r="C197" s="85"/>
      <c r="D197" s="236"/>
      <c r="E197" s="243"/>
      <c r="F197" s="10"/>
      <c r="G197" s="10"/>
      <c r="H197" s="10"/>
      <c r="I197" s="10"/>
      <c r="J197" s="10"/>
      <c r="K197" s="10"/>
      <c r="L197" s="10"/>
      <c r="M197" s="10"/>
      <c r="N197" s="10"/>
      <c r="O197" s="21" t="str">
        <f t="shared" si="43"/>
        <v/>
      </c>
      <c r="P197" s="11"/>
      <c r="Q197" s="10"/>
      <c r="R197" s="10"/>
      <c r="S197" s="10"/>
      <c r="T197" s="10"/>
      <c r="U197" s="10"/>
      <c r="V197" s="10"/>
      <c r="W197" s="10"/>
      <c r="X197" s="10"/>
      <c r="Y197" s="10"/>
      <c r="Z197" s="21" t="str">
        <f t="shared" si="44"/>
        <v/>
      </c>
      <c r="AA197" s="11"/>
      <c r="AB197" s="10"/>
      <c r="AC197" s="10"/>
      <c r="AD197" s="10"/>
      <c r="AE197" s="10"/>
      <c r="AF197" s="10"/>
      <c r="AG197" s="10"/>
      <c r="AH197" s="10"/>
      <c r="AI197" s="10"/>
      <c r="AJ197" s="10"/>
      <c r="AK197" s="21" t="str">
        <f t="shared" si="45"/>
        <v/>
      </c>
      <c r="AL197" s="240">
        <f t="shared" si="46"/>
        <v>0</v>
      </c>
      <c r="AM197" s="178">
        <f t="shared" si="47"/>
        <v>0</v>
      </c>
      <c r="AN197" s="178">
        <f t="shared" si="48"/>
        <v>0</v>
      </c>
      <c r="AO197" s="178">
        <f t="shared" si="49"/>
        <v>0</v>
      </c>
      <c r="AP197" s="178">
        <f t="shared" si="50"/>
        <v>0</v>
      </c>
      <c r="AQ197" s="178">
        <f t="shared" si="51"/>
        <v>0</v>
      </c>
      <c r="AR197" s="178">
        <f t="shared" si="52"/>
        <v>0</v>
      </c>
      <c r="AS197" s="178">
        <f t="shared" si="53"/>
        <v>0</v>
      </c>
      <c r="AT197" s="178">
        <f t="shared" si="54"/>
        <v>0</v>
      </c>
      <c r="AU197" s="178">
        <f t="shared" si="55"/>
        <v>0</v>
      </c>
      <c r="AV197" s="179">
        <f t="shared" si="56"/>
        <v>0</v>
      </c>
      <c r="AW197" s="249"/>
      <c r="AX197" s="249"/>
    </row>
    <row r="198" spans="1:50" x14ac:dyDescent="0.25">
      <c r="A198" s="9">
        <v>196</v>
      </c>
      <c r="B198" s="81"/>
      <c r="C198" s="85"/>
      <c r="D198" s="236"/>
      <c r="E198" s="243"/>
      <c r="F198" s="10"/>
      <c r="G198" s="10"/>
      <c r="H198" s="10"/>
      <c r="I198" s="10"/>
      <c r="J198" s="10"/>
      <c r="K198" s="10"/>
      <c r="L198" s="10"/>
      <c r="M198" s="10"/>
      <c r="N198" s="10"/>
      <c r="O198" s="21" t="str">
        <f t="shared" si="43"/>
        <v/>
      </c>
      <c r="P198" s="11"/>
      <c r="Q198" s="10"/>
      <c r="R198" s="10"/>
      <c r="S198" s="10"/>
      <c r="T198" s="10"/>
      <c r="U198" s="10"/>
      <c r="V198" s="10"/>
      <c r="W198" s="10"/>
      <c r="X198" s="10"/>
      <c r="Y198" s="10"/>
      <c r="Z198" s="21" t="str">
        <f t="shared" si="44"/>
        <v/>
      </c>
      <c r="AA198" s="11"/>
      <c r="AB198" s="10"/>
      <c r="AC198" s="10"/>
      <c r="AD198" s="10"/>
      <c r="AE198" s="10"/>
      <c r="AF198" s="10"/>
      <c r="AG198" s="10"/>
      <c r="AH198" s="10"/>
      <c r="AI198" s="10"/>
      <c r="AJ198" s="10"/>
      <c r="AK198" s="21" t="str">
        <f t="shared" si="45"/>
        <v/>
      </c>
      <c r="AL198" s="240">
        <f t="shared" si="46"/>
        <v>0</v>
      </c>
      <c r="AM198" s="178">
        <f t="shared" si="47"/>
        <v>0</v>
      </c>
      <c r="AN198" s="178">
        <f t="shared" si="48"/>
        <v>0</v>
      </c>
      <c r="AO198" s="178">
        <f t="shared" si="49"/>
        <v>0</v>
      </c>
      <c r="AP198" s="178">
        <f t="shared" si="50"/>
        <v>0</v>
      </c>
      <c r="AQ198" s="178">
        <f t="shared" si="51"/>
        <v>0</v>
      </c>
      <c r="AR198" s="178">
        <f t="shared" si="52"/>
        <v>0</v>
      </c>
      <c r="AS198" s="178">
        <f t="shared" si="53"/>
        <v>0</v>
      </c>
      <c r="AT198" s="178">
        <f t="shared" si="54"/>
        <v>0</v>
      </c>
      <c r="AU198" s="178">
        <f t="shared" si="55"/>
        <v>0</v>
      </c>
      <c r="AV198" s="179">
        <f t="shared" si="56"/>
        <v>0</v>
      </c>
      <c r="AW198" s="249"/>
      <c r="AX198" s="249"/>
    </row>
    <row r="199" spans="1:50" x14ac:dyDescent="0.25">
      <c r="A199" s="9">
        <v>197</v>
      </c>
      <c r="B199" s="81"/>
      <c r="C199" s="85"/>
      <c r="D199" s="236"/>
      <c r="E199" s="243"/>
      <c r="F199" s="10"/>
      <c r="G199" s="10"/>
      <c r="H199" s="10"/>
      <c r="I199" s="10"/>
      <c r="J199" s="10"/>
      <c r="K199" s="10"/>
      <c r="L199" s="10"/>
      <c r="M199" s="10"/>
      <c r="N199" s="10"/>
      <c r="O199" s="21" t="str">
        <f t="shared" si="43"/>
        <v/>
      </c>
      <c r="P199" s="11"/>
      <c r="Q199" s="10"/>
      <c r="R199" s="10"/>
      <c r="S199" s="10"/>
      <c r="T199" s="10"/>
      <c r="U199" s="10"/>
      <c r="V199" s="10"/>
      <c r="W199" s="10"/>
      <c r="X199" s="10"/>
      <c r="Y199" s="10"/>
      <c r="Z199" s="21" t="str">
        <f t="shared" si="44"/>
        <v/>
      </c>
      <c r="AA199" s="11"/>
      <c r="AB199" s="10"/>
      <c r="AC199" s="10"/>
      <c r="AD199" s="10"/>
      <c r="AE199" s="10"/>
      <c r="AF199" s="10"/>
      <c r="AG199" s="10"/>
      <c r="AH199" s="10"/>
      <c r="AI199" s="10"/>
      <c r="AJ199" s="10"/>
      <c r="AK199" s="21" t="str">
        <f t="shared" si="45"/>
        <v/>
      </c>
      <c r="AL199" s="240">
        <f t="shared" si="46"/>
        <v>0</v>
      </c>
      <c r="AM199" s="178">
        <f t="shared" si="47"/>
        <v>0</v>
      </c>
      <c r="AN199" s="178">
        <f t="shared" si="48"/>
        <v>0</v>
      </c>
      <c r="AO199" s="178">
        <f t="shared" si="49"/>
        <v>0</v>
      </c>
      <c r="AP199" s="178">
        <f t="shared" si="50"/>
        <v>0</v>
      </c>
      <c r="AQ199" s="178">
        <f t="shared" si="51"/>
        <v>0</v>
      </c>
      <c r="AR199" s="178">
        <f t="shared" si="52"/>
        <v>0</v>
      </c>
      <c r="AS199" s="178">
        <f t="shared" si="53"/>
        <v>0</v>
      </c>
      <c r="AT199" s="178">
        <f t="shared" si="54"/>
        <v>0</v>
      </c>
      <c r="AU199" s="178">
        <f t="shared" si="55"/>
        <v>0</v>
      </c>
      <c r="AV199" s="179">
        <f t="shared" si="56"/>
        <v>0</v>
      </c>
      <c r="AW199" s="249"/>
      <c r="AX199" s="249"/>
    </row>
    <row r="200" spans="1:50" x14ac:dyDescent="0.25">
      <c r="A200" s="9">
        <v>198</v>
      </c>
      <c r="B200" s="81"/>
      <c r="C200" s="85"/>
      <c r="D200" s="236"/>
      <c r="E200" s="243"/>
      <c r="F200" s="10"/>
      <c r="G200" s="10"/>
      <c r="H200" s="10"/>
      <c r="I200" s="10"/>
      <c r="J200" s="10"/>
      <c r="K200" s="10"/>
      <c r="L200" s="10"/>
      <c r="M200" s="10"/>
      <c r="N200" s="10"/>
      <c r="O200" s="21" t="str">
        <f t="shared" si="43"/>
        <v/>
      </c>
      <c r="P200" s="11"/>
      <c r="Q200" s="10"/>
      <c r="R200" s="10"/>
      <c r="S200" s="10"/>
      <c r="T200" s="10"/>
      <c r="U200" s="10"/>
      <c r="V200" s="10"/>
      <c r="W200" s="10"/>
      <c r="X200" s="10"/>
      <c r="Y200" s="10"/>
      <c r="Z200" s="21" t="str">
        <f t="shared" si="44"/>
        <v/>
      </c>
      <c r="AA200" s="11"/>
      <c r="AB200" s="10"/>
      <c r="AC200" s="10"/>
      <c r="AD200" s="10"/>
      <c r="AE200" s="10"/>
      <c r="AF200" s="10"/>
      <c r="AG200" s="10"/>
      <c r="AH200" s="10"/>
      <c r="AI200" s="10"/>
      <c r="AJ200" s="10"/>
      <c r="AK200" s="21" t="str">
        <f t="shared" si="45"/>
        <v/>
      </c>
      <c r="AL200" s="240">
        <f t="shared" si="46"/>
        <v>0</v>
      </c>
      <c r="AM200" s="178">
        <f t="shared" si="47"/>
        <v>0</v>
      </c>
      <c r="AN200" s="178">
        <f t="shared" si="48"/>
        <v>0</v>
      </c>
      <c r="AO200" s="178">
        <f t="shared" si="49"/>
        <v>0</v>
      </c>
      <c r="AP200" s="178">
        <f t="shared" si="50"/>
        <v>0</v>
      </c>
      <c r="AQ200" s="178">
        <f t="shared" si="51"/>
        <v>0</v>
      </c>
      <c r="AR200" s="178">
        <f t="shared" si="52"/>
        <v>0</v>
      </c>
      <c r="AS200" s="178">
        <f t="shared" si="53"/>
        <v>0</v>
      </c>
      <c r="AT200" s="178">
        <f t="shared" si="54"/>
        <v>0</v>
      </c>
      <c r="AU200" s="178">
        <f t="shared" si="55"/>
        <v>0</v>
      </c>
      <c r="AV200" s="179">
        <f t="shared" si="56"/>
        <v>0</v>
      </c>
      <c r="AW200" s="249"/>
      <c r="AX200" s="249"/>
    </row>
    <row r="201" spans="1:50" x14ac:dyDescent="0.25">
      <c r="A201" s="9">
        <v>199</v>
      </c>
      <c r="B201" s="81"/>
      <c r="C201" s="85"/>
      <c r="D201" s="236"/>
      <c r="E201" s="243"/>
      <c r="F201" s="10"/>
      <c r="G201" s="10"/>
      <c r="H201" s="10"/>
      <c r="I201" s="10"/>
      <c r="J201" s="10"/>
      <c r="K201" s="10"/>
      <c r="L201" s="10"/>
      <c r="M201" s="10"/>
      <c r="N201" s="10"/>
      <c r="O201" s="21" t="str">
        <f t="shared" si="43"/>
        <v/>
      </c>
      <c r="P201" s="11"/>
      <c r="Q201" s="10"/>
      <c r="R201" s="10"/>
      <c r="S201" s="10"/>
      <c r="T201" s="10"/>
      <c r="U201" s="10"/>
      <c r="V201" s="10"/>
      <c r="W201" s="10"/>
      <c r="X201" s="10"/>
      <c r="Y201" s="10"/>
      <c r="Z201" s="21" t="str">
        <f t="shared" si="44"/>
        <v/>
      </c>
      <c r="AA201" s="11"/>
      <c r="AB201" s="10"/>
      <c r="AC201" s="10"/>
      <c r="AD201" s="10"/>
      <c r="AE201" s="10"/>
      <c r="AF201" s="10"/>
      <c r="AG201" s="10"/>
      <c r="AH201" s="10"/>
      <c r="AI201" s="10"/>
      <c r="AJ201" s="10"/>
      <c r="AK201" s="21" t="str">
        <f t="shared" si="45"/>
        <v/>
      </c>
      <c r="AL201" s="240">
        <f t="shared" si="46"/>
        <v>0</v>
      </c>
      <c r="AM201" s="178">
        <f t="shared" si="47"/>
        <v>0</v>
      </c>
      <c r="AN201" s="178">
        <f t="shared" si="48"/>
        <v>0</v>
      </c>
      <c r="AO201" s="178">
        <f t="shared" si="49"/>
        <v>0</v>
      </c>
      <c r="AP201" s="178">
        <f t="shared" si="50"/>
        <v>0</v>
      </c>
      <c r="AQ201" s="178">
        <f t="shared" si="51"/>
        <v>0</v>
      </c>
      <c r="AR201" s="178">
        <f t="shared" si="52"/>
        <v>0</v>
      </c>
      <c r="AS201" s="178">
        <f t="shared" si="53"/>
        <v>0</v>
      </c>
      <c r="AT201" s="178">
        <f t="shared" si="54"/>
        <v>0</v>
      </c>
      <c r="AU201" s="178">
        <f t="shared" si="55"/>
        <v>0</v>
      </c>
      <c r="AV201" s="179">
        <f t="shared" si="56"/>
        <v>0</v>
      </c>
      <c r="AW201" s="249"/>
      <c r="AX201" s="249"/>
    </row>
    <row r="202" spans="1:50" x14ac:dyDescent="0.25">
      <c r="A202" s="9">
        <v>200</v>
      </c>
      <c r="B202" s="81"/>
      <c r="C202" s="85"/>
      <c r="D202" s="236"/>
      <c r="E202" s="243"/>
      <c r="F202" s="10"/>
      <c r="G202" s="10"/>
      <c r="H202" s="10"/>
      <c r="I202" s="10"/>
      <c r="J202" s="10"/>
      <c r="K202" s="10"/>
      <c r="L202" s="10"/>
      <c r="M202" s="10"/>
      <c r="N202" s="10"/>
      <c r="O202" s="21" t="str">
        <f t="shared" si="43"/>
        <v/>
      </c>
      <c r="P202" s="11"/>
      <c r="Q202" s="10"/>
      <c r="R202" s="10"/>
      <c r="S202" s="10"/>
      <c r="T202" s="10"/>
      <c r="U202" s="10"/>
      <c r="V202" s="10"/>
      <c r="W202" s="10"/>
      <c r="X202" s="10"/>
      <c r="Y202" s="10"/>
      <c r="Z202" s="21" t="str">
        <f t="shared" si="44"/>
        <v/>
      </c>
      <c r="AA202" s="11"/>
      <c r="AB202" s="10"/>
      <c r="AC202" s="10"/>
      <c r="AD202" s="10"/>
      <c r="AE202" s="10"/>
      <c r="AF202" s="10"/>
      <c r="AG202" s="10"/>
      <c r="AH202" s="10"/>
      <c r="AI202" s="10"/>
      <c r="AJ202" s="10"/>
      <c r="AK202" s="21" t="str">
        <f t="shared" si="45"/>
        <v/>
      </c>
      <c r="AL202" s="240">
        <f t="shared" si="46"/>
        <v>0</v>
      </c>
      <c r="AM202" s="178">
        <f t="shared" si="47"/>
        <v>0</v>
      </c>
      <c r="AN202" s="178">
        <f t="shared" si="48"/>
        <v>0</v>
      </c>
      <c r="AO202" s="178">
        <f t="shared" si="49"/>
        <v>0</v>
      </c>
      <c r="AP202" s="178">
        <f t="shared" si="50"/>
        <v>0</v>
      </c>
      <c r="AQ202" s="178">
        <f t="shared" si="51"/>
        <v>0</v>
      </c>
      <c r="AR202" s="178">
        <f t="shared" si="52"/>
        <v>0</v>
      </c>
      <c r="AS202" s="178">
        <f t="shared" si="53"/>
        <v>0</v>
      </c>
      <c r="AT202" s="178">
        <f t="shared" si="54"/>
        <v>0</v>
      </c>
      <c r="AU202" s="178">
        <f t="shared" si="55"/>
        <v>0</v>
      </c>
      <c r="AV202" s="179">
        <f t="shared" si="56"/>
        <v>0</v>
      </c>
      <c r="AW202" s="249"/>
      <c r="AX202" s="249"/>
    </row>
    <row r="203" spans="1:50" x14ac:dyDescent="0.25">
      <c r="A203" s="9">
        <v>201</v>
      </c>
      <c r="B203" s="81"/>
      <c r="C203" s="85"/>
      <c r="D203" s="236"/>
      <c r="E203" s="243"/>
      <c r="F203" s="10"/>
      <c r="G203" s="10"/>
      <c r="H203" s="10"/>
      <c r="I203" s="10"/>
      <c r="J203" s="10"/>
      <c r="K203" s="10"/>
      <c r="L203" s="10"/>
      <c r="M203" s="10"/>
      <c r="N203" s="10"/>
      <c r="O203" s="21" t="str">
        <f t="shared" si="43"/>
        <v/>
      </c>
      <c r="P203" s="11"/>
      <c r="Q203" s="10"/>
      <c r="R203" s="10"/>
      <c r="S203" s="10"/>
      <c r="T203" s="10"/>
      <c r="U203" s="10"/>
      <c r="V203" s="10"/>
      <c r="W203" s="10"/>
      <c r="X203" s="10"/>
      <c r="Y203" s="10"/>
      <c r="Z203" s="21" t="str">
        <f t="shared" si="44"/>
        <v/>
      </c>
      <c r="AA203" s="11"/>
      <c r="AB203" s="10"/>
      <c r="AC203" s="10"/>
      <c r="AD203" s="10"/>
      <c r="AE203" s="10"/>
      <c r="AF203" s="10"/>
      <c r="AG203" s="10"/>
      <c r="AH203" s="10"/>
      <c r="AI203" s="10"/>
      <c r="AJ203" s="10"/>
      <c r="AK203" s="21" t="str">
        <f t="shared" si="45"/>
        <v/>
      </c>
      <c r="AL203" s="240">
        <f t="shared" si="46"/>
        <v>0</v>
      </c>
      <c r="AM203" s="178">
        <f t="shared" si="47"/>
        <v>0</v>
      </c>
      <c r="AN203" s="178">
        <f t="shared" si="48"/>
        <v>0</v>
      </c>
      <c r="AO203" s="178">
        <f t="shared" si="49"/>
        <v>0</v>
      </c>
      <c r="AP203" s="178">
        <f t="shared" si="50"/>
        <v>0</v>
      </c>
      <c r="AQ203" s="178">
        <f t="shared" si="51"/>
        <v>0</v>
      </c>
      <c r="AR203" s="178">
        <f t="shared" si="52"/>
        <v>0</v>
      </c>
      <c r="AS203" s="178">
        <f t="shared" si="53"/>
        <v>0</v>
      </c>
      <c r="AT203" s="178">
        <f t="shared" si="54"/>
        <v>0</v>
      </c>
      <c r="AU203" s="178">
        <f t="shared" si="55"/>
        <v>0</v>
      </c>
      <c r="AV203" s="179">
        <f t="shared" si="56"/>
        <v>0</v>
      </c>
      <c r="AW203" s="249"/>
      <c r="AX203" s="249"/>
    </row>
    <row r="204" spans="1:50" x14ac:dyDescent="0.25">
      <c r="A204" s="9">
        <v>202</v>
      </c>
      <c r="B204" s="81"/>
      <c r="C204" s="85"/>
      <c r="D204" s="236"/>
      <c r="E204" s="243"/>
      <c r="F204" s="10"/>
      <c r="G204" s="10"/>
      <c r="H204" s="10"/>
      <c r="I204" s="10"/>
      <c r="J204" s="10"/>
      <c r="K204" s="10"/>
      <c r="L204" s="10"/>
      <c r="M204" s="10"/>
      <c r="N204" s="10"/>
      <c r="O204" s="21" t="str">
        <f t="shared" si="43"/>
        <v/>
      </c>
      <c r="P204" s="11"/>
      <c r="Q204" s="10"/>
      <c r="R204" s="10"/>
      <c r="S204" s="10"/>
      <c r="T204" s="10"/>
      <c r="U204" s="10"/>
      <c r="V204" s="10"/>
      <c r="W204" s="10"/>
      <c r="X204" s="10"/>
      <c r="Y204" s="10"/>
      <c r="Z204" s="21" t="str">
        <f t="shared" si="44"/>
        <v/>
      </c>
      <c r="AA204" s="11"/>
      <c r="AB204" s="10"/>
      <c r="AC204" s="10"/>
      <c r="AD204" s="10"/>
      <c r="AE204" s="10"/>
      <c r="AF204" s="10"/>
      <c r="AG204" s="10"/>
      <c r="AH204" s="10"/>
      <c r="AI204" s="10"/>
      <c r="AJ204" s="10"/>
      <c r="AK204" s="21" t="str">
        <f t="shared" si="45"/>
        <v/>
      </c>
      <c r="AL204" s="240">
        <f t="shared" si="46"/>
        <v>0</v>
      </c>
      <c r="AM204" s="178">
        <f t="shared" si="47"/>
        <v>0</v>
      </c>
      <c r="AN204" s="178">
        <f t="shared" si="48"/>
        <v>0</v>
      </c>
      <c r="AO204" s="178">
        <f t="shared" si="49"/>
        <v>0</v>
      </c>
      <c r="AP204" s="178">
        <f t="shared" si="50"/>
        <v>0</v>
      </c>
      <c r="AQ204" s="178">
        <f t="shared" si="51"/>
        <v>0</v>
      </c>
      <c r="AR204" s="178">
        <f t="shared" si="52"/>
        <v>0</v>
      </c>
      <c r="AS204" s="178">
        <f t="shared" si="53"/>
        <v>0</v>
      </c>
      <c r="AT204" s="178">
        <f t="shared" si="54"/>
        <v>0</v>
      </c>
      <c r="AU204" s="178">
        <f t="shared" si="55"/>
        <v>0</v>
      </c>
      <c r="AV204" s="179">
        <f t="shared" si="56"/>
        <v>0</v>
      </c>
      <c r="AW204" s="249"/>
      <c r="AX204" s="249"/>
    </row>
    <row r="205" spans="1:50" x14ac:dyDescent="0.25">
      <c r="A205" s="9">
        <v>203</v>
      </c>
      <c r="B205" s="81"/>
      <c r="C205" s="85"/>
      <c r="D205" s="236"/>
      <c r="E205" s="243"/>
      <c r="F205" s="10"/>
      <c r="G205" s="10"/>
      <c r="H205" s="10"/>
      <c r="I205" s="10"/>
      <c r="J205" s="10"/>
      <c r="K205" s="10"/>
      <c r="L205" s="10"/>
      <c r="M205" s="10"/>
      <c r="N205" s="10"/>
      <c r="O205" s="21" t="str">
        <f t="shared" si="43"/>
        <v/>
      </c>
      <c r="P205" s="11"/>
      <c r="Q205" s="10"/>
      <c r="R205" s="10"/>
      <c r="S205" s="10"/>
      <c r="T205" s="10"/>
      <c r="U205" s="10"/>
      <c r="V205" s="10"/>
      <c r="W205" s="10"/>
      <c r="X205" s="10"/>
      <c r="Y205" s="10"/>
      <c r="Z205" s="21" t="str">
        <f t="shared" si="44"/>
        <v/>
      </c>
      <c r="AA205" s="11"/>
      <c r="AB205" s="10"/>
      <c r="AC205" s="10"/>
      <c r="AD205" s="10"/>
      <c r="AE205" s="10"/>
      <c r="AF205" s="10"/>
      <c r="AG205" s="10"/>
      <c r="AH205" s="10"/>
      <c r="AI205" s="10"/>
      <c r="AJ205" s="10"/>
      <c r="AK205" s="21" t="str">
        <f t="shared" si="45"/>
        <v/>
      </c>
      <c r="AL205" s="240">
        <f t="shared" si="46"/>
        <v>0</v>
      </c>
      <c r="AM205" s="178">
        <f t="shared" si="47"/>
        <v>0</v>
      </c>
      <c r="AN205" s="178">
        <f t="shared" si="48"/>
        <v>0</v>
      </c>
      <c r="AO205" s="178">
        <f t="shared" si="49"/>
        <v>0</v>
      </c>
      <c r="AP205" s="178">
        <f t="shared" si="50"/>
        <v>0</v>
      </c>
      <c r="AQ205" s="178">
        <f t="shared" si="51"/>
        <v>0</v>
      </c>
      <c r="AR205" s="178">
        <f t="shared" si="52"/>
        <v>0</v>
      </c>
      <c r="AS205" s="178">
        <f t="shared" si="53"/>
        <v>0</v>
      </c>
      <c r="AT205" s="178">
        <f t="shared" si="54"/>
        <v>0</v>
      </c>
      <c r="AU205" s="178">
        <f t="shared" si="55"/>
        <v>0</v>
      </c>
      <c r="AV205" s="179">
        <f t="shared" si="56"/>
        <v>0</v>
      </c>
      <c r="AW205" s="249"/>
      <c r="AX205" s="249"/>
    </row>
    <row r="206" spans="1:50" x14ac:dyDescent="0.25">
      <c r="A206" s="9">
        <v>204</v>
      </c>
      <c r="B206" s="81"/>
      <c r="C206" s="85"/>
      <c r="D206" s="236"/>
      <c r="E206" s="243"/>
      <c r="F206" s="10"/>
      <c r="G206" s="10"/>
      <c r="H206" s="10"/>
      <c r="I206" s="10"/>
      <c r="J206" s="10"/>
      <c r="K206" s="10"/>
      <c r="L206" s="10"/>
      <c r="M206" s="10"/>
      <c r="N206" s="10"/>
      <c r="O206" s="21" t="str">
        <f t="shared" si="43"/>
        <v/>
      </c>
      <c r="P206" s="11"/>
      <c r="Q206" s="10"/>
      <c r="R206" s="10"/>
      <c r="S206" s="10"/>
      <c r="T206" s="10"/>
      <c r="U206" s="10"/>
      <c r="V206" s="10"/>
      <c r="W206" s="10"/>
      <c r="X206" s="10"/>
      <c r="Y206" s="10"/>
      <c r="Z206" s="21" t="str">
        <f t="shared" si="44"/>
        <v/>
      </c>
      <c r="AA206" s="11"/>
      <c r="AB206" s="10"/>
      <c r="AC206" s="10"/>
      <c r="AD206" s="10"/>
      <c r="AE206" s="10"/>
      <c r="AF206" s="10"/>
      <c r="AG206" s="10"/>
      <c r="AH206" s="10"/>
      <c r="AI206" s="10"/>
      <c r="AJ206" s="10"/>
      <c r="AK206" s="21" t="str">
        <f t="shared" si="45"/>
        <v/>
      </c>
      <c r="AL206" s="240">
        <f t="shared" si="46"/>
        <v>0</v>
      </c>
      <c r="AM206" s="178">
        <f t="shared" si="47"/>
        <v>0</v>
      </c>
      <c r="AN206" s="178">
        <f t="shared" si="48"/>
        <v>0</v>
      </c>
      <c r="AO206" s="178">
        <f t="shared" si="49"/>
        <v>0</v>
      </c>
      <c r="AP206" s="178">
        <f t="shared" si="50"/>
        <v>0</v>
      </c>
      <c r="AQ206" s="178">
        <f t="shared" si="51"/>
        <v>0</v>
      </c>
      <c r="AR206" s="178">
        <f t="shared" si="52"/>
        <v>0</v>
      </c>
      <c r="AS206" s="178">
        <f t="shared" si="53"/>
        <v>0</v>
      </c>
      <c r="AT206" s="178">
        <f t="shared" si="54"/>
        <v>0</v>
      </c>
      <c r="AU206" s="178">
        <f t="shared" si="55"/>
        <v>0</v>
      </c>
      <c r="AV206" s="179">
        <f t="shared" si="56"/>
        <v>0</v>
      </c>
      <c r="AW206" s="249"/>
      <c r="AX206" s="249"/>
    </row>
    <row r="207" spans="1:50" x14ac:dyDescent="0.25">
      <c r="A207" s="9">
        <v>205</v>
      </c>
      <c r="B207" s="81"/>
      <c r="C207" s="85"/>
      <c r="D207" s="236"/>
      <c r="E207" s="243"/>
      <c r="F207" s="10"/>
      <c r="G207" s="10"/>
      <c r="H207" s="10"/>
      <c r="I207" s="10"/>
      <c r="J207" s="10"/>
      <c r="K207" s="10"/>
      <c r="L207" s="10"/>
      <c r="M207" s="10"/>
      <c r="N207" s="10"/>
      <c r="O207" s="21" t="str">
        <f t="shared" si="43"/>
        <v/>
      </c>
      <c r="P207" s="11"/>
      <c r="Q207" s="10"/>
      <c r="R207" s="10"/>
      <c r="S207" s="10"/>
      <c r="T207" s="10"/>
      <c r="U207" s="10"/>
      <c r="V207" s="10"/>
      <c r="W207" s="10"/>
      <c r="X207" s="10"/>
      <c r="Y207" s="10"/>
      <c r="Z207" s="21" t="str">
        <f t="shared" si="44"/>
        <v/>
      </c>
      <c r="AA207" s="11"/>
      <c r="AB207" s="10"/>
      <c r="AC207" s="10"/>
      <c r="AD207" s="10"/>
      <c r="AE207" s="10"/>
      <c r="AF207" s="10"/>
      <c r="AG207" s="10"/>
      <c r="AH207" s="10"/>
      <c r="AI207" s="10"/>
      <c r="AJ207" s="10"/>
      <c r="AK207" s="21" t="str">
        <f t="shared" si="45"/>
        <v/>
      </c>
      <c r="AL207" s="240">
        <f t="shared" si="46"/>
        <v>0</v>
      </c>
      <c r="AM207" s="178">
        <f t="shared" si="47"/>
        <v>0</v>
      </c>
      <c r="AN207" s="178">
        <f t="shared" si="48"/>
        <v>0</v>
      </c>
      <c r="AO207" s="178">
        <f t="shared" si="49"/>
        <v>0</v>
      </c>
      <c r="AP207" s="178">
        <f t="shared" si="50"/>
        <v>0</v>
      </c>
      <c r="AQ207" s="178">
        <f t="shared" si="51"/>
        <v>0</v>
      </c>
      <c r="AR207" s="178">
        <f t="shared" si="52"/>
        <v>0</v>
      </c>
      <c r="AS207" s="178">
        <f t="shared" si="53"/>
        <v>0</v>
      </c>
      <c r="AT207" s="178">
        <f t="shared" si="54"/>
        <v>0</v>
      </c>
      <c r="AU207" s="178">
        <f t="shared" si="55"/>
        <v>0</v>
      </c>
      <c r="AV207" s="179">
        <f t="shared" si="56"/>
        <v>0</v>
      </c>
      <c r="AW207" s="249"/>
      <c r="AX207" s="249"/>
    </row>
    <row r="208" spans="1:50" x14ac:dyDescent="0.25">
      <c r="A208" s="9">
        <v>206</v>
      </c>
      <c r="B208" s="81"/>
      <c r="C208" s="85"/>
      <c r="D208" s="236"/>
      <c r="E208" s="243"/>
      <c r="F208" s="10"/>
      <c r="G208" s="10"/>
      <c r="H208" s="10"/>
      <c r="I208" s="10"/>
      <c r="J208" s="10"/>
      <c r="K208" s="10"/>
      <c r="L208" s="10"/>
      <c r="M208" s="10"/>
      <c r="N208" s="10"/>
      <c r="O208" s="21" t="str">
        <f t="shared" si="43"/>
        <v/>
      </c>
      <c r="P208" s="11"/>
      <c r="Q208" s="10"/>
      <c r="R208" s="10"/>
      <c r="S208" s="10"/>
      <c r="T208" s="10"/>
      <c r="U208" s="10"/>
      <c r="V208" s="10"/>
      <c r="W208" s="10"/>
      <c r="X208" s="10"/>
      <c r="Y208" s="10"/>
      <c r="Z208" s="21" t="str">
        <f t="shared" si="44"/>
        <v/>
      </c>
      <c r="AA208" s="11"/>
      <c r="AB208" s="10"/>
      <c r="AC208" s="10"/>
      <c r="AD208" s="10"/>
      <c r="AE208" s="10"/>
      <c r="AF208" s="10"/>
      <c r="AG208" s="10"/>
      <c r="AH208" s="10"/>
      <c r="AI208" s="10"/>
      <c r="AJ208" s="10"/>
      <c r="AK208" s="21" t="str">
        <f t="shared" si="45"/>
        <v/>
      </c>
      <c r="AL208" s="240">
        <f t="shared" si="46"/>
        <v>0</v>
      </c>
      <c r="AM208" s="178">
        <f t="shared" si="47"/>
        <v>0</v>
      </c>
      <c r="AN208" s="178">
        <f t="shared" si="48"/>
        <v>0</v>
      </c>
      <c r="AO208" s="178">
        <f t="shared" si="49"/>
        <v>0</v>
      </c>
      <c r="AP208" s="178">
        <f t="shared" si="50"/>
        <v>0</v>
      </c>
      <c r="AQ208" s="178">
        <f t="shared" si="51"/>
        <v>0</v>
      </c>
      <c r="AR208" s="178">
        <f t="shared" si="52"/>
        <v>0</v>
      </c>
      <c r="AS208" s="178">
        <f t="shared" si="53"/>
        <v>0</v>
      </c>
      <c r="AT208" s="178">
        <f t="shared" si="54"/>
        <v>0</v>
      </c>
      <c r="AU208" s="178">
        <f t="shared" si="55"/>
        <v>0</v>
      </c>
      <c r="AV208" s="179">
        <f t="shared" si="56"/>
        <v>0</v>
      </c>
      <c r="AW208" s="249"/>
      <c r="AX208" s="249"/>
    </row>
    <row r="209" spans="1:50" x14ac:dyDescent="0.25">
      <c r="A209" s="9">
        <v>207</v>
      </c>
      <c r="B209" s="81"/>
      <c r="C209" s="85"/>
      <c r="D209" s="236"/>
      <c r="E209" s="243"/>
      <c r="F209" s="10"/>
      <c r="G209" s="10"/>
      <c r="H209" s="10"/>
      <c r="I209" s="10"/>
      <c r="J209" s="10"/>
      <c r="K209" s="10"/>
      <c r="L209" s="10"/>
      <c r="M209" s="10"/>
      <c r="N209" s="10"/>
      <c r="O209" s="21" t="str">
        <f t="shared" si="43"/>
        <v/>
      </c>
      <c r="P209" s="11"/>
      <c r="Q209" s="10"/>
      <c r="R209" s="10"/>
      <c r="S209" s="10"/>
      <c r="T209" s="10"/>
      <c r="U209" s="10"/>
      <c r="V209" s="10"/>
      <c r="W209" s="10"/>
      <c r="X209" s="10"/>
      <c r="Y209" s="10"/>
      <c r="Z209" s="21" t="str">
        <f t="shared" si="44"/>
        <v/>
      </c>
      <c r="AA209" s="11"/>
      <c r="AB209" s="10"/>
      <c r="AC209" s="10"/>
      <c r="AD209" s="10"/>
      <c r="AE209" s="10"/>
      <c r="AF209" s="10"/>
      <c r="AG209" s="10"/>
      <c r="AH209" s="10"/>
      <c r="AI209" s="10"/>
      <c r="AJ209" s="10"/>
      <c r="AK209" s="21" t="str">
        <f t="shared" si="45"/>
        <v/>
      </c>
      <c r="AL209" s="240">
        <f t="shared" si="46"/>
        <v>0</v>
      </c>
      <c r="AM209" s="178">
        <f t="shared" si="47"/>
        <v>0</v>
      </c>
      <c r="AN209" s="178">
        <f t="shared" si="48"/>
        <v>0</v>
      </c>
      <c r="AO209" s="178">
        <f t="shared" si="49"/>
        <v>0</v>
      </c>
      <c r="AP209" s="178">
        <f t="shared" si="50"/>
        <v>0</v>
      </c>
      <c r="AQ209" s="178">
        <f t="shared" si="51"/>
        <v>0</v>
      </c>
      <c r="AR209" s="178">
        <f t="shared" si="52"/>
        <v>0</v>
      </c>
      <c r="AS209" s="178">
        <f t="shared" si="53"/>
        <v>0</v>
      </c>
      <c r="AT209" s="178">
        <f t="shared" si="54"/>
        <v>0</v>
      </c>
      <c r="AU209" s="178">
        <f t="shared" si="55"/>
        <v>0</v>
      </c>
      <c r="AV209" s="179">
        <f t="shared" si="56"/>
        <v>0</v>
      </c>
      <c r="AW209" s="249"/>
      <c r="AX209" s="249"/>
    </row>
    <row r="210" spans="1:50" x14ac:dyDescent="0.25">
      <c r="A210" s="9">
        <v>208</v>
      </c>
      <c r="B210" s="81"/>
      <c r="C210" s="85"/>
      <c r="D210" s="236"/>
      <c r="E210" s="243"/>
      <c r="F210" s="10"/>
      <c r="G210" s="10"/>
      <c r="H210" s="10"/>
      <c r="I210" s="10"/>
      <c r="J210" s="10"/>
      <c r="K210" s="10"/>
      <c r="L210" s="10"/>
      <c r="M210" s="10"/>
      <c r="N210" s="10"/>
      <c r="O210" s="21" t="str">
        <f t="shared" si="43"/>
        <v/>
      </c>
      <c r="P210" s="11"/>
      <c r="Q210" s="10"/>
      <c r="R210" s="10"/>
      <c r="S210" s="10"/>
      <c r="T210" s="10"/>
      <c r="U210" s="10"/>
      <c r="V210" s="10"/>
      <c r="W210" s="10"/>
      <c r="X210" s="10"/>
      <c r="Y210" s="10"/>
      <c r="Z210" s="21" t="str">
        <f t="shared" si="44"/>
        <v/>
      </c>
      <c r="AA210" s="11"/>
      <c r="AB210" s="10"/>
      <c r="AC210" s="10"/>
      <c r="AD210" s="10"/>
      <c r="AE210" s="10"/>
      <c r="AF210" s="10"/>
      <c r="AG210" s="10"/>
      <c r="AH210" s="10"/>
      <c r="AI210" s="10"/>
      <c r="AJ210" s="10"/>
      <c r="AK210" s="21" t="str">
        <f t="shared" si="45"/>
        <v/>
      </c>
      <c r="AL210" s="240">
        <f t="shared" si="46"/>
        <v>0</v>
      </c>
      <c r="AM210" s="178">
        <f t="shared" si="47"/>
        <v>0</v>
      </c>
      <c r="AN210" s="178">
        <f t="shared" si="48"/>
        <v>0</v>
      </c>
      <c r="AO210" s="178">
        <f t="shared" si="49"/>
        <v>0</v>
      </c>
      <c r="AP210" s="178">
        <f t="shared" si="50"/>
        <v>0</v>
      </c>
      <c r="AQ210" s="178">
        <f t="shared" si="51"/>
        <v>0</v>
      </c>
      <c r="AR210" s="178">
        <f t="shared" si="52"/>
        <v>0</v>
      </c>
      <c r="AS210" s="178">
        <f t="shared" si="53"/>
        <v>0</v>
      </c>
      <c r="AT210" s="178">
        <f t="shared" si="54"/>
        <v>0</v>
      </c>
      <c r="AU210" s="178">
        <f t="shared" si="55"/>
        <v>0</v>
      </c>
      <c r="AV210" s="179">
        <f t="shared" si="56"/>
        <v>0</v>
      </c>
      <c r="AW210" s="249"/>
      <c r="AX210" s="249"/>
    </row>
    <row r="211" spans="1:50" x14ac:dyDescent="0.25">
      <c r="A211" s="9">
        <v>209</v>
      </c>
      <c r="B211" s="81"/>
      <c r="C211" s="85"/>
      <c r="D211" s="236"/>
      <c r="E211" s="243"/>
      <c r="F211" s="10"/>
      <c r="G211" s="10"/>
      <c r="H211" s="10"/>
      <c r="I211" s="10"/>
      <c r="J211" s="10"/>
      <c r="K211" s="10"/>
      <c r="L211" s="10"/>
      <c r="M211" s="10"/>
      <c r="N211" s="10"/>
      <c r="O211" s="21" t="str">
        <f t="shared" si="43"/>
        <v/>
      </c>
      <c r="P211" s="11"/>
      <c r="Q211" s="10"/>
      <c r="R211" s="10"/>
      <c r="S211" s="10"/>
      <c r="T211" s="10"/>
      <c r="U211" s="10"/>
      <c r="V211" s="10"/>
      <c r="W211" s="10"/>
      <c r="X211" s="10"/>
      <c r="Y211" s="10"/>
      <c r="Z211" s="21" t="str">
        <f t="shared" si="44"/>
        <v/>
      </c>
      <c r="AA211" s="11"/>
      <c r="AB211" s="10"/>
      <c r="AC211" s="10"/>
      <c r="AD211" s="10"/>
      <c r="AE211" s="10"/>
      <c r="AF211" s="10"/>
      <c r="AG211" s="10"/>
      <c r="AH211" s="10"/>
      <c r="AI211" s="10"/>
      <c r="AJ211" s="10"/>
      <c r="AK211" s="21" t="str">
        <f t="shared" si="45"/>
        <v/>
      </c>
      <c r="AL211" s="240">
        <f t="shared" si="46"/>
        <v>0</v>
      </c>
      <c r="AM211" s="178">
        <f t="shared" si="47"/>
        <v>0</v>
      </c>
      <c r="AN211" s="178">
        <f t="shared" si="48"/>
        <v>0</v>
      </c>
      <c r="AO211" s="178">
        <f t="shared" si="49"/>
        <v>0</v>
      </c>
      <c r="AP211" s="178">
        <f t="shared" si="50"/>
        <v>0</v>
      </c>
      <c r="AQ211" s="178">
        <f t="shared" si="51"/>
        <v>0</v>
      </c>
      <c r="AR211" s="178">
        <f t="shared" si="52"/>
        <v>0</v>
      </c>
      <c r="AS211" s="178">
        <f t="shared" si="53"/>
        <v>0</v>
      </c>
      <c r="AT211" s="178">
        <f t="shared" si="54"/>
        <v>0</v>
      </c>
      <c r="AU211" s="178">
        <f t="shared" si="55"/>
        <v>0</v>
      </c>
      <c r="AV211" s="179">
        <f t="shared" si="56"/>
        <v>0</v>
      </c>
      <c r="AW211" s="249"/>
      <c r="AX211" s="249"/>
    </row>
    <row r="212" spans="1:50" x14ac:dyDescent="0.25">
      <c r="A212" s="9">
        <v>210</v>
      </c>
      <c r="B212" s="81"/>
      <c r="C212" s="85"/>
      <c r="D212" s="236"/>
      <c r="E212" s="243"/>
      <c r="F212" s="10"/>
      <c r="G212" s="10"/>
      <c r="H212" s="10"/>
      <c r="I212" s="10"/>
      <c r="J212" s="10"/>
      <c r="K212" s="10"/>
      <c r="L212" s="10"/>
      <c r="M212" s="10"/>
      <c r="N212" s="10"/>
      <c r="O212" s="21" t="str">
        <f t="shared" si="43"/>
        <v/>
      </c>
      <c r="P212" s="11"/>
      <c r="Q212" s="10"/>
      <c r="R212" s="10"/>
      <c r="S212" s="10"/>
      <c r="T212" s="10"/>
      <c r="U212" s="10"/>
      <c r="V212" s="10"/>
      <c r="W212" s="10"/>
      <c r="X212" s="10"/>
      <c r="Y212" s="10"/>
      <c r="Z212" s="21" t="str">
        <f t="shared" si="44"/>
        <v/>
      </c>
      <c r="AA212" s="11"/>
      <c r="AB212" s="10"/>
      <c r="AC212" s="10"/>
      <c r="AD212" s="10"/>
      <c r="AE212" s="10"/>
      <c r="AF212" s="10"/>
      <c r="AG212" s="10"/>
      <c r="AH212" s="10"/>
      <c r="AI212" s="10"/>
      <c r="AJ212" s="10"/>
      <c r="AK212" s="21" t="str">
        <f t="shared" si="45"/>
        <v/>
      </c>
      <c r="AL212" s="240">
        <f t="shared" si="46"/>
        <v>0</v>
      </c>
      <c r="AM212" s="178">
        <f t="shared" si="47"/>
        <v>0</v>
      </c>
      <c r="AN212" s="178">
        <f t="shared" si="48"/>
        <v>0</v>
      </c>
      <c r="AO212" s="178">
        <f t="shared" si="49"/>
        <v>0</v>
      </c>
      <c r="AP212" s="178">
        <f t="shared" si="50"/>
        <v>0</v>
      </c>
      <c r="AQ212" s="178">
        <f t="shared" si="51"/>
        <v>0</v>
      </c>
      <c r="AR212" s="178">
        <f t="shared" si="52"/>
        <v>0</v>
      </c>
      <c r="AS212" s="178">
        <f t="shared" si="53"/>
        <v>0</v>
      </c>
      <c r="AT212" s="178">
        <f t="shared" si="54"/>
        <v>0</v>
      </c>
      <c r="AU212" s="178">
        <f t="shared" si="55"/>
        <v>0</v>
      </c>
      <c r="AV212" s="179">
        <f t="shared" si="56"/>
        <v>0</v>
      </c>
      <c r="AW212" s="249"/>
      <c r="AX212" s="249"/>
    </row>
    <row r="213" spans="1:50" x14ac:dyDescent="0.25">
      <c r="A213" s="9">
        <v>211</v>
      </c>
      <c r="B213" s="81"/>
      <c r="C213" s="85"/>
      <c r="D213" s="236"/>
      <c r="E213" s="243"/>
      <c r="F213" s="10"/>
      <c r="G213" s="10"/>
      <c r="H213" s="10"/>
      <c r="I213" s="10"/>
      <c r="J213" s="10"/>
      <c r="K213" s="10"/>
      <c r="L213" s="10"/>
      <c r="M213" s="10"/>
      <c r="N213" s="10"/>
      <c r="O213" s="21" t="str">
        <f t="shared" si="43"/>
        <v/>
      </c>
      <c r="P213" s="11"/>
      <c r="Q213" s="10"/>
      <c r="R213" s="10"/>
      <c r="S213" s="10"/>
      <c r="T213" s="10"/>
      <c r="U213" s="10"/>
      <c r="V213" s="10"/>
      <c r="W213" s="10"/>
      <c r="X213" s="10"/>
      <c r="Y213" s="10"/>
      <c r="Z213" s="21" t="str">
        <f t="shared" si="44"/>
        <v/>
      </c>
      <c r="AA213" s="11"/>
      <c r="AB213" s="10"/>
      <c r="AC213" s="10"/>
      <c r="AD213" s="10"/>
      <c r="AE213" s="10"/>
      <c r="AF213" s="10"/>
      <c r="AG213" s="10"/>
      <c r="AH213" s="10"/>
      <c r="AI213" s="10"/>
      <c r="AJ213" s="10"/>
      <c r="AK213" s="21" t="str">
        <f t="shared" si="45"/>
        <v/>
      </c>
      <c r="AL213" s="240">
        <f t="shared" si="46"/>
        <v>0</v>
      </c>
      <c r="AM213" s="178">
        <f t="shared" si="47"/>
        <v>0</v>
      </c>
      <c r="AN213" s="178">
        <f t="shared" si="48"/>
        <v>0</v>
      </c>
      <c r="AO213" s="178">
        <f t="shared" si="49"/>
        <v>0</v>
      </c>
      <c r="AP213" s="178">
        <f t="shared" si="50"/>
        <v>0</v>
      </c>
      <c r="AQ213" s="178">
        <f t="shared" si="51"/>
        <v>0</v>
      </c>
      <c r="AR213" s="178">
        <f t="shared" si="52"/>
        <v>0</v>
      </c>
      <c r="AS213" s="178">
        <f t="shared" si="53"/>
        <v>0</v>
      </c>
      <c r="AT213" s="178">
        <f t="shared" si="54"/>
        <v>0</v>
      </c>
      <c r="AU213" s="178">
        <f t="shared" si="55"/>
        <v>0</v>
      </c>
      <c r="AV213" s="179">
        <f t="shared" si="56"/>
        <v>0</v>
      </c>
      <c r="AW213" s="249"/>
      <c r="AX213" s="249"/>
    </row>
    <row r="214" spans="1:50" x14ac:dyDescent="0.25">
      <c r="A214" s="9">
        <v>212</v>
      </c>
      <c r="B214" s="81"/>
      <c r="C214" s="85"/>
      <c r="D214" s="236"/>
      <c r="E214" s="243"/>
      <c r="F214" s="10"/>
      <c r="G214" s="10"/>
      <c r="H214" s="10"/>
      <c r="I214" s="10"/>
      <c r="J214" s="10"/>
      <c r="K214" s="10"/>
      <c r="L214" s="10"/>
      <c r="M214" s="10"/>
      <c r="N214" s="10"/>
      <c r="O214" s="21" t="str">
        <f t="shared" si="43"/>
        <v/>
      </c>
      <c r="P214" s="11"/>
      <c r="Q214" s="10"/>
      <c r="R214" s="10"/>
      <c r="S214" s="10"/>
      <c r="T214" s="10"/>
      <c r="U214" s="10"/>
      <c r="V214" s="10"/>
      <c r="W214" s="10"/>
      <c r="X214" s="10"/>
      <c r="Y214" s="10"/>
      <c r="Z214" s="21" t="str">
        <f t="shared" si="44"/>
        <v/>
      </c>
      <c r="AA214" s="11"/>
      <c r="AB214" s="10"/>
      <c r="AC214" s="10"/>
      <c r="AD214" s="10"/>
      <c r="AE214" s="10"/>
      <c r="AF214" s="10"/>
      <c r="AG214" s="10"/>
      <c r="AH214" s="10"/>
      <c r="AI214" s="10"/>
      <c r="AJ214" s="10"/>
      <c r="AK214" s="21" t="str">
        <f t="shared" si="45"/>
        <v/>
      </c>
      <c r="AL214" s="240">
        <f t="shared" si="46"/>
        <v>0</v>
      </c>
      <c r="AM214" s="178">
        <f t="shared" si="47"/>
        <v>0</v>
      </c>
      <c r="AN214" s="178">
        <f t="shared" si="48"/>
        <v>0</v>
      </c>
      <c r="AO214" s="178">
        <f t="shared" si="49"/>
        <v>0</v>
      </c>
      <c r="AP214" s="178">
        <f t="shared" si="50"/>
        <v>0</v>
      </c>
      <c r="AQ214" s="178">
        <f t="shared" si="51"/>
        <v>0</v>
      </c>
      <c r="AR214" s="178">
        <f t="shared" si="52"/>
        <v>0</v>
      </c>
      <c r="AS214" s="178">
        <f t="shared" si="53"/>
        <v>0</v>
      </c>
      <c r="AT214" s="178">
        <f t="shared" si="54"/>
        <v>0</v>
      </c>
      <c r="AU214" s="178">
        <f t="shared" si="55"/>
        <v>0</v>
      </c>
      <c r="AV214" s="179">
        <f t="shared" si="56"/>
        <v>0</v>
      </c>
      <c r="AW214" s="249"/>
      <c r="AX214" s="249"/>
    </row>
    <row r="215" spans="1:50" x14ac:dyDescent="0.25">
      <c r="A215" s="9">
        <v>213</v>
      </c>
      <c r="B215" s="81"/>
      <c r="C215" s="85"/>
      <c r="D215" s="236"/>
      <c r="E215" s="243"/>
      <c r="F215" s="10"/>
      <c r="G215" s="10"/>
      <c r="H215" s="10"/>
      <c r="I215" s="10"/>
      <c r="J215" s="10"/>
      <c r="K215" s="10"/>
      <c r="L215" s="10"/>
      <c r="M215" s="10"/>
      <c r="N215" s="10"/>
      <c r="O215" s="21" t="str">
        <f t="shared" si="43"/>
        <v/>
      </c>
      <c r="P215" s="11"/>
      <c r="Q215" s="10"/>
      <c r="R215" s="10"/>
      <c r="S215" s="10"/>
      <c r="T215" s="10"/>
      <c r="U215" s="10"/>
      <c r="V215" s="10"/>
      <c r="W215" s="10"/>
      <c r="X215" s="10"/>
      <c r="Y215" s="10"/>
      <c r="Z215" s="21" t="str">
        <f t="shared" si="44"/>
        <v/>
      </c>
      <c r="AA215" s="11"/>
      <c r="AB215" s="10"/>
      <c r="AC215" s="10"/>
      <c r="AD215" s="10"/>
      <c r="AE215" s="10"/>
      <c r="AF215" s="10"/>
      <c r="AG215" s="10"/>
      <c r="AH215" s="10"/>
      <c r="AI215" s="10"/>
      <c r="AJ215" s="10"/>
      <c r="AK215" s="21" t="str">
        <f t="shared" si="45"/>
        <v/>
      </c>
      <c r="AL215" s="240">
        <f t="shared" si="46"/>
        <v>0</v>
      </c>
      <c r="AM215" s="178">
        <f t="shared" si="47"/>
        <v>0</v>
      </c>
      <c r="AN215" s="178">
        <f t="shared" si="48"/>
        <v>0</v>
      </c>
      <c r="AO215" s="178">
        <f t="shared" si="49"/>
        <v>0</v>
      </c>
      <c r="AP215" s="178">
        <f t="shared" si="50"/>
        <v>0</v>
      </c>
      <c r="AQ215" s="178">
        <f t="shared" si="51"/>
        <v>0</v>
      </c>
      <c r="AR215" s="178">
        <f t="shared" si="52"/>
        <v>0</v>
      </c>
      <c r="AS215" s="178">
        <f t="shared" si="53"/>
        <v>0</v>
      </c>
      <c r="AT215" s="178">
        <f t="shared" si="54"/>
        <v>0</v>
      </c>
      <c r="AU215" s="178">
        <f t="shared" si="55"/>
        <v>0</v>
      </c>
      <c r="AV215" s="179">
        <f t="shared" si="56"/>
        <v>0</v>
      </c>
      <c r="AW215" s="249"/>
      <c r="AX215" s="249"/>
    </row>
    <row r="216" spans="1:50" x14ac:dyDescent="0.25">
      <c r="A216" s="9">
        <v>214</v>
      </c>
      <c r="B216" s="81"/>
      <c r="C216" s="85"/>
      <c r="D216" s="236"/>
      <c r="E216" s="243"/>
      <c r="F216" s="10"/>
      <c r="G216" s="10"/>
      <c r="H216" s="10"/>
      <c r="I216" s="10"/>
      <c r="J216" s="10"/>
      <c r="K216" s="10"/>
      <c r="L216" s="10"/>
      <c r="M216" s="10"/>
      <c r="N216" s="10"/>
      <c r="O216" s="21" t="str">
        <f t="shared" si="43"/>
        <v/>
      </c>
      <c r="P216" s="11"/>
      <c r="Q216" s="10"/>
      <c r="R216" s="10"/>
      <c r="S216" s="10"/>
      <c r="T216" s="10"/>
      <c r="U216" s="10"/>
      <c r="V216" s="10"/>
      <c r="W216" s="10"/>
      <c r="X216" s="10"/>
      <c r="Y216" s="10"/>
      <c r="Z216" s="21" t="str">
        <f t="shared" si="44"/>
        <v/>
      </c>
      <c r="AA216" s="11"/>
      <c r="AB216" s="10"/>
      <c r="AC216" s="10"/>
      <c r="AD216" s="10"/>
      <c r="AE216" s="10"/>
      <c r="AF216" s="10"/>
      <c r="AG216" s="10"/>
      <c r="AH216" s="10"/>
      <c r="AI216" s="10"/>
      <c r="AJ216" s="10"/>
      <c r="AK216" s="21" t="str">
        <f t="shared" si="45"/>
        <v/>
      </c>
      <c r="AL216" s="240">
        <f t="shared" si="46"/>
        <v>0</v>
      </c>
      <c r="AM216" s="178">
        <f t="shared" si="47"/>
        <v>0</v>
      </c>
      <c r="AN216" s="178">
        <f t="shared" si="48"/>
        <v>0</v>
      </c>
      <c r="AO216" s="178">
        <f t="shared" si="49"/>
        <v>0</v>
      </c>
      <c r="AP216" s="178">
        <f t="shared" si="50"/>
        <v>0</v>
      </c>
      <c r="AQ216" s="178">
        <f t="shared" si="51"/>
        <v>0</v>
      </c>
      <c r="AR216" s="178">
        <f t="shared" si="52"/>
        <v>0</v>
      </c>
      <c r="AS216" s="178">
        <f t="shared" si="53"/>
        <v>0</v>
      </c>
      <c r="AT216" s="178">
        <f t="shared" si="54"/>
        <v>0</v>
      </c>
      <c r="AU216" s="178">
        <f t="shared" si="55"/>
        <v>0</v>
      </c>
      <c r="AV216" s="179">
        <f t="shared" si="56"/>
        <v>0</v>
      </c>
      <c r="AW216" s="249"/>
      <c r="AX216" s="249"/>
    </row>
    <row r="217" spans="1:50" x14ac:dyDescent="0.25">
      <c r="A217" s="9">
        <v>215</v>
      </c>
      <c r="B217" s="81"/>
      <c r="C217" s="85"/>
      <c r="D217" s="236"/>
      <c r="E217" s="243"/>
      <c r="F217" s="10"/>
      <c r="G217" s="10"/>
      <c r="H217" s="10"/>
      <c r="I217" s="10"/>
      <c r="J217" s="10"/>
      <c r="K217" s="10"/>
      <c r="L217" s="10"/>
      <c r="M217" s="10"/>
      <c r="N217" s="10"/>
      <c r="O217" s="21" t="str">
        <f t="shared" si="43"/>
        <v/>
      </c>
      <c r="P217" s="11"/>
      <c r="Q217" s="10"/>
      <c r="R217" s="10"/>
      <c r="S217" s="10"/>
      <c r="T217" s="10"/>
      <c r="U217" s="10"/>
      <c r="V217" s="10"/>
      <c r="W217" s="10"/>
      <c r="X217" s="10"/>
      <c r="Y217" s="10"/>
      <c r="Z217" s="21" t="str">
        <f t="shared" si="44"/>
        <v/>
      </c>
      <c r="AA217" s="11"/>
      <c r="AB217" s="10"/>
      <c r="AC217" s="10"/>
      <c r="AD217" s="10"/>
      <c r="AE217" s="10"/>
      <c r="AF217" s="10"/>
      <c r="AG217" s="10"/>
      <c r="AH217" s="10"/>
      <c r="AI217" s="10"/>
      <c r="AJ217" s="10"/>
      <c r="AK217" s="21" t="str">
        <f t="shared" si="45"/>
        <v/>
      </c>
      <c r="AL217" s="240">
        <f t="shared" si="46"/>
        <v>0</v>
      </c>
      <c r="AM217" s="178">
        <f t="shared" si="47"/>
        <v>0</v>
      </c>
      <c r="AN217" s="178">
        <f t="shared" si="48"/>
        <v>0</v>
      </c>
      <c r="AO217" s="178">
        <f t="shared" si="49"/>
        <v>0</v>
      </c>
      <c r="AP217" s="178">
        <f t="shared" si="50"/>
        <v>0</v>
      </c>
      <c r="AQ217" s="178">
        <f t="shared" si="51"/>
        <v>0</v>
      </c>
      <c r="AR217" s="178">
        <f t="shared" si="52"/>
        <v>0</v>
      </c>
      <c r="AS217" s="178">
        <f t="shared" si="53"/>
        <v>0</v>
      </c>
      <c r="AT217" s="178">
        <f t="shared" si="54"/>
        <v>0</v>
      </c>
      <c r="AU217" s="178">
        <f t="shared" si="55"/>
        <v>0</v>
      </c>
      <c r="AV217" s="179">
        <f t="shared" si="56"/>
        <v>0</v>
      </c>
      <c r="AW217" s="249"/>
      <c r="AX217" s="249"/>
    </row>
    <row r="218" spans="1:50" x14ac:dyDescent="0.25">
      <c r="A218" s="9">
        <v>216</v>
      </c>
      <c r="B218" s="81"/>
      <c r="C218" s="85"/>
      <c r="D218" s="236"/>
      <c r="E218" s="243"/>
      <c r="F218" s="10"/>
      <c r="G218" s="10"/>
      <c r="H218" s="10"/>
      <c r="I218" s="10"/>
      <c r="J218" s="10"/>
      <c r="K218" s="10"/>
      <c r="L218" s="10"/>
      <c r="M218" s="10"/>
      <c r="N218" s="10"/>
      <c r="O218" s="21" t="str">
        <f t="shared" si="43"/>
        <v/>
      </c>
      <c r="P218" s="11"/>
      <c r="Q218" s="10"/>
      <c r="R218" s="10"/>
      <c r="S218" s="10"/>
      <c r="T218" s="10"/>
      <c r="U218" s="10"/>
      <c r="V218" s="10"/>
      <c r="W218" s="10"/>
      <c r="X218" s="10"/>
      <c r="Y218" s="10"/>
      <c r="Z218" s="21" t="str">
        <f t="shared" si="44"/>
        <v/>
      </c>
      <c r="AA218" s="11"/>
      <c r="AB218" s="10"/>
      <c r="AC218" s="10"/>
      <c r="AD218" s="10"/>
      <c r="AE218" s="10"/>
      <c r="AF218" s="10"/>
      <c r="AG218" s="10"/>
      <c r="AH218" s="10"/>
      <c r="AI218" s="10"/>
      <c r="AJ218" s="10"/>
      <c r="AK218" s="21" t="str">
        <f t="shared" si="45"/>
        <v/>
      </c>
      <c r="AL218" s="240">
        <f t="shared" si="46"/>
        <v>0</v>
      </c>
      <c r="AM218" s="178">
        <f t="shared" si="47"/>
        <v>0</v>
      </c>
      <c r="AN218" s="178">
        <f t="shared" si="48"/>
        <v>0</v>
      </c>
      <c r="AO218" s="178">
        <f t="shared" si="49"/>
        <v>0</v>
      </c>
      <c r="AP218" s="178">
        <f t="shared" si="50"/>
        <v>0</v>
      </c>
      <c r="AQ218" s="178">
        <f t="shared" si="51"/>
        <v>0</v>
      </c>
      <c r="AR218" s="178">
        <f t="shared" si="52"/>
        <v>0</v>
      </c>
      <c r="AS218" s="178">
        <f t="shared" si="53"/>
        <v>0</v>
      </c>
      <c r="AT218" s="178">
        <f t="shared" si="54"/>
        <v>0</v>
      </c>
      <c r="AU218" s="178">
        <f t="shared" si="55"/>
        <v>0</v>
      </c>
      <c r="AV218" s="179">
        <f t="shared" si="56"/>
        <v>0</v>
      </c>
      <c r="AW218" s="249"/>
      <c r="AX218" s="249"/>
    </row>
    <row r="219" spans="1:50" x14ac:dyDescent="0.25">
      <c r="A219" s="9">
        <v>217</v>
      </c>
      <c r="B219" s="81"/>
      <c r="C219" s="85"/>
      <c r="D219" s="236"/>
      <c r="E219" s="243"/>
      <c r="F219" s="10"/>
      <c r="G219" s="10"/>
      <c r="H219" s="10"/>
      <c r="I219" s="10"/>
      <c r="J219" s="10"/>
      <c r="K219" s="10"/>
      <c r="L219" s="10"/>
      <c r="M219" s="10"/>
      <c r="N219" s="10"/>
      <c r="O219" s="21" t="str">
        <f t="shared" si="43"/>
        <v/>
      </c>
      <c r="P219" s="11"/>
      <c r="Q219" s="10"/>
      <c r="R219" s="10"/>
      <c r="S219" s="10"/>
      <c r="T219" s="10"/>
      <c r="U219" s="10"/>
      <c r="V219" s="10"/>
      <c r="W219" s="10"/>
      <c r="X219" s="10"/>
      <c r="Y219" s="10"/>
      <c r="Z219" s="21" t="str">
        <f t="shared" si="44"/>
        <v/>
      </c>
      <c r="AA219" s="11"/>
      <c r="AB219" s="10"/>
      <c r="AC219" s="10"/>
      <c r="AD219" s="10"/>
      <c r="AE219" s="10"/>
      <c r="AF219" s="10"/>
      <c r="AG219" s="10"/>
      <c r="AH219" s="10"/>
      <c r="AI219" s="10"/>
      <c r="AJ219" s="10"/>
      <c r="AK219" s="21" t="str">
        <f t="shared" si="45"/>
        <v/>
      </c>
      <c r="AL219" s="240">
        <f t="shared" si="46"/>
        <v>0</v>
      </c>
      <c r="AM219" s="178">
        <f t="shared" si="47"/>
        <v>0</v>
      </c>
      <c r="AN219" s="178">
        <f t="shared" si="48"/>
        <v>0</v>
      </c>
      <c r="AO219" s="178">
        <f t="shared" si="49"/>
        <v>0</v>
      </c>
      <c r="AP219" s="178">
        <f t="shared" si="50"/>
        <v>0</v>
      </c>
      <c r="AQ219" s="178">
        <f t="shared" si="51"/>
        <v>0</v>
      </c>
      <c r="AR219" s="178">
        <f t="shared" si="52"/>
        <v>0</v>
      </c>
      <c r="AS219" s="178">
        <f t="shared" si="53"/>
        <v>0</v>
      </c>
      <c r="AT219" s="178">
        <f t="shared" si="54"/>
        <v>0</v>
      </c>
      <c r="AU219" s="178">
        <f t="shared" si="55"/>
        <v>0</v>
      </c>
      <c r="AV219" s="179">
        <f t="shared" si="56"/>
        <v>0</v>
      </c>
      <c r="AW219" s="249"/>
      <c r="AX219" s="249"/>
    </row>
    <row r="220" spans="1:50" x14ac:dyDescent="0.25">
      <c r="A220" s="9">
        <v>218</v>
      </c>
      <c r="B220" s="81"/>
      <c r="C220" s="85"/>
      <c r="D220" s="236"/>
      <c r="E220" s="243"/>
      <c r="F220" s="10"/>
      <c r="G220" s="10"/>
      <c r="H220" s="10"/>
      <c r="I220" s="10"/>
      <c r="J220" s="10"/>
      <c r="K220" s="10"/>
      <c r="L220" s="10"/>
      <c r="M220" s="10"/>
      <c r="N220" s="10"/>
      <c r="O220" s="21" t="str">
        <f t="shared" si="43"/>
        <v/>
      </c>
      <c r="P220" s="11"/>
      <c r="Q220" s="10"/>
      <c r="R220" s="10"/>
      <c r="S220" s="10"/>
      <c r="T220" s="10"/>
      <c r="U220" s="10"/>
      <c r="V220" s="10"/>
      <c r="W220" s="10"/>
      <c r="X220" s="10"/>
      <c r="Y220" s="10"/>
      <c r="Z220" s="21" t="str">
        <f t="shared" si="44"/>
        <v/>
      </c>
      <c r="AA220" s="11"/>
      <c r="AB220" s="10"/>
      <c r="AC220" s="10"/>
      <c r="AD220" s="10"/>
      <c r="AE220" s="10"/>
      <c r="AF220" s="10"/>
      <c r="AG220" s="10"/>
      <c r="AH220" s="10"/>
      <c r="AI220" s="10"/>
      <c r="AJ220" s="10"/>
      <c r="AK220" s="21" t="str">
        <f t="shared" si="45"/>
        <v/>
      </c>
      <c r="AL220" s="240">
        <f t="shared" si="46"/>
        <v>0</v>
      </c>
      <c r="AM220" s="178">
        <f t="shared" si="47"/>
        <v>0</v>
      </c>
      <c r="AN220" s="178">
        <f t="shared" si="48"/>
        <v>0</v>
      </c>
      <c r="AO220" s="178">
        <f t="shared" si="49"/>
        <v>0</v>
      </c>
      <c r="AP220" s="178">
        <f t="shared" si="50"/>
        <v>0</v>
      </c>
      <c r="AQ220" s="178">
        <f t="shared" si="51"/>
        <v>0</v>
      </c>
      <c r="AR220" s="178">
        <f t="shared" si="52"/>
        <v>0</v>
      </c>
      <c r="AS220" s="178">
        <f t="shared" si="53"/>
        <v>0</v>
      </c>
      <c r="AT220" s="178">
        <f t="shared" si="54"/>
        <v>0</v>
      </c>
      <c r="AU220" s="178">
        <f t="shared" si="55"/>
        <v>0</v>
      </c>
      <c r="AV220" s="179">
        <f t="shared" si="56"/>
        <v>0</v>
      </c>
      <c r="AW220" s="249"/>
      <c r="AX220" s="249"/>
    </row>
    <row r="221" spans="1:50" x14ac:dyDescent="0.25">
      <c r="A221" s="9">
        <v>219</v>
      </c>
      <c r="B221" s="81"/>
      <c r="C221" s="85"/>
      <c r="D221" s="236"/>
      <c r="E221" s="243"/>
      <c r="F221" s="10"/>
      <c r="G221" s="10"/>
      <c r="H221" s="10"/>
      <c r="I221" s="10"/>
      <c r="J221" s="10"/>
      <c r="K221" s="10"/>
      <c r="L221" s="10"/>
      <c r="M221" s="10"/>
      <c r="N221" s="10"/>
      <c r="O221" s="21" t="str">
        <f t="shared" si="43"/>
        <v/>
      </c>
      <c r="P221" s="11"/>
      <c r="Q221" s="10"/>
      <c r="R221" s="10"/>
      <c r="S221" s="10"/>
      <c r="T221" s="10"/>
      <c r="U221" s="10"/>
      <c r="V221" s="10"/>
      <c r="W221" s="10"/>
      <c r="X221" s="10"/>
      <c r="Y221" s="10"/>
      <c r="Z221" s="21" t="str">
        <f t="shared" si="44"/>
        <v/>
      </c>
      <c r="AA221" s="11"/>
      <c r="AB221" s="10"/>
      <c r="AC221" s="10"/>
      <c r="AD221" s="10"/>
      <c r="AE221" s="10"/>
      <c r="AF221" s="10"/>
      <c r="AG221" s="10"/>
      <c r="AH221" s="10"/>
      <c r="AI221" s="10"/>
      <c r="AJ221" s="10"/>
      <c r="AK221" s="21" t="str">
        <f t="shared" si="45"/>
        <v/>
      </c>
      <c r="AL221" s="240">
        <f t="shared" si="46"/>
        <v>0</v>
      </c>
      <c r="AM221" s="178">
        <f t="shared" si="47"/>
        <v>0</v>
      </c>
      <c r="AN221" s="178">
        <f t="shared" si="48"/>
        <v>0</v>
      </c>
      <c r="AO221" s="178">
        <f t="shared" si="49"/>
        <v>0</v>
      </c>
      <c r="AP221" s="178">
        <f t="shared" si="50"/>
        <v>0</v>
      </c>
      <c r="AQ221" s="178">
        <f t="shared" si="51"/>
        <v>0</v>
      </c>
      <c r="AR221" s="178">
        <f t="shared" si="52"/>
        <v>0</v>
      </c>
      <c r="AS221" s="178">
        <f t="shared" si="53"/>
        <v>0</v>
      </c>
      <c r="AT221" s="178">
        <f t="shared" si="54"/>
        <v>0</v>
      </c>
      <c r="AU221" s="178">
        <f t="shared" si="55"/>
        <v>0</v>
      </c>
      <c r="AV221" s="179">
        <f t="shared" si="56"/>
        <v>0</v>
      </c>
      <c r="AW221" s="249"/>
      <c r="AX221" s="249"/>
    </row>
    <row r="222" spans="1:50" x14ac:dyDescent="0.25">
      <c r="A222" s="9">
        <v>220</v>
      </c>
      <c r="B222" s="81"/>
      <c r="C222" s="85"/>
      <c r="D222" s="236"/>
      <c r="E222" s="243"/>
      <c r="F222" s="10"/>
      <c r="G222" s="10"/>
      <c r="H222" s="10"/>
      <c r="I222" s="10"/>
      <c r="J222" s="10"/>
      <c r="K222" s="10"/>
      <c r="L222" s="10"/>
      <c r="M222" s="10"/>
      <c r="N222" s="10"/>
      <c r="O222" s="21" t="str">
        <f t="shared" si="43"/>
        <v/>
      </c>
      <c r="P222" s="11"/>
      <c r="Q222" s="10"/>
      <c r="R222" s="10"/>
      <c r="S222" s="10"/>
      <c r="T222" s="10"/>
      <c r="U222" s="10"/>
      <c r="V222" s="10"/>
      <c r="W222" s="10"/>
      <c r="X222" s="10"/>
      <c r="Y222" s="10"/>
      <c r="Z222" s="21" t="str">
        <f t="shared" si="44"/>
        <v/>
      </c>
      <c r="AA222" s="11"/>
      <c r="AB222" s="10"/>
      <c r="AC222" s="10"/>
      <c r="AD222" s="10"/>
      <c r="AE222" s="10"/>
      <c r="AF222" s="10"/>
      <c r="AG222" s="10"/>
      <c r="AH222" s="10"/>
      <c r="AI222" s="10"/>
      <c r="AJ222" s="10"/>
      <c r="AK222" s="21" t="str">
        <f t="shared" si="45"/>
        <v/>
      </c>
      <c r="AL222" s="240">
        <f t="shared" si="46"/>
        <v>0</v>
      </c>
      <c r="AM222" s="178">
        <f t="shared" si="47"/>
        <v>0</v>
      </c>
      <c r="AN222" s="178">
        <f t="shared" si="48"/>
        <v>0</v>
      </c>
      <c r="AO222" s="178">
        <f t="shared" si="49"/>
        <v>0</v>
      </c>
      <c r="AP222" s="178">
        <f t="shared" si="50"/>
        <v>0</v>
      </c>
      <c r="AQ222" s="178">
        <f t="shared" si="51"/>
        <v>0</v>
      </c>
      <c r="AR222" s="178">
        <f t="shared" si="52"/>
        <v>0</v>
      </c>
      <c r="AS222" s="178">
        <f t="shared" si="53"/>
        <v>0</v>
      </c>
      <c r="AT222" s="178">
        <f t="shared" si="54"/>
        <v>0</v>
      </c>
      <c r="AU222" s="178">
        <f t="shared" si="55"/>
        <v>0</v>
      </c>
      <c r="AV222" s="179">
        <f t="shared" si="56"/>
        <v>0</v>
      </c>
      <c r="AW222" s="249"/>
      <c r="AX222" s="249"/>
    </row>
    <row r="223" spans="1:50" x14ac:dyDescent="0.25">
      <c r="A223" s="9">
        <v>221</v>
      </c>
      <c r="B223" s="81"/>
      <c r="C223" s="85"/>
      <c r="D223" s="236"/>
      <c r="E223" s="243"/>
      <c r="F223" s="10"/>
      <c r="G223" s="10"/>
      <c r="H223" s="10"/>
      <c r="I223" s="10"/>
      <c r="J223" s="10"/>
      <c r="K223" s="10"/>
      <c r="L223" s="10"/>
      <c r="M223" s="10"/>
      <c r="N223" s="10"/>
      <c r="O223" s="21" t="str">
        <f t="shared" si="43"/>
        <v/>
      </c>
      <c r="P223" s="11"/>
      <c r="Q223" s="10"/>
      <c r="R223" s="10"/>
      <c r="S223" s="10"/>
      <c r="T223" s="10"/>
      <c r="U223" s="10"/>
      <c r="V223" s="10"/>
      <c r="W223" s="10"/>
      <c r="X223" s="10"/>
      <c r="Y223" s="10"/>
      <c r="Z223" s="21" t="str">
        <f t="shared" si="44"/>
        <v/>
      </c>
      <c r="AA223" s="11"/>
      <c r="AB223" s="10"/>
      <c r="AC223" s="10"/>
      <c r="AD223" s="10"/>
      <c r="AE223" s="10"/>
      <c r="AF223" s="10"/>
      <c r="AG223" s="10"/>
      <c r="AH223" s="10"/>
      <c r="AI223" s="10"/>
      <c r="AJ223" s="10"/>
      <c r="AK223" s="21" t="str">
        <f t="shared" si="45"/>
        <v/>
      </c>
      <c r="AL223" s="240">
        <f t="shared" si="46"/>
        <v>0</v>
      </c>
      <c r="AM223" s="178">
        <f t="shared" si="47"/>
        <v>0</v>
      </c>
      <c r="AN223" s="178">
        <f t="shared" si="48"/>
        <v>0</v>
      </c>
      <c r="AO223" s="178">
        <f t="shared" si="49"/>
        <v>0</v>
      </c>
      <c r="AP223" s="178">
        <f t="shared" si="50"/>
        <v>0</v>
      </c>
      <c r="AQ223" s="178">
        <f t="shared" si="51"/>
        <v>0</v>
      </c>
      <c r="AR223" s="178">
        <f t="shared" si="52"/>
        <v>0</v>
      </c>
      <c r="AS223" s="178">
        <f t="shared" si="53"/>
        <v>0</v>
      </c>
      <c r="AT223" s="178">
        <f t="shared" si="54"/>
        <v>0</v>
      </c>
      <c r="AU223" s="178">
        <f t="shared" si="55"/>
        <v>0</v>
      </c>
      <c r="AV223" s="179">
        <f t="shared" si="56"/>
        <v>0</v>
      </c>
      <c r="AW223" s="249"/>
      <c r="AX223" s="249"/>
    </row>
    <row r="224" spans="1:50" x14ac:dyDescent="0.25">
      <c r="A224" s="9">
        <v>222</v>
      </c>
      <c r="B224" s="81"/>
      <c r="C224" s="85"/>
      <c r="D224" s="236"/>
      <c r="E224" s="243"/>
      <c r="F224" s="10"/>
      <c r="G224" s="10"/>
      <c r="H224" s="10"/>
      <c r="I224" s="10"/>
      <c r="J224" s="10"/>
      <c r="K224" s="10"/>
      <c r="L224" s="10"/>
      <c r="M224" s="10"/>
      <c r="N224" s="10"/>
      <c r="O224" s="21" t="str">
        <f t="shared" si="43"/>
        <v/>
      </c>
      <c r="P224" s="11"/>
      <c r="Q224" s="10"/>
      <c r="R224" s="10"/>
      <c r="S224" s="10"/>
      <c r="T224" s="10"/>
      <c r="U224" s="10"/>
      <c r="V224" s="10"/>
      <c r="W224" s="10"/>
      <c r="X224" s="10"/>
      <c r="Y224" s="10"/>
      <c r="Z224" s="21" t="str">
        <f t="shared" si="44"/>
        <v/>
      </c>
      <c r="AA224" s="11"/>
      <c r="AB224" s="10"/>
      <c r="AC224" s="10"/>
      <c r="AD224" s="10"/>
      <c r="AE224" s="10"/>
      <c r="AF224" s="10"/>
      <c r="AG224" s="10"/>
      <c r="AH224" s="10"/>
      <c r="AI224" s="10"/>
      <c r="AJ224" s="10"/>
      <c r="AK224" s="21" t="str">
        <f t="shared" si="45"/>
        <v/>
      </c>
      <c r="AL224" s="240">
        <f t="shared" si="46"/>
        <v>0</v>
      </c>
      <c r="AM224" s="178">
        <f t="shared" si="47"/>
        <v>0</v>
      </c>
      <c r="AN224" s="178">
        <f t="shared" si="48"/>
        <v>0</v>
      </c>
      <c r="AO224" s="178">
        <f t="shared" si="49"/>
        <v>0</v>
      </c>
      <c r="AP224" s="178">
        <f t="shared" si="50"/>
        <v>0</v>
      </c>
      <c r="AQ224" s="178">
        <f t="shared" si="51"/>
        <v>0</v>
      </c>
      <c r="AR224" s="178">
        <f t="shared" si="52"/>
        <v>0</v>
      </c>
      <c r="AS224" s="178">
        <f t="shared" si="53"/>
        <v>0</v>
      </c>
      <c r="AT224" s="178">
        <f t="shared" si="54"/>
        <v>0</v>
      </c>
      <c r="AU224" s="178">
        <f t="shared" si="55"/>
        <v>0</v>
      </c>
      <c r="AV224" s="179">
        <f t="shared" si="56"/>
        <v>0</v>
      </c>
      <c r="AW224" s="249"/>
      <c r="AX224" s="249"/>
    </row>
    <row r="225" spans="1:50" x14ac:dyDescent="0.25">
      <c r="A225" s="9">
        <v>223</v>
      </c>
      <c r="B225" s="81"/>
      <c r="C225" s="85"/>
      <c r="D225" s="236"/>
      <c r="E225" s="243"/>
      <c r="F225" s="10"/>
      <c r="G225" s="10"/>
      <c r="H225" s="10"/>
      <c r="I225" s="10"/>
      <c r="J225" s="10"/>
      <c r="K225" s="10"/>
      <c r="L225" s="10"/>
      <c r="M225" s="10"/>
      <c r="N225" s="10"/>
      <c r="O225" s="21" t="str">
        <f t="shared" si="43"/>
        <v/>
      </c>
      <c r="P225" s="11"/>
      <c r="Q225" s="10"/>
      <c r="R225" s="10"/>
      <c r="S225" s="10"/>
      <c r="T225" s="10"/>
      <c r="U225" s="10"/>
      <c r="V225" s="10"/>
      <c r="W225" s="10"/>
      <c r="X225" s="10"/>
      <c r="Y225" s="10"/>
      <c r="Z225" s="21" t="str">
        <f t="shared" si="44"/>
        <v/>
      </c>
      <c r="AA225" s="11"/>
      <c r="AB225" s="10"/>
      <c r="AC225" s="10"/>
      <c r="AD225" s="10"/>
      <c r="AE225" s="10"/>
      <c r="AF225" s="10"/>
      <c r="AG225" s="10"/>
      <c r="AH225" s="10"/>
      <c r="AI225" s="10"/>
      <c r="AJ225" s="10"/>
      <c r="AK225" s="21" t="str">
        <f t="shared" si="45"/>
        <v/>
      </c>
      <c r="AL225" s="240">
        <f t="shared" si="46"/>
        <v>0</v>
      </c>
      <c r="AM225" s="178">
        <f t="shared" si="47"/>
        <v>0</v>
      </c>
      <c r="AN225" s="178">
        <f t="shared" si="48"/>
        <v>0</v>
      </c>
      <c r="AO225" s="178">
        <f t="shared" si="49"/>
        <v>0</v>
      </c>
      <c r="AP225" s="178">
        <f t="shared" si="50"/>
        <v>0</v>
      </c>
      <c r="AQ225" s="178">
        <f t="shared" si="51"/>
        <v>0</v>
      </c>
      <c r="AR225" s="178">
        <f t="shared" si="52"/>
        <v>0</v>
      </c>
      <c r="AS225" s="178">
        <f t="shared" si="53"/>
        <v>0</v>
      </c>
      <c r="AT225" s="178">
        <f t="shared" si="54"/>
        <v>0</v>
      </c>
      <c r="AU225" s="178">
        <f t="shared" si="55"/>
        <v>0</v>
      </c>
      <c r="AV225" s="179">
        <f t="shared" si="56"/>
        <v>0</v>
      </c>
      <c r="AW225" s="249"/>
      <c r="AX225" s="249"/>
    </row>
    <row r="226" spans="1:50" x14ac:dyDescent="0.25">
      <c r="A226" s="9">
        <v>224</v>
      </c>
      <c r="B226" s="81"/>
      <c r="C226" s="85"/>
      <c r="D226" s="236"/>
      <c r="E226" s="243"/>
      <c r="F226" s="10"/>
      <c r="G226" s="10"/>
      <c r="H226" s="10"/>
      <c r="I226" s="10"/>
      <c r="J226" s="10"/>
      <c r="K226" s="10"/>
      <c r="L226" s="10"/>
      <c r="M226" s="10"/>
      <c r="N226" s="10"/>
      <c r="O226" s="21" t="str">
        <f t="shared" si="43"/>
        <v/>
      </c>
      <c r="P226" s="11"/>
      <c r="Q226" s="10"/>
      <c r="R226" s="10"/>
      <c r="S226" s="10"/>
      <c r="T226" s="10"/>
      <c r="U226" s="10"/>
      <c r="V226" s="10"/>
      <c r="W226" s="10"/>
      <c r="X226" s="10"/>
      <c r="Y226" s="10"/>
      <c r="Z226" s="21" t="str">
        <f t="shared" si="44"/>
        <v/>
      </c>
      <c r="AA226" s="11"/>
      <c r="AB226" s="10"/>
      <c r="AC226" s="10"/>
      <c r="AD226" s="10"/>
      <c r="AE226" s="10"/>
      <c r="AF226" s="10"/>
      <c r="AG226" s="10"/>
      <c r="AH226" s="10"/>
      <c r="AI226" s="10"/>
      <c r="AJ226" s="10"/>
      <c r="AK226" s="21" t="str">
        <f t="shared" si="45"/>
        <v/>
      </c>
      <c r="AL226" s="240">
        <f t="shared" si="46"/>
        <v>0</v>
      </c>
      <c r="AM226" s="178">
        <f t="shared" si="47"/>
        <v>0</v>
      </c>
      <c r="AN226" s="178">
        <f t="shared" si="48"/>
        <v>0</v>
      </c>
      <c r="AO226" s="178">
        <f t="shared" si="49"/>
        <v>0</v>
      </c>
      <c r="AP226" s="178">
        <f t="shared" si="50"/>
        <v>0</v>
      </c>
      <c r="AQ226" s="178">
        <f t="shared" si="51"/>
        <v>0</v>
      </c>
      <c r="AR226" s="178">
        <f t="shared" si="52"/>
        <v>0</v>
      </c>
      <c r="AS226" s="178">
        <f t="shared" si="53"/>
        <v>0</v>
      </c>
      <c r="AT226" s="178">
        <f t="shared" si="54"/>
        <v>0</v>
      </c>
      <c r="AU226" s="178">
        <f t="shared" si="55"/>
        <v>0</v>
      </c>
      <c r="AV226" s="179">
        <f t="shared" si="56"/>
        <v>0</v>
      </c>
      <c r="AW226" s="249"/>
      <c r="AX226" s="249"/>
    </row>
    <row r="227" spans="1:50" x14ac:dyDescent="0.25">
      <c r="A227" s="9">
        <v>225</v>
      </c>
      <c r="B227" s="81"/>
      <c r="C227" s="85"/>
      <c r="D227" s="236"/>
      <c r="E227" s="243"/>
      <c r="F227" s="10"/>
      <c r="G227" s="10"/>
      <c r="H227" s="10"/>
      <c r="I227" s="10"/>
      <c r="J227" s="10"/>
      <c r="K227" s="10"/>
      <c r="L227" s="10"/>
      <c r="M227" s="10"/>
      <c r="N227" s="10"/>
      <c r="O227" s="21" t="str">
        <f t="shared" si="43"/>
        <v/>
      </c>
      <c r="P227" s="11"/>
      <c r="Q227" s="10"/>
      <c r="R227" s="10"/>
      <c r="S227" s="10"/>
      <c r="T227" s="10"/>
      <c r="U227" s="10"/>
      <c r="V227" s="10"/>
      <c r="W227" s="10"/>
      <c r="X227" s="10"/>
      <c r="Y227" s="10"/>
      <c r="Z227" s="21" t="str">
        <f t="shared" si="44"/>
        <v/>
      </c>
      <c r="AA227" s="11"/>
      <c r="AB227" s="10"/>
      <c r="AC227" s="10"/>
      <c r="AD227" s="10"/>
      <c r="AE227" s="10"/>
      <c r="AF227" s="10"/>
      <c r="AG227" s="10"/>
      <c r="AH227" s="10"/>
      <c r="AI227" s="10"/>
      <c r="AJ227" s="10"/>
      <c r="AK227" s="21" t="str">
        <f t="shared" si="45"/>
        <v/>
      </c>
      <c r="AL227" s="240">
        <f t="shared" si="46"/>
        <v>0</v>
      </c>
      <c r="AM227" s="178">
        <f t="shared" si="47"/>
        <v>0</v>
      </c>
      <c r="AN227" s="178">
        <f t="shared" si="48"/>
        <v>0</v>
      </c>
      <c r="AO227" s="178">
        <f t="shared" si="49"/>
        <v>0</v>
      </c>
      <c r="AP227" s="178">
        <f t="shared" si="50"/>
        <v>0</v>
      </c>
      <c r="AQ227" s="178">
        <f t="shared" si="51"/>
        <v>0</v>
      </c>
      <c r="AR227" s="178">
        <f t="shared" si="52"/>
        <v>0</v>
      </c>
      <c r="AS227" s="178">
        <f t="shared" si="53"/>
        <v>0</v>
      </c>
      <c r="AT227" s="178">
        <f t="shared" si="54"/>
        <v>0</v>
      </c>
      <c r="AU227" s="178">
        <f t="shared" si="55"/>
        <v>0</v>
      </c>
      <c r="AV227" s="179">
        <f t="shared" si="56"/>
        <v>0</v>
      </c>
      <c r="AW227" s="249"/>
      <c r="AX227" s="249"/>
    </row>
    <row r="228" spans="1:50" x14ac:dyDescent="0.25">
      <c r="A228" s="9">
        <v>226</v>
      </c>
      <c r="B228" s="81"/>
      <c r="C228" s="85"/>
      <c r="D228" s="236"/>
      <c r="E228" s="243"/>
      <c r="F228" s="10"/>
      <c r="G228" s="10"/>
      <c r="H228" s="10"/>
      <c r="I228" s="10"/>
      <c r="J228" s="10"/>
      <c r="K228" s="10"/>
      <c r="L228" s="10"/>
      <c r="M228" s="10"/>
      <c r="N228" s="10"/>
      <c r="O228" s="21" t="str">
        <f t="shared" si="43"/>
        <v/>
      </c>
      <c r="P228" s="11"/>
      <c r="Q228" s="10"/>
      <c r="R228" s="10"/>
      <c r="S228" s="10"/>
      <c r="T228" s="10"/>
      <c r="U228" s="10"/>
      <c r="V228" s="10"/>
      <c r="W228" s="10"/>
      <c r="X228" s="10"/>
      <c r="Y228" s="10"/>
      <c r="Z228" s="21" t="str">
        <f t="shared" si="44"/>
        <v/>
      </c>
      <c r="AA228" s="11"/>
      <c r="AB228" s="10"/>
      <c r="AC228" s="10"/>
      <c r="AD228" s="10"/>
      <c r="AE228" s="10"/>
      <c r="AF228" s="10"/>
      <c r="AG228" s="10"/>
      <c r="AH228" s="10"/>
      <c r="AI228" s="10"/>
      <c r="AJ228" s="10"/>
      <c r="AK228" s="21" t="str">
        <f t="shared" si="45"/>
        <v/>
      </c>
      <c r="AL228" s="240">
        <f t="shared" si="46"/>
        <v>0</v>
      </c>
      <c r="AM228" s="178">
        <f t="shared" si="47"/>
        <v>0</v>
      </c>
      <c r="AN228" s="178">
        <f t="shared" si="48"/>
        <v>0</v>
      </c>
      <c r="AO228" s="178">
        <f t="shared" si="49"/>
        <v>0</v>
      </c>
      <c r="AP228" s="178">
        <f t="shared" si="50"/>
        <v>0</v>
      </c>
      <c r="AQ228" s="178">
        <f t="shared" si="51"/>
        <v>0</v>
      </c>
      <c r="AR228" s="178">
        <f t="shared" si="52"/>
        <v>0</v>
      </c>
      <c r="AS228" s="178">
        <f t="shared" si="53"/>
        <v>0</v>
      </c>
      <c r="AT228" s="178">
        <f t="shared" si="54"/>
        <v>0</v>
      </c>
      <c r="AU228" s="178">
        <f t="shared" si="55"/>
        <v>0</v>
      </c>
      <c r="AV228" s="179">
        <f t="shared" si="56"/>
        <v>0</v>
      </c>
      <c r="AW228" s="249"/>
      <c r="AX228" s="249"/>
    </row>
    <row r="229" spans="1:50" x14ac:dyDescent="0.25">
      <c r="A229" s="9">
        <v>227</v>
      </c>
      <c r="B229" s="81"/>
      <c r="C229" s="85"/>
      <c r="D229" s="236"/>
      <c r="E229" s="243"/>
      <c r="F229" s="10"/>
      <c r="G229" s="10"/>
      <c r="H229" s="10"/>
      <c r="I229" s="10"/>
      <c r="J229" s="10"/>
      <c r="K229" s="10"/>
      <c r="L229" s="10"/>
      <c r="M229" s="10"/>
      <c r="N229" s="10"/>
      <c r="O229" s="21" t="str">
        <f t="shared" si="43"/>
        <v/>
      </c>
      <c r="P229" s="11"/>
      <c r="Q229" s="10"/>
      <c r="R229" s="10"/>
      <c r="S229" s="10"/>
      <c r="T229" s="10"/>
      <c r="U229" s="10"/>
      <c r="V229" s="10"/>
      <c r="W229" s="10"/>
      <c r="X229" s="10"/>
      <c r="Y229" s="10"/>
      <c r="Z229" s="21" t="str">
        <f t="shared" si="44"/>
        <v/>
      </c>
      <c r="AA229" s="11"/>
      <c r="AB229" s="10"/>
      <c r="AC229" s="10"/>
      <c r="AD229" s="10"/>
      <c r="AE229" s="10"/>
      <c r="AF229" s="10"/>
      <c r="AG229" s="10"/>
      <c r="AH229" s="10"/>
      <c r="AI229" s="10"/>
      <c r="AJ229" s="10"/>
      <c r="AK229" s="21" t="str">
        <f t="shared" si="45"/>
        <v/>
      </c>
      <c r="AL229" s="240">
        <f t="shared" si="46"/>
        <v>0</v>
      </c>
      <c r="AM229" s="178">
        <f t="shared" si="47"/>
        <v>0</v>
      </c>
      <c r="AN229" s="178">
        <f t="shared" si="48"/>
        <v>0</v>
      </c>
      <c r="AO229" s="178">
        <f t="shared" si="49"/>
        <v>0</v>
      </c>
      <c r="AP229" s="178">
        <f t="shared" si="50"/>
        <v>0</v>
      </c>
      <c r="AQ229" s="178">
        <f t="shared" si="51"/>
        <v>0</v>
      </c>
      <c r="AR229" s="178">
        <f t="shared" si="52"/>
        <v>0</v>
      </c>
      <c r="AS229" s="178">
        <f t="shared" si="53"/>
        <v>0</v>
      </c>
      <c r="AT229" s="178">
        <f t="shared" si="54"/>
        <v>0</v>
      </c>
      <c r="AU229" s="178">
        <f t="shared" si="55"/>
        <v>0</v>
      </c>
      <c r="AV229" s="179">
        <f t="shared" si="56"/>
        <v>0</v>
      </c>
      <c r="AW229" s="249"/>
      <c r="AX229" s="249"/>
    </row>
    <row r="230" spans="1:50" x14ac:dyDescent="0.25">
      <c r="A230" s="9">
        <v>228</v>
      </c>
      <c r="B230" s="81"/>
      <c r="C230" s="85"/>
      <c r="D230" s="236"/>
      <c r="E230" s="243"/>
      <c r="F230" s="10"/>
      <c r="G230" s="10"/>
      <c r="H230" s="10"/>
      <c r="I230" s="10"/>
      <c r="J230" s="10"/>
      <c r="K230" s="10"/>
      <c r="L230" s="10"/>
      <c r="M230" s="10"/>
      <c r="N230" s="10"/>
      <c r="O230" s="21" t="str">
        <f t="shared" si="43"/>
        <v/>
      </c>
      <c r="P230" s="11"/>
      <c r="Q230" s="10"/>
      <c r="R230" s="10"/>
      <c r="S230" s="10"/>
      <c r="T230" s="10"/>
      <c r="U230" s="10"/>
      <c r="V230" s="10"/>
      <c r="W230" s="10"/>
      <c r="X230" s="10"/>
      <c r="Y230" s="10"/>
      <c r="Z230" s="21" t="str">
        <f t="shared" si="44"/>
        <v/>
      </c>
      <c r="AA230" s="11"/>
      <c r="AB230" s="10"/>
      <c r="AC230" s="10"/>
      <c r="AD230" s="10"/>
      <c r="AE230" s="10"/>
      <c r="AF230" s="10"/>
      <c r="AG230" s="10"/>
      <c r="AH230" s="10"/>
      <c r="AI230" s="10"/>
      <c r="AJ230" s="10"/>
      <c r="AK230" s="21" t="str">
        <f t="shared" si="45"/>
        <v/>
      </c>
      <c r="AL230" s="240">
        <f t="shared" si="46"/>
        <v>0</v>
      </c>
      <c r="AM230" s="178">
        <f t="shared" si="47"/>
        <v>0</v>
      </c>
      <c r="AN230" s="178">
        <f t="shared" si="48"/>
        <v>0</v>
      </c>
      <c r="AO230" s="178">
        <f t="shared" si="49"/>
        <v>0</v>
      </c>
      <c r="AP230" s="178">
        <f t="shared" si="50"/>
        <v>0</v>
      </c>
      <c r="AQ230" s="178">
        <f t="shared" si="51"/>
        <v>0</v>
      </c>
      <c r="AR230" s="178">
        <f t="shared" si="52"/>
        <v>0</v>
      </c>
      <c r="AS230" s="178">
        <f t="shared" si="53"/>
        <v>0</v>
      </c>
      <c r="AT230" s="178">
        <f t="shared" si="54"/>
        <v>0</v>
      </c>
      <c r="AU230" s="178">
        <f t="shared" si="55"/>
        <v>0</v>
      </c>
      <c r="AV230" s="179">
        <f t="shared" si="56"/>
        <v>0</v>
      </c>
      <c r="AW230" s="249"/>
      <c r="AX230" s="249"/>
    </row>
    <row r="231" spans="1:50" x14ac:dyDescent="0.25">
      <c r="A231" s="9">
        <v>229</v>
      </c>
      <c r="B231" s="81"/>
      <c r="C231" s="85"/>
      <c r="D231" s="236"/>
      <c r="E231" s="243"/>
      <c r="F231" s="10"/>
      <c r="G231" s="10"/>
      <c r="H231" s="10"/>
      <c r="I231" s="10"/>
      <c r="J231" s="10"/>
      <c r="K231" s="10"/>
      <c r="L231" s="10"/>
      <c r="M231" s="10"/>
      <c r="N231" s="10"/>
      <c r="O231" s="21" t="str">
        <f t="shared" si="43"/>
        <v/>
      </c>
      <c r="P231" s="11"/>
      <c r="Q231" s="10"/>
      <c r="R231" s="10"/>
      <c r="S231" s="10"/>
      <c r="T231" s="10"/>
      <c r="U231" s="10"/>
      <c r="V231" s="10"/>
      <c r="W231" s="10"/>
      <c r="X231" s="10"/>
      <c r="Y231" s="10"/>
      <c r="Z231" s="21" t="str">
        <f t="shared" si="44"/>
        <v/>
      </c>
      <c r="AA231" s="11"/>
      <c r="AB231" s="10"/>
      <c r="AC231" s="10"/>
      <c r="AD231" s="10"/>
      <c r="AE231" s="10"/>
      <c r="AF231" s="10"/>
      <c r="AG231" s="10"/>
      <c r="AH231" s="10"/>
      <c r="AI231" s="10"/>
      <c r="AJ231" s="10"/>
      <c r="AK231" s="21" t="str">
        <f t="shared" si="45"/>
        <v/>
      </c>
      <c r="AL231" s="240">
        <f t="shared" si="46"/>
        <v>0</v>
      </c>
      <c r="AM231" s="178">
        <f t="shared" si="47"/>
        <v>0</v>
      </c>
      <c r="AN231" s="178">
        <f t="shared" si="48"/>
        <v>0</v>
      </c>
      <c r="AO231" s="178">
        <f t="shared" si="49"/>
        <v>0</v>
      </c>
      <c r="AP231" s="178">
        <f t="shared" si="50"/>
        <v>0</v>
      </c>
      <c r="AQ231" s="178">
        <f t="shared" si="51"/>
        <v>0</v>
      </c>
      <c r="AR231" s="178">
        <f t="shared" si="52"/>
        <v>0</v>
      </c>
      <c r="AS231" s="178">
        <f t="shared" si="53"/>
        <v>0</v>
      </c>
      <c r="AT231" s="178">
        <f t="shared" si="54"/>
        <v>0</v>
      </c>
      <c r="AU231" s="178">
        <f t="shared" si="55"/>
        <v>0</v>
      </c>
      <c r="AV231" s="179">
        <f t="shared" si="56"/>
        <v>0</v>
      </c>
      <c r="AW231" s="249"/>
      <c r="AX231" s="249"/>
    </row>
    <row r="232" spans="1:50" x14ac:dyDescent="0.25">
      <c r="A232" s="9">
        <v>230</v>
      </c>
      <c r="B232" s="81"/>
      <c r="C232" s="85"/>
      <c r="D232" s="236"/>
      <c r="E232" s="243"/>
      <c r="F232" s="10"/>
      <c r="G232" s="10"/>
      <c r="H232" s="10"/>
      <c r="I232" s="10"/>
      <c r="J232" s="10"/>
      <c r="K232" s="10"/>
      <c r="L232" s="10"/>
      <c r="M232" s="10"/>
      <c r="N232" s="10"/>
      <c r="O232" s="21" t="str">
        <f t="shared" si="43"/>
        <v/>
      </c>
      <c r="P232" s="11"/>
      <c r="Q232" s="10"/>
      <c r="R232" s="10"/>
      <c r="S232" s="10"/>
      <c r="T232" s="10"/>
      <c r="U232" s="10"/>
      <c r="V232" s="10"/>
      <c r="W232" s="10"/>
      <c r="X232" s="10"/>
      <c r="Y232" s="10"/>
      <c r="Z232" s="21" t="str">
        <f t="shared" si="44"/>
        <v/>
      </c>
      <c r="AA232" s="11"/>
      <c r="AB232" s="10"/>
      <c r="AC232" s="10"/>
      <c r="AD232" s="10"/>
      <c r="AE232" s="10"/>
      <c r="AF232" s="10"/>
      <c r="AG232" s="10"/>
      <c r="AH232" s="10"/>
      <c r="AI232" s="10"/>
      <c r="AJ232" s="10"/>
      <c r="AK232" s="21" t="str">
        <f t="shared" si="45"/>
        <v/>
      </c>
      <c r="AL232" s="240">
        <f t="shared" si="46"/>
        <v>0</v>
      </c>
      <c r="AM232" s="178">
        <f t="shared" si="47"/>
        <v>0</v>
      </c>
      <c r="AN232" s="178">
        <f t="shared" si="48"/>
        <v>0</v>
      </c>
      <c r="AO232" s="178">
        <f t="shared" si="49"/>
        <v>0</v>
      </c>
      <c r="AP232" s="178">
        <f t="shared" si="50"/>
        <v>0</v>
      </c>
      <c r="AQ232" s="178">
        <f t="shared" si="51"/>
        <v>0</v>
      </c>
      <c r="AR232" s="178">
        <f t="shared" si="52"/>
        <v>0</v>
      </c>
      <c r="AS232" s="178">
        <f t="shared" si="53"/>
        <v>0</v>
      </c>
      <c r="AT232" s="178">
        <f t="shared" si="54"/>
        <v>0</v>
      </c>
      <c r="AU232" s="178">
        <f t="shared" si="55"/>
        <v>0</v>
      </c>
      <c r="AV232" s="179">
        <f t="shared" si="56"/>
        <v>0</v>
      </c>
      <c r="AW232" s="249"/>
      <c r="AX232" s="249"/>
    </row>
    <row r="233" spans="1:50" x14ac:dyDescent="0.25">
      <c r="A233" s="9">
        <v>231</v>
      </c>
      <c r="B233" s="81"/>
      <c r="C233" s="85"/>
      <c r="D233" s="236"/>
      <c r="E233" s="243"/>
      <c r="F233" s="10"/>
      <c r="G233" s="10"/>
      <c r="H233" s="10"/>
      <c r="I233" s="10"/>
      <c r="J233" s="10"/>
      <c r="K233" s="10"/>
      <c r="L233" s="10"/>
      <c r="M233" s="10"/>
      <c r="N233" s="10"/>
      <c r="O233" s="21" t="str">
        <f t="shared" si="43"/>
        <v/>
      </c>
      <c r="P233" s="11"/>
      <c r="Q233" s="10"/>
      <c r="R233" s="10"/>
      <c r="S233" s="10"/>
      <c r="T233" s="10"/>
      <c r="U233" s="10"/>
      <c r="V233" s="10"/>
      <c r="W233" s="10"/>
      <c r="X233" s="10"/>
      <c r="Y233" s="10"/>
      <c r="Z233" s="21" t="str">
        <f t="shared" si="44"/>
        <v/>
      </c>
      <c r="AA233" s="11"/>
      <c r="AB233" s="10"/>
      <c r="AC233" s="10"/>
      <c r="AD233" s="10"/>
      <c r="AE233" s="10"/>
      <c r="AF233" s="10"/>
      <c r="AG233" s="10"/>
      <c r="AH233" s="10"/>
      <c r="AI233" s="10"/>
      <c r="AJ233" s="10"/>
      <c r="AK233" s="21" t="str">
        <f t="shared" si="45"/>
        <v/>
      </c>
      <c r="AL233" s="240">
        <f t="shared" si="46"/>
        <v>0</v>
      </c>
      <c r="AM233" s="178">
        <f t="shared" si="47"/>
        <v>0</v>
      </c>
      <c r="AN233" s="178">
        <f t="shared" si="48"/>
        <v>0</v>
      </c>
      <c r="AO233" s="178">
        <f t="shared" si="49"/>
        <v>0</v>
      </c>
      <c r="AP233" s="178">
        <f t="shared" si="50"/>
        <v>0</v>
      </c>
      <c r="AQ233" s="178">
        <f t="shared" si="51"/>
        <v>0</v>
      </c>
      <c r="AR233" s="178">
        <f t="shared" si="52"/>
        <v>0</v>
      </c>
      <c r="AS233" s="178">
        <f t="shared" si="53"/>
        <v>0</v>
      </c>
      <c r="AT233" s="178">
        <f t="shared" si="54"/>
        <v>0</v>
      </c>
      <c r="AU233" s="178">
        <f t="shared" si="55"/>
        <v>0</v>
      </c>
      <c r="AV233" s="179">
        <f t="shared" si="56"/>
        <v>0</v>
      </c>
      <c r="AW233" s="249"/>
      <c r="AX233" s="249"/>
    </row>
    <row r="234" spans="1:50" x14ac:dyDescent="0.25">
      <c r="A234" s="9">
        <v>232</v>
      </c>
      <c r="B234" s="81"/>
      <c r="C234" s="85"/>
      <c r="D234" s="236"/>
      <c r="E234" s="243"/>
      <c r="F234" s="10"/>
      <c r="G234" s="10"/>
      <c r="H234" s="10"/>
      <c r="I234" s="10"/>
      <c r="J234" s="10"/>
      <c r="K234" s="10"/>
      <c r="L234" s="10"/>
      <c r="M234" s="10"/>
      <c r="N234" s="10"/>
      <c r="O234" s="21" t="str">
        <f t="shared" si="43"/>
        <v/>
      </c>
      <c r="P234" s="11"/>
      <c r="Q234" s="10"/>
      <c r="R234" s="10"/>
      <c r="S234" s="10"/>
      <c r="T234" s="10"/>
      <c r="U234" s="10"/>
      <c r="V234" s="10"/>
      <c r="W234" s="10"/>
      <c r="X234" s="10"/>
      <c r="Y234" s="10"/>
      <c r="Z234" s="21" t="str">
        <f t="shared" si="44"/>
        <v/>
      </c>
      <c r="AA234" s="11"/>
      <c r="AB234" s="10"/>
      <c r="AC234" s="10"/>
      <c r="AD234" s="10"/>
      <c r="AE234" s="10"/>
      <c r="AF234" s="10"/>
      <c r="AG234" s="10"/>
      <c r="AH234" s="10"/>
      <c r="AI234" s="10"/>
      <c r="AJ234" s="10"/>
      <c r="AK234" s="21" t="str">
        <f t="shared" si="45"/>
        <v/>
      </c>
      <c r="AL234" s="240">
        <f t="shared" si="46"/>
        <v>0</v>
      </c>
      <c r="AM234" s="178">
        <f t="shared" si="47"/>
        <v>0</v>
      </c>
      <c r="AN234" s="178">
        <f t="shared" si="48"/>
        <v>0</v>
      </c>
      <c r="AO234" s="178">
        <f t="shared" si="49"/>
        <v>0</v>
      </c>
      <c r="AP234" s="178">
        <f t="shared" si="50"/>
        <v>0</v>
      </c>
      <c r="AQ234" s="178">
        <f t="shared" si="51"/>
        <v>0</v>
      </c>
      <c r="AR234" s="178">
        <f t="shared" si="52"/>
        <v>0</v>
      </c>
      <c r="AS234" s="178">
        <f t="shared" si="53"/>
        <v>0</v>
      </c>
      <c r="AT234" s="178">
        <f t="shared" si="54"/>
        <v>0</v>
      </c>
      <c r="AU234" s="178">
        <f t="shared" si="55"/>
        <v>0</v>
      </c>
      <c r="AV234" s="179">
        <f t="shared" si="56"/>
        <v>0</v>
      </c>
      <c r="AW234" s="249"/>
      <c r="AX234" s="249"/>
    </row>
    <row r="235" spans="1:50" x14ac:dyDescent="0.25">
      <c r="A235" s="9">
        <v>233</v>
      </c>
      <c r="B235" s="81"/>
      <c r="C235" s="85"/>
      <c r="D235" s="236"/>
      <c r="E235" s="243"/>
      <c r="F235" s="10"/>
      <c r="G235" s="10"/>
      <c r="H235" s="10"/>
      <c r="I235" s="10"/>
      <c r="J235" s="10"/>
      <c r="K235" s="10"/>
      <c r="L235" s="10"/>
      <c r="M235" s="10"/>
      <c r="N235" s="10"/>
      <c r="O235" s="21" t="str">
        <f t="shared" si="43"/>
        <v/>
      </c>
      <c r="P235" s="11"/>
      <c r="Q235" s="10"/>
      <c r="R235" s="10"/>
      <c r="S235" s="10"/>
      <c r="T235" s="10"/>
      <c r="U235" s="10"/>
      <c r="V235" s="10"/>
      <c r="W235" s="10"/>
      <c r="X235" s="10"/>
      <c r="Y235" s="10"/>
      <c r="Z235" s="21" t="str">
        <f t="shared" si="44"/>
        <v/>
      </c>
      <c r="AA235" s="11"/>
      <c r="AB235" s="10"/>
      <c r="AC235" s="10"/>
      <c r="AD235" s="10"/>
      <c r="AE235" s="10"/>
      <c r="AF235" s="10"/>
      <c r="AG235" s="10"/>
      <c r="AH235" s="10"/>
      <c r="AI235" s="10"/>
      <c r="AJ235" s="10"/>
      <c r="AK235" s="21" t="str">
        <f t="shared" si="45"/>
        <v/>
      </c>
      <c r="AL235" s="240">
        <f t="shared" si="46"/>
        <v>0</v>
      </c>
      <c r="AM235" s="178">
        <f t="shared" si="47"/>
        <v>0</v>
      </c>
      <c r="AN235" s="178">
        <f t="shared" si="48"/>
        <v>0</v>
      </c>
      <c r="AO235" s="178">
        <f t="shared" si="49"/>
        <v>0</v>
      </c>
      <c r="AP235" s="178">
        <f t="shared" si="50"/>
        <v>0</v>
      </c>
      <c r="AQ235" s="178">
        <f t="shared" si="51"/>
        <v>0</v>
      </c>
      <c r="AR235" s="178">
        <f t="shared" si="52"/>
        <v>0</v>
      </c>
      <c r="AS235" s="178">
        <f t="shared" si="53"/>
        <v>0</v>
      </c>
      <c r="AT235" s="178">
        <f t="shared" si="54"/>
        <v>0</v>
      </c>
      <c r="AU235" s="178">
        <f t="shared" si="55"/>
        <v>0</v>
      </c>
      <c r="AV235" s="179">
        <f t="shared" si="56"/>
        <v>0</v>
      </c>
      <c r="AW235" s="249"/>
      <c r="AX235" s="249"/>
    </row>
    <row r="236" spans="1:50" x14ac:dyDescent="0.25">
      <c r="A236" s="9">
        <v>234</v>
      </c>
      <c r="B236" s="81"/>
      <c r="C236" s="85"/>
      <c r="D236" s="236"/>
      <c r="E236" s="243"/>
      <c r="F236" s="10"/>
      <c r="G236" s="10"/>
      <c r="H236" s="10"/>
      <c r="I236" s="10"/>
      <c r="J236" s="10"/>
      <c r="K236" s="10"/>
      <c r="L236" s="10"/>
      <c r="M236" s="10"/>
      <c r="N236" s="10"/>
      <c r="O236" s="21" t="str">
        <f t="shared" si="43"/>
        <v/>
      </c>
      <c r="P236" s="11"/>
      <c r="Q236" s="10"/>
      <c r="R236" s="10"/>
      <c r="S236" s="10"/>
      <c r="T236" s="10"/>
      <c r="U236" s="10"/>
      <c r="V236" s="10"/>
      <c r="W236" s="10"/>
      <c r="X236" s="10"/>
      <c r="Y236" s="10"/>
      <c r="Z236" s="21" t="str">
        <f t="shared" si="44"/>
        <v/>
      </c>
      <c r="AA236" s="11"/>
      <c r="AB236" s="10"/>
      <c r="AC236" s="10"/>
      <c r="AD236" s="10"/>
      <c r="AE236" s="10"/>
      <c r="AF236" s="10"/>
      <c r="AG236" s="10"/>
      <c r="AH236" s="10"/>
      <c r="AI236" s="10"/>
      <c r="AJ236" s="10"/>
      <c r="AK236" s="21" t="str">
        <f t="shared" si="45"/>
        <v/>
      </c>
      <c r="AL236" s="240">
        <f t="shared" si="46"/>
        <v>0</v>
      </c>
      <c r="AM236" s="178">
        <f t="shared" si="47"/>
        <v>0</v>
      </c>
      <c r="AN236" s="178">
        <f t="shared" si="48"/>
        <v>0</v>
      </c>
      <c r="AO236" s="178">
        <f t="shared" si="49"/>
        <v>0</v>
      </c>
      <c r="AP236" s="178">
        <f t="shared" si="50"/>
        <v>0</v>
      </c>
      <c r="AQ236" s="178">
        <f t="shared" si="51"/>
        <v>0</v>
      </c>
      <c r="AR236" s="178">
        <f t="shared" si="52"/>
        <v>0</v>
      </c>
      <c r="AS236" s="178">
        <f t="shared" si="53"/>
        <v>0</v>
      </c>
      <c r="AT236" s="178">
        <f t="shared" si="54"/>
        <v>0</v>
      </c>
      <c r="AU236" s="178">
        <f t="shared" si="55"/>
        <v>0</v>
      </c>
      <c r="AV236" s="179">
        <f t="shared" si="56"/>
        <v>0</v>
      </c>
      <c r="AW236" s="249"/>
      <c r="AX236" s="249"/>
    </row>
    <row r="237" spans="1:50" x14ac:dyDescent="0.25">
      <c r="A237" s="9">
        <v>235</v>
      </c>
      <c r="B237" s="81"/>
      <c r="C237" s="85"/>
      <c r="D237" s="236"/>
      <c r="E237" s="243"/>
      <c r="F237" s="10"/>
      <c r="G237" s="10"/>
      <c r="H237" s="10"/>
      <c r="I237" s="10"/>
      <c r="J237" s="10"/>
      <c r="K237" s="10"/>
      <c r="L237" s="10"/>
      <c r="M237" s="10"/>
      <c r="N237" s="10"/>
      <c r="O237" s="21" t="str">
        <f t="shared" si="43"/>
        <v/>
      </c>
      <c r="P237" s="11"/>
      <c r="Q237" s="10"/>
      <c r="R237" s="10"/>
      <c r="S237" s="10"/>
      <c r="T237" s="10"/>
      <c r="U237" s="10"/>
      <c r="V237" s="10"/>
      <c r="W237" s="10"/>
      <c r="X237" s="10"/>
      <c r="Y237" s="10"/>
      <c r="Z237" s="21" t="str">
        <f t="shared" si="44"/>
        <v/>
      </c>
      <c r="AA237" s="11"/>
      <c r="AB237" s="10"/>
      <c r="AC237" s="10"/>
      <c r="AD237" s="10"/>
      <c r="AE237" s="10"/>
      <c r="AF237" s="10"/>
      <c r="AG237" s="10"/>
      <c r="AH237" s="10"/>
      <c r="AI237" s="10"/>
      <c r="AJ237" s="10"/>
      <c r="AK237" s="21" t="str">
        <f t="shared" si="45"/>
        <v/>
      </c>
      <c r="AL237" s="240">
        <f t="shared" si="46"/>
        <v>0</v>
      </c>
      <c r="AM237" s="178">
        <f t="shared" si="47"/>
        <v>0</v>
      </c>
      <c r="AN237" s="178">
        <f t="shared" si="48"/>
        <v>0</v>
      </c>
      <c r="AO237" s="178">
        <f t="shared" si="49"/>
        <v>0</v>
      </c>
      <c r="AP237" s="178">
        <f t="shared" si="50"/>
        <v>0</v>
      </c>
      <c r="AQ237" s="178">
        <f t="shared" si="51"/>
        <v>0</v>
      </c>
      <c r="AR237" s="178">
        <f t="shared" si="52"/>
        <v>0</v>
      </c>
      <c r="AS237" s="178">
        <f t="shared" si="53"/>
        <v>0</v>
      </c>
      <c r="AT237" s="178">
        <f t="shared" si="54"/>
        <v>0</v>
      </c>
      <c r="AU237" s="178">
        <f t="shared" si="55"/>
        <v>0</v>
      </c>
      <c r="AV237" s="179">
        <f t="shared" si="56"/>
        <v>0</v>
      </c>
      <c r="AW237" s="249"/>
      <c r="AX237" s="249"/>
    </row>
    <row r="238" spans="1:50" x14ac:dyDescent="0.25">
      <c r="A238" s="9">
        <v>236</v>
      </c>
      <c r="B238" s="81"/>
      <c r="C238" s="85"/>
      <c r="D238" s="236"/>
      <c r="E238" s="243"/>
      <c r="F238" s="10"/>
      <c r="G238" s="10"/>
      <c r="H238" s="10"/>
      <c r="I238" s="10"/>
      <c r="J238" s="10"/>
      <c r="K238" s="10"/>
      <c r="L238" s="10"/>
      <c r="M238" s="10"/>
      <c r="N238" s="10"/>
      <c r="O238" s="21" t="str">
        <f t="shared" si="43"/>
        <v/>
      </c>
      <c r="P238" s="11"/>
      <c r="Q238" s="10"/>
      <c r="R238" s="10"/>
      <c r="S238" s="10"/>
      <c r="T238" s="10"/>
      <c r="U238" s="10"/>
      <c r="V238" s="10"/>
      <c r="W238" s="10"/>
      <c r="X238" s="10"/>
      <c r="Y238" s="10"/>
      <c r="Z238" s="21" t="str">
        <f t="shared" si="44"/>
        <v/>
      </c>
      <c r="AA238" s="11"/>
      <c r="AB238" s="10"/>
      <c r="AC238" s="10"/>
      <c r="AD238" s="10"/>
      <c r="AE238" s="10"/>
      <c r="AF238" s="10"/>
      <c r="AG238" s="10"/>
      <c r="AH238" s="10"/>
      <c r="AI238" s="10"/>
      <c r="AJ238" s="10"/>
      <c r="AK238" s="21" t="str">
        <f t="shared" si="45"/>
        <v/>
      </c>
      <c r="AL238" s="240">
        <f t="shared" si="46"/>
        <v>0</v>
      </c>
      <c r="AM238" s="178">
        <f t="shared" si="47"/>
        <v>0</v>
      </c>
      <c r="AN238" s="178">
        <f t="shared" si="48"/>
        <v>0</v>
      </c>
      <c r="AO238" s="178">
        <f t="shared" si="49"/>
        <v>0</v>
      </c>
      <c r="AP238" s="178">
        <f t="shared" si="50"/>
        <v>0</v>
      </c>
      <c r="AQ238" s="178">
        <f t="shared" si="51"/>
        <v>0</v>
      </c>
      <c r="AR238" s="178">
        <f t="shared" si="52"/>
        <v>0</v>
      </c>
      <c r="AS238" s="178">
        <f t="shared" si="53"/>
        <v>0</v>
      </c>
      <c r="AT238" s="178">
        <f t="shared" si="54"/>
        <v>0</v>
      </c>
      <c r="AU238" s="178">
        <f t="shared" si="55"/>
        <v>0</v>
      </c>
      <c r="AV238" s="179">
        <f t="shared" si="56"/>
        <v>0</v>
      </c>
      <c r="AW238" s="249"/>
      <c r="AX238" s="249"/>
    </row>
    <row r="239" spans="1:50" x14ac:dyDescent="0.25">
      <c r="A239" s="9">
        <v>237</v>
      </c>
      <c r="B239" s="81"/>
      <c r="C239" s="85"/>
      <c r="D239" s="236"/>
      <c r="E239" s="243"/>
      <c r="F239" s="10"/>
      <c r="G239" s="10"/>
      <c r="H239" s="10"/>
      <c r="I239" s="10"/>
      <c r="J239" s="10"/>
      <c r="K239" s="10"/>
      <c r="L239" s="10"/>
      <c r="M239" s="10"/>
      <c r="N239" s="10"/>
      <c r="O239" s="21" t="str">
        <f t="shared" si="43"/>
        <v/>
      </c>
      <c r="P239" s="11"/>
      <c r="Q239" s="10"/>
      <c r="R239" s="10"/>
      <c r="S239" s="10"/>
      <c r="T239" s="10"/>
      <c r="U239" s="10"/>
      <c r="V239" s="10"/>
      <c r="W239" s="10"/>
      <c r="X239" s="10"/>
      <c r="Y239" s="10"/>
      <c r="Z239" s="21" t="str">
        <f t="shared" si="44"/>
        <v/>
      </c>
      <c r="AA239" s="11"/>
      <c r="AB239" s="10"/>
      <c r="AC239" s="10"/>
      <c r="AD239" s="10"/>
      <c r="AE239" s="10"/>
      <c r="AF239" s="10"/>
      <c r="AG239" s="10"/>
      <c r="AH239" s="10"/>
      <c r="AI239" s="10"/>
      <c r="AJ239" s="10"/>
      <c r="AK239" s="21" t="str">
        <f t="shared" si="45"/>
        <v/>
      </c>
      <c r="AL239" s="240">
        <f t="shared" si="46"/>
        <v>0</v>
      </c>
      <c r="AM239" s="178">
        <f t="shared" si="47"/>
        <v>0</v>
      </c>
      <c r="AN239" s="178">
        <f t="shared" si="48"/>
        <v>0</v>
      </c>
      <c r="AO239" s="178">
        <f t="shared" si="49"/>
        <v>0</v>
      </c>
      <c r="AP239" s="178">
        <f t="shared" si="50"/>
        <v>0</v>
      </c>
      <c r="AQ239" s="178">
        <f t="shared" si="51"/>
        <v>0</v>
      </c>
      <c r="AR239" s="178">
        <f t="shared" si="52"/>
        <v>0</v>
      </c>
      <c r="AS239" s="178">
        <f t="shared" si="53"/>
        <v>0</v>
      </c>
      <c r="AT239" s="178">
        <f t="shared" si="54"/>
        <v>0</v>
      </c>
      <c r="AU239" s="178">
        <f t="shared" si="55"/>
        <v>0</v>
      </c>
      <c r="AV239" s="179">
        <f t="shared" si="56"/>
        <v>0</v>
      </c>
      <c r="AW239" s="249"/>
      <c r="AX239" s="249"/>
    </row>
    <row r="240" spans="1:50" x14ac:dyDescent="0.25">
      <c r="A240" s="9">
        <v>238</v>
      </c>
      <c r="B240" s="81"/>
      <c r="C240" s="85"/>
      <c r="D240" s="236"/>
      <c r="E240" s="243"/>
      <c r="F240" s="10"/>
      <c r="G240" s="10"/>
      <c r="H240" s="10"/>
      <c r="I240" s="10"/>
      <c r="J240" s="10"/>
      <c r="K240" s="10"/>
      <c r="L240" s="10"/>
      <c r="M240" s="10"/>
      <c r="N240" s="10"/>
      <c r="O240" s="21" t="str">
        <f t="shared" si="43"/>
        <v/>
      </c>
      <c r="P240" s="11"/>
      <c r="Q240" s="10"/>
      <c r="R240" s="10"/>
      <c r="S240" s="10"/>
      <c r="T240" s="10"/>
      <c r="U240" s="10"/>
      <c r="V240" s="10"/>
      <c r="W240" s="10"/>
      <c r="X240" s="10"/>
      <c r="Y240" s="10"/>
      <c r="Z240" s="21" t="str">
        <f t="shared" si="44"/>
        <v/>
      </c>
      <c r="AA240" s="11"/>
      <c r="AB240" s="10"/>
      <c r="AC240" s="10"/>
      <c r="AD240" s="10"/>
      <c r="AE240" s="10"/>
      <c r="AF240" s="10"/>
      <c r="AG240" s="10"/>
      <c r="AH240" s="10"/>
      <c r="AI240" s="10"/>
      <c r="AJ240" s="10"/>
      <c r="AK240" s="21" t="str">
        <f t="shared" si="45"/>
        <v/>
      </c>
      <c r="AL240" s="240">
        <f t="shared" si="46"/>
        <v>0</v>
      </c>
      <c r="AM240" s="178">
        <f t="shared" si="47"/>
        <v>0</v>
      </c>
      <c r="AN240" s="178">
        <f t="shared" si="48"/>
        <v>0</v>
      </c>
      <c r="AO240" s="178">
        <f t="shared" si="49"/>
        <v>0</v>
      </c>
      <c r="AP240" s="178">
        <f t="shared" si="50"/>
        <v>0</v>
      </c>
      <c r="AQ240" s="178">
        <f t="shared" si="51"/>
        <v>0</v>
      </c>
      <c r="AR240" s="178">
        <f t="shared" si="52"/>
        <v>0</v>
      </c>
      <c r="AS240" s="178">
        <f t="shared" si="53"/>
        <v>0</v>
      </c>
      <c r="AT240" s="178">
        <f t="shared" si="54"/>
        <v>0</v>
      </c>
      <c r="AU240" s="178">
        <f t="shared" si="55"/>
        <v>0</v>
      </c>
      <c r="AV240" s="179">
        <f t="shared" si="56"/>
        <v>0</v>
      </c>
      <c r="AW240" s="249"/>
      <c r="AX240" s="249"/>
    </row>
    <row r="241" spans="1:50" x14ac:dyDescent="0.25">
      <c r="A241" s="9">
        <v>239</v>
      </c>
      <c r="B241" s="81"/>
      <c r="C241" s="85"/>
      <c r="D241" s="236"/>
      <c r="E241" s="243"/>
      <c r="F241" s="10"/>
      <c r="G241" s="10"/>
      <c r="H241" s="10"/>
      <c r="I241" s="10"/>
      <c r="J241" s="10"/>
      <c r="K241" s="10"/>
      <c r="L241" s="10"/>
      <c r="M241" s="10"/>
      <c r="N241" s="10"/>
      <c r="O241" s="21" t="str">
        <f t="shared" si="43"/>
        <v/>
      </c>
      <c r="P241" s="11"/>
      <c r="Q241" s="10"/>
      <c r="R241" s="10"/>
      <c r="S241" s="10"/>
      <c r="T241" s="10"/>
      <c r="U241" s="10"/>
      <c r="V241" s="10"/>
      <c r="W241" s="10"/>
      <c r="X241" s="10"/>
      <c r="Y241" s="10"/>
      <c r="Z241" s="21" t="str">
        <f t="shared" si="44"/>
        <v/>
      </c>
      <c r="AA241" s="11"/>
      <c r="AB241" s="10"/>
      <c r="AC241" s="10"/>
      <c r="AD241" s="10"/>
      <c r="AE241" s="10"/>
      <c r="AF241" s="10"/>
      <c r="AG241" s="10"/>
      <c r="AH241" s="10"/>
      <c r="AI241" s="10"/>
      <c r="AJ241" s="10"/>
      <c r="AK241" s="21" t="str">
        <f t="shared" si="45"/>
        <v/>
      </c>
      <c r="AL241" s="240">
        <f t="shared" si="46"/>
        <v>0</v>
      </c>
      <c r="AM241" s="178">
        <f t="shared" si="47"/>
        <v>0</v>
      </c>
      <c r="AN241" s="178">
        <f t="shared" si="48"/>
        <v>0</v>
      </c>
      <c r="AO241" s="178">
        <f t="shared" si="49"/>
        <v>0</v>
      </c>
      <c r="AP241" s="178">
        <f t="shared" si="50"/>
        <v>0</v>
      </c>
      <c r="AQ241" s="178">
        <f t="shared" si="51"/>
        <v>0</v>
      </c>
      <c r="AR241" s="178">
        <f t="shared" si="52"/>
        <v>0</v>
      </c>
      <c r="AS241" s="178">
        <f t="shared" si="53"/>
        <v>0</v>
      </c>
      <c r="AT241" s="178">
        <f t="shared" si="54"/>
        <v>0</v>
      </c>
      <c r="AU241" s="178">
        <f t="shared" si="55"/>
        <v>0</v>
      </c>
      <c r="AV241" s="179">
        <f t="shared" si="56"/>
        <v>0</v>
      </c>
      <c r="AW241" s="249"/>
      <c r="AX241" s="249"/>
    </row>
    <row r="242" spans="1:50" x14ac:dyDescent="0.25">
      <c r="A242" s="9">
        <v>240</v>
      </c>
      <c r="B242" s="81"/>
      <c r="C242" s="85"/>
      <c r="D242" s="236"/>
      <c r="E242" s="243"/>
      <c r="F242" s="10"/>
      <c r="G242" s="10"/>
      <c r="H242" s="10"/>
      <c r="I242" s="10"/>
      <c r="J242" s="10"/>
      <c r="K242" s="10"/>
      <c r="L242" s="10"/>
      <c r="M242" s="10"/>
      <c r="N242" s="10"/>
      <c r="O242" s="21" t="str">
        <f t="shared" si="43"/>
        <v/>
      </c>
      <c r="P242" s="11"/>
      <c r="Q242" s="10"/>
      <c r="R242" s="10"/>
      <c r="S242" s="10"/>
      <c r="T242" s="10"/>
      <c r="U242" s="10"/>
      <c r="V242" s="10"/>
      <c r="W242" s="10"/>
      <c r="X242" s="10"/>
      <c r="Y242" s="10"/>
      <c r="Z242" s="21" t="str">
        <f t="shared" si="44"/>
        <v/>
      </c>
      <c r="AA242" s="11"/>
      <c r="AB242" s="10"/>
      <c r="AC242" s="10"/>
      <c r="AD242" s="10"/>
      <c r="AE242" s="10"/>
      <c r="AF242" s="10"/>
      <c r="AG242" s="10"/>
      <c r="AH242" s="10"/>
      <c r="AI242" s="10"/>
      <c r="AJ242" s="10"/>
      <c r="AK242" s="21" t="str">
        <f t="shared" si="45"/>
        <v/>
      </c>
      <c r="AL242" s="240">
        <f t="shared" si="46"/>
        <v>0</v>
      </c>
      <c r="AM242" s="178">
        <f t="shared" si="47"/>
        <v>0</v>
      </c>
      <c r="AN242" s="178">
        <f t="shared" si="48"/>
        <v>0</v>
      </c>
      <c r="AO242" s="178">
        <f t="shared" si="49"/>
        <v>0</v>
      </c>
      <c r="AP242" s="178">
        <f t="shared" si="50"/>
        <v>0</v>
      </c>
      <c r="AQ242" s="178">
        <f t="shared" si="51"/>
        <v>0</v>
      </c>
      <c r="AR242" s="178">
        <f t="shared" si="52"/>
        <v>0</v>
      </c>
      <c r="AS242" s="178">
        <f t="shared" si="53"/>
        <v>0</v>
      </c>
      <c r="AT242" s="178">
        <f t="shared" si="54"/>
        <v>0</v>
      </c>
      <c r="AU242" s="178">
        <f t="shared" si="55"/>
        <v>0</v>
      </c>
      <c r="AV242" s="179">
        <f t="shared" si="56"/>
        <v>0</v>
      </c>
      <c r="AW242" s="249"/>
      <c r="AX242" s="249"/>
    </row>
    <row r="243" spans="1:50" x14ac:dyDescent="0.25">
      <c r="A243" s="9">
        <v>241</v>
      </c>
      <c r="B243" s="81"/>
      <c r="C243" s="85"/>
      <c r="D243" s="236"/>
      <c r="E243" s="243"/>
      <c r="F243" s="10"/>
      <c r="G243" s="10"/>
      <c r="H243" s="10"/>
      <c r="I243" s="10"/>
      <c r="J243" s="10"/>
      <c r="K243" s="10"/>
      <c r="L243" s="10"/>
      <c r="M243" s="10"/>
      <c r="N243" s="10"/>
      <c r="O243" s="21" t="str">
        <f t="shared" si="43"/>
        <v/>
      </c>
      <c r="P243" s="11"/>
      <c r="Q243" s="10"/>
      <c r="R243" s="10"/>
      <c r="S243" s="10"/>
      <c r="T243" s="10"/>
      <c r="U243" s="10"/>
      <c r="V243" s="10"/>
      <c r="W243" s="10"/>
      <c r="X243" s="10"/>
      <c r="Y243" s="10"/>
      <c r="Z243" s="21" t="str">
        <f t="shared" si="44"/>
        <v/>
      </c>
      <c r="AA243" s="11"/>
      <c r="AB243" s="10"/>
      <c r="AC243" s="10"/>
      <c r="AD243" s="10"/>
      <c r="AE243" s="10"/>
      <c r="AF243" s="10"/>
      <c r="AG243" s="10"/>
      <c r="AH243" s="10"/>
      <c r="AI243" s="10"/>
      <c r="AJ243" s="10"/>
      <c r="AK243" s="21" t="str">
        <f t="shared" si="45"/>
        <v/>
      </c>
      <c r="AL243" s="240">
        <f t="shared" si="46"/>
        <v>0</v>
      </c>
      <c r="AM243" s="178">
        <f t="shared" si="47"/>
        <v>0</v>
      </c>
      <c r="AN243" s="178">
        <f t="shared" si="48"/>
        <v>0</v>
      </c>
      <c r="AO243" s="178">
        <f t="shared" si="49"/>
        <v>0</v>
      </c>
      <c r="AP243" s="178">
        <f t="shared" si="50"/>
        <v>0</v>
      </c>
      <c r="AQ243" s="178">
        <f t="shared" si="51"/>
        <v>0</v>
      </c>
      <c r="AR243" s="178">
        <f t="shared" si="52"/>
        <v>0</v>
      </c>
      <c r="AS243" s="178">
        <f t="shared" si="53"/>
        <v>0</v>
      </c>
      <c r="AT243" s="178">
        <f t="shared" si="54"/>
        <v>0</v>
      </c>
      <c r="AU243" s="178">
        <f t="shared" si="55"/>
        <v>0</v>
      </c>
      <c r="AV243" s="179">
        <f t="shared" si="56"/>
        <v>0</v>
      </c>
      <c r="AW243" s="249"/>
      <c r="AX243" s="249"/>
    </row>
    <row r="244" spans="1:50" x14ac:dyDescent="0.25">
      <c r="A244" s="9">
        <v>242</v>
      </c>
      <c r="B244" s="81"/>
      <c r="C244" s="85"/>
      <c r="D244" s="236"/>
      <c r="E244" s="243"/>
      <c r="F244" s="10"/>
      <c r="G244" s="10"/>
      <c r="H244" s="10"/>
      <c r="I244" s="10"/>
      <c r="J244" s="10"/>
      <c r="K244" s="10"/>
      <c r="L244" s="10"/>
      <c r="M244" s="10"/>
      <c r="N244" s="10"/>
      <c r="O244" s="21" t="str">
        <f t="shared" si="43"/>
        <v/>
      </c>
      <c r="P244" s="11"/>
      <c r="Q244" s="10"/>
      <c r="R244" s="10"/>
      <c r="S244" s="10"/>
      <c r="T244" s="10"/>
      <c r="U244" s="10"/>
      <c r="V244" s="10"/>
      <c r="W244" s="10"/>
      <c r="X244" s="10"/>
      <c r="Y244" s="10"/>
      <c r="Z244" s="21" t="str">
        <f t="shared" si="44"/>
        <v/>
      </c>
      <c r="AA244" s="11"/>
      <c r="AB244" s="10"/>
      <c r="AC244" s="10"/>
      <c r="AD244" s="10"/>
      <c r="AE244" s="10"/>
      <c r="AF244" s="10"/>
      <c r="AG244" s="10"/>
      <c r="AH244" s="10"/>
      <c r="AI244" s="10"/>
      <c r="AJ244" s="10"/>
      <c r="AK244" s="21" t="str">
        <f t="shared" si="45"/>
        <v/>
      </c>
      <c r="AL244" s="240">
        <f t="shared" si="46"/>
        <v>0</v>
      </c>
      <c r="AM244" s="178">
        <f t="shared" si="47"/>
        <v>0</v>
      </c>
      <c r="AN244" s="178">
        <f t="shared" si="48"/>
        <v>0</v>
      </c>
      <c r="AO244" s="178">
        <f t="shared" si="49"/>
        <v>0</v>
      </c>
      <c r="AP244" s="178">
        <f t="shared" si="50"/>
        <v>0</v>
      </c>
      <c r="AQ244" s="178">
        <f t="shared" si="51"/>
        <v>0</v>
      </c>
      <c r="AR244" s="178">
        <f t="shared" si="52"/>
        <v>0</v>
      </c>
      <c r="AS244" s="178">
        <f t="shared" si="53"/>
        <v>0</v>
      </c>
      <c r="AT244" s="178">
        <f t="shared" si="54"/>
        <v>0</v>
      </c>
      <c r="AU244" s="178">
        <f t="shared" si="55"/>
        <v>0</v>
      </c>
      <c r="AV244" s="179">
        <f t="shared" si="56"/>
        <v>0</v>
      </c>
      <c r="AW244" s="249"/>
      <c r="AX244" s="249"/>
    </row>
    <row r="245" spans="1:50" x14ac:dyDescent="0.25">
      <c r="A245" s="9">
        <v>243</v>
      </c>
      <c r="B245" s="81"/>
      <c r="C245" s="85"/>
      <c r="D245" s="236"/>
      <c r="E245" s="243"/>
      <c r="F245" s="10"/>
      <c r="G245" s="10"/>
      <c r="H245" s="10"/>
      <c r="I245" s="10"/>
      <c r="J245" s="10"/>
      <c r="K245" s="10"/>
      <c r="L245" s="10"/>
      <c r="M245" s="10"/>
      <c r="N245" s="10"/>
      <c r="O245" s="21" t="str">
        <f t="shared" si="43"/>
        <v/>
      </c>
      <c r="P245" s="11"/>
      <c r="Q245" s="10"/>
      <c r="R245" s="10"/>
      <c r="S245" s="10"/>
      <c r="T245" s="10"/>
      <c r="U245" s="10"/>
      <c r="V245" s="10"/>
      <c r="W245" s="10"/>
      <c r="X245" s="10"/>
      <c r="Y245" s="10"/>
      <c r="Z245" s="21" t="str">
        <f t="shared" si="44"/>
        <v/>
      </c>
      <c r="AA245" s="11"/>
      <c r="AB245" s="10"/>
      <c r="AC245" s="10"/>
      <c r="AD245" s="10"/>
      <c r="AE245" s="10"/>
      <c r="AF245" s="10"/>
      <c r="AG245" s="10"/>
      <c r="AH245" s="10"/>
      <c r="AI245" s="10"/>
      <c r="AJ245" s="10"/>
      <c r="AK245" s="21" t="str">
        <f t="shared" si="45"/>
        <v/>
      </c>
      <c r="AL245" s="240">
        <f t="shared" si="46"/>
        <v>0</v>
      </c>
      <c r="AM245" s="178">
        <f t="shared" si="47"/>
        <v>0</v>
      </c>
      <c r="AN245" s="178">
        <f t="shared" si="48"/>
        <v>0</v>
      </c>
      <c r="AO245" s="178">
        <f t="shared" si="49"/>
        <v>0</v>
      </c>
      <c r="AP245" s="178">
        <f t="shared" si="50"/>
        <v>0</v>
      </c>
      <c r="AQ245" s="178">
        <f t="shared" si="51"/>
        <v>0</v>
      </c>
      <c r="AR245" s="178">
        <f t="shared" si="52"/>
        <v>0</v>
      </c>
      <c r="AS245" s="178">
        <f t="shared" si="53"/>
        <v>0</v>
      </c>
      <c r="AT245" s="178">
        <f t="shared" si="54"/>
        <v>0</v>
      </c>
      <c r="AU245" s="178">
        <f t="shared" si="55"/>
        <v>0</v>
      </c>
      <c r="AV245" s="179">
        <f t="shared" si="56"/>
        <v>0</v>
      </c>
      <c r="AW245" s="249"/>
      <c r="AX245" s="249"/>
    </row>
    <row r="246" spans="1:50" x14ac:dyDescent="0.25">
      <c r="A246" s="9">
        <v>244</v>
      </c>
      <c r="B246" s="81"/>
      <c r="C246" s="85"/>
      <c r="D246" s="236"/>
      <c r="E246" s="243"/>
      <c r="F246" s="10"/>
      <c r="G246" s="10"/>
      <c r="H246" s="10"/>
      <c r="I246" s="10"/>
      <c r="J246" s="10"/>
      <c r="K246" s="10"/>
      <c r="L246" s="10"/>
      <c r="M246" s="10"/>
      <c r="N246" s="10"/>
      <c r="O246" s="21" t="str">
        <f t="shared" si="43"/>
        <v/>
      </c>
      <c r="P246" s="11"/>
      <c r="Q246" s="10"/>
      <c r="R246" s="10"/>
      <c r="S246" s="10"/>
      <c r="T246" s="10"/>
      <c r="U246" s="10"/>
      <c r="V246" s="10"/>
      <c r="W246" s="10"/>
      <c r="X246" s="10"/>
      <c r="Y246" s="10"/>
      <c r="Z246" s="21" t="str">
        <f t="shared" si="44"/>
        <v/>
      </c>
      <c r="AA246" s="11"/>
      <c r="AB246" s="10"/>
      <c r="AC246" s="10"/>
      <c r="AD246" s="10"/>
      <c r="AE246" s="10"/>
      <c r="AF246" s="10"/>
      <c r="AG246" s="10"/>
      <c r="AH246" s="10"/>
      <c r="AI246" s="10"/>
      <c r="AJ246" s="10"/>
      <c r="AK246" s="21" t="str">
        <f t="shared" si="45"/>
        <v/>
      </c>
      <c r="AL246" s="240">
        <f t="shared" si="46"/>
        <v>0</v>
      </c>
      <c r="AM246" s="178">
        <f t="shared" si="47"/>
        <v>0</v>
      </c>
      <c r="AN246" s="178">
        <f t="shared" si="48"/>
        <v>0</v>
      </c>
      <c r="AO246" s="178">
        <f t="shared" si="49"/>
        <v>0</v>
      </c>
      <c r="AP246" s="178">
        <f t="shared" si="50"/>
        <v>0</v>
      </c>
      <c r="AQ246" s="178">
        <f t="shared" si="51"/>
        <v>0</v>
      </c>
      <c r="AR246" s="178">
        <f t="shared" si="52"/>
        <v>0</v>
      </c>
      <c r="AS246" s="178">
        <f t="shared" si="53"/>
        <v>0</v>
      </c>
      <c r="AT246" s="178">
        <f t="shared" si="54"/>
        <v>0</v>
      </c>
      <c r="AU246" s="178">
        <f t="shared" si="55"/>
        <v>0</v>
      </c>
      <c r="AV246" s="179">
        <f t="shared" si="56"/>
        <v>0</v>
      </c>
      <c r="AW246" s="249"/>
      <c r="AX246" s="249"/>
    </row>
    <row r="247" spans="1:50" x14ac:dyDescent="0.25">
      <c r="A247" s="9">
        <v>245</v>
      </c>
      <c r="B247" s="81"/>
      <c r="C247" s="85"/>
      <c r="D247" s="236"/>
      <c r="E247" s="243"/>
      <c r="F247" s="10"/>
      <c r="G247" s="10"/>
      <c r="H247" s="10"/>
      <c r="I247" s="10"/>
      <c r="J247" s="10"/>
      <c r="K247" s="10"/>
      <c r="L247" s="10"/>
      <c r="M247" s="10"/>
      <c r="N247" s="10"/>
      <c r="O247" s="21" t="str">
        <f t="shared" si="43"/>
        <v/>
      </c>
      <c r="P247" s="11"/>
      <c r="Q247" s="10"/>
      <c r="R247" s="10"/>
      <c r="S247" s="10"/>
      <c r="T247" s="10"/>
      <c r="U247" s="10"/>
      <c r="V247" s="10"/>
      <c r="W247" s="10"/>
      <c r="X247" s="10"/>
      <c r="Y247" s="10"/>
      <c r="Z247" s="21" t="str">
        <f t="shared" si="44"/>
        <v/>
      </c>
      <c r="AA247" s="11"/>
      <c r="AB247" s="10"/>
      <c r="AC247" s="10"/>
      <c r="AD247" s="10"/>
      <c r="AE247" s="10"/>
      <c r="AF247" s="10"/>
      <c r="AG247" s="10"/>
      <c r="AH247" s="10"/>
      <c r="AI247" s="10"/>
      <c r="AJ247" s="10"/>
      <c r="AK247" s="21" t="str">
        <f t="shared" si="45"/>
        <v/>
      </c>
      <c r="AL247" s="240">
        <f t="shared" si="46"/>
        <v>0</v>
      </c>
      <c r="AM247" s="178">
        <f t="shared" si="47"/>
        <v>0</v>
      </c>
      <c r="AN247" s="178">
        <f t="shared" si="48"/>
        <v>0</v>
      </c>
      <c r="AO247" s="178">
        <f t="shared" si="49"/>
        <v>0</v>
      </c>
      <c r="AP247" s="178">
        <f t="shared" si="50"/>
        <v>0</v>
      </c>
      <c r="AQ247" s="178">
        <f t="shared" si="51"/>
        <v>0</v>
      </c>
      <c r="AR247" s="178">
        <f t="shared" si="52"/>
        <v>0</v>
      </c>
      <c r="AS247" s="178">
        <f t="shared" si="53"/>
        <v>0</v>
      </c>
      <c r="AT247" s="178">
        <f t="shared" si="54"/>
        <v>0</v>
      </c>
      <c r="AU247" s="178">
        <f t="shared" si="55"/>
        <v>0</v>
      </c>
      <c r="AV247" s="179">
        <f t="shared" si="56"/>
        <v>0</v>
      </c>
      <c r="AW247" s="249"/>
      <c r="AX247" s="249"/>
    </row>
    <row r="248" spans="1:50" x14ac:dyDescent="0.25">
      <c r="A248" s="9">
        <v>246</v>
      </c>
      <c r="B248" s="81"/>
      <c r="C248" s="85"/>
      <c r="D248" s="236"/>
      <c r="E248" s="243"/>
      <c r="F248" s="10"/>
      <c r="G248" s="10"/>
      <c r="H248" s="10"/>
      <c r="I248" s="10"/>
      <c r="J248" s="10"/>
      <c r="K248" s="10"/>
      <c r="L248" s="10"/>
      <c r="M248" s="10"/>
      <c r="N248" s="10"/>
      <c r="O248" s="21" t="str">
        <f t="shared" si="43"/>
        <v/>
      </c>
      <c r="P248" s="11"/>
      <c r="Q248" s="10"/>
      <c r="R248" s="10"/>
      <c r="S248" s="10"/>
      <c r="T248" s="10"/>
      <c r="U248" s="10"/>
      <c r="V248" s="10"/>
      <c r="W248" s="10"/>
      <c r="X248" s="10"/>
      <c r="Y248" s="10"/>
      <c r="Z248" s="21" t="str">
        <f t="shared" si="44"/>
        <v/>
      </c>
      <c r="AA248" s="11"/>
      <c r="AB248" s="10"/>
      <c r="AC248" s="10"/>
      <c r="AD248" s="10"/>
      <c r="AE248" s="10"/>
      <c r="AF248" s="10"/>
      <c r="AG248" s="10"/>
      <c r="AH248" s="10"/>
      <c r="AI248" s="10"/>
      <c r="AJ248" s="10"/>
      <c r="AK248" s="21" t="str">
        <f t="shared" si="45"/>
        <v/>
      </c>
      <c r="AL248" s="240">
        <f t="shared" si="46"/>
        <v>0</v>
      </c>
      <c r="AM248" s="178">
        <f t="shared" si="47"/>
        <v>0</v>
      </c>
      <c r="AN248" s="178">
        <f t="shared" si="48"/>
        <v>0</v>
      </c>
      <c r="AO248" s="178">
        <f t="shared" si="49"/>
        <v>0</v>
      </c>
      <c r="AP248" s="178">
        <f t="shared" si="50"/>
        <v>0</v>
      </c>
      <c r="AQ248" s="178">
        <f t="shared" si="51"/>
        <v>0</v>
      </c>
      <c r="AR248" s="178">
        <f t="shared" si="52"/>
        <v>0</v>
      </c>
      <c r="AS248" s="178">
        <f t="shared" si="53"/>
        <v>0</v>
      </c>
      <c r="AT248" s="178">
        <f t="shared" si="54"/>
        <v>0</v>
      </c>
      <c r="AU248" s="178">
        <f t="shared" si="55"/>
        <v>0</v>
      </c>
      <c r="AV248" s="179">
        <f t="shared" si="56"/>
        <v>0</v>
      </c>
      <c r="AW248" s="249"/>
      <c r="AX248" s="249"/>
    </row>
    <row r="249" spans="1:50" x14ac:dyDescent="0.25">
      <c r="A249" s="9">
        <v>247</v>
      </c>
      <c r="B249" s="81"/>
      <c r="C249" s="85"/>
      <c r="D249" s="236"/>
      <c r="E249" s="243"/>
      <c r="F249" s="10"/>
      <c r="G249" s="10"/>
      <c r="H249" s="10"/>
      <c r="I249" s="10"/>
      <c r="J249" s="10"/>
      <c r="K249" s="10"/>
      <c r="L249" s="10"/>
      <c r="M249" s="10"/>
      <c r="N249" s="10"/>
      <c r="O249" s="21" t="str">
        <f t="shared" si="43"/>
        <v/>
      </c>
      <c r="P249" s="11"/>
      <c r="Q249" s="10"/>
      <c r="R249" s="10"/>
      <c r="S249" s="10"/>
      <c r="T249" s="10"/>
      <c r="U249" s="10"/>
      <c r="V249" s="10"/>
      <c r="W249" s="10"/>
      <c r="X249" s="10"/>
      <c r="Y249" s="10"/>
      <c r="Z249" s="21" t="str">
        <f t="shared" si="44"/>
        <v/>
      </c>
      <c r="AA249" s="11"/>
      <c r="AB249" s="10"/>
      <c r="AC249" s="10"/>
      <c r="AD249" s="10"/>
      <c r="AE249" s="10"/>
      <c r="AF249" s="10"/>
      <c r="AG249" s="10"/>
      <c r="AH249" s="10"/>
      <c r="AI249" s="10"/>
      <c r="AJ249" s="10"/>
      <c r="AK249" s="21" t="str">
        <f t="shared" si="45"/>
        <v/>
      </c>
      <c r="AL249" s="240">
        <f t="shared" si="46"/>
        <v>0</v>
      </c>
      <c r="AM249" s="178">
        <f t="shared" si="47"/>
        <v>0</v>
      </c>
      <c r="AN249" s="178">
        <f t="shared" si="48"/>
        <v>0</v>
      </c>
      <c r="AO249" s="178">
        <f t="shared" si="49"/>
        <v>0</v>
      </c>
      <c r="AP249" s="178">
        <f t="shared" si="50"/>
        <v>0</v>
      </c>
      <c r="AQ249" s="178">
        <f t="shared" si="51"/>
        <v>0</v>
      </c>
      <c r="AR249" s="178">
        <f t="shared" si="52"/>
        <v>0</v>
      </c>
      <c r="AS249" s="178">
        <f t="shared" si="53"/>
        <v>0</v>
      </c>
      <c r="AT249" s="178">
        <f t="shared" si="54"/>
        <v>0</v>
      </c>
      <c r="AU249" s="178">
        <f t="shared" si="55"/>
        <v>0</v>
      </c>
      <c r="AV249" s="179">
        <f t="shared" si="56"/>
        <v>0</v>
      </c>
      <c r="AW249" s="249"/>
      <c r="AX249" s="249"/>
    </row>
    <row r="250" spans="1:50" x14ac:dyDescent="0.25">
      <c r="A250" s="9">
        <v>248</v>
      </c>
      <c r="B250" s="81"/>
      <c r="C250" s="85"/>
      <c r="D250" s="236"/>
      <c r="E250" s="243"/>
      <c r="F250" s="10"/>
      <c r="G250" s="10"/>
      <c r="H250" s="10"/>
      <c r="I250" s="10"/>
      <c r="J250" s="10"/>
      <c r="K250" s="10"/>
      <c r="L250" s="10"/>
      <c r="M250" s="10"/>
      <c r="N250" s="10"/>
      <c r="O250" s="21" t="str">
        <f t="shared" si="43"/>
        <v/>
      </c>
      <c r="P250" s="11"/>
      <c r="Q250" s="10"/>
      <c r="R250" s="10"/>
      <c r="S250" s="10"/>
      <c r="T250" s="10"/>
      <c r="U250" s="10"/>
      <c r="V250" s="10"/>
      <c r="W250" s="10"/>
      <c r="X250" s="10"/>
      <c r="Y250" s="10"/>
      <c r="Z250" s="21" t="str">
        <f t="shared" si="44"/>
        <v/>
      </c>
      <c r="AA250" s="11"/>
      <c r="AB250" s="10"/>
      <c r="AC250" s="10"/>
      <c r="AD250" s="10"/>
      <c r="AE250" s="10"/>
      <c r="AF250" s="10"/>
      <c r="AG250" s="10"/>
      <c r="AH250" s="10"/>
      <c r="AI250" s="10"/>
      <c r="AJ250" s="10"/>
      <c r="AK250" s="21" t="str">
        <f t="shared" si="45"/>
        <v/>
      </c>
      <c r="AL250" s="240">
        <f t="shared" si="46"/>
        <v>0</v>
      </c>
      <c r="AM250" s="178">
        <f t="shared" si="47"/>
        <v>0</v>
      </c>
      <c r="AN250" s="178">
        <f t="shared" si="48"/>
        <v>0</v>
      </c>
      <c r="AO250" s="178">
        <f t="shared" si="49"/>
        <v>0</v>
      </c>
      <c r="AP250" s="178">
        <f t="shared" si="50"/>
        <v>0</v>
      </c>
      <c r="AQ250" s="178">
        <f t="shared" si="51"/>
        <v>0</v>
      </c>
      <c r="AR250" s="178">
        <f t="shared" si="52"/>
        <v>0</v>
      </c>
      <c r="AS250" s="178">
        <f t="shared" si="53"/>
        <v>0</v>
      </c>
      <c r="AT250" s="178">
        <f t="shared" si="54"/>
        <v>0</v>
      </c>
      <c r="AU250" s="178">
        <f t="shared" si="55"/>
        <v>0</v>
      </c>
      <c r="AV250" s="179">
        <f t="shared" si="56"/>
        <v>0</v>
      </c>
      <c r="AW250" s="249"/>
      <c r="AX250" s="249"/>
    </row>
    <row r="251" spans="1:50" x14ac:dyDescent="0.25">
      <c r="A251" s="9">
        <v>249</v>
      </c>
      <c r="B251" s="81"/>
      <c r="C251" s="85"/>
      <c r="D251" s="236"/>
      <c r="E251" s="243"/>
      <c r="F251" s="10"/>
      <c r="G251" s="10"/>
      <c r="H251" s="10"/>
      <c r="I251" s="10"/>
      <c r="J251" s="10"/>
      <c r="K251" s="10"/>
      <c r="L251" s="10"/>
      <c r="M251" s="10"/>
      <c r="N251" s="10"/>
      <c r="O251" s="21" t="str">
        <f t="shared" si="43"/>
        <v/>
      </c>
      <c r="P251" s="11"/>
      <c r="Q251" s="10"/>
      <c r="R251" s="10"/>
      <c r="S251" s="10"/>
      <c r="T251" s="10"/>
      <c r="U251" s="10"/>
      <c r="V251" s="10"/>
      <c r="W251" s="10"/>
      <c r="X251" s="10"/>
      <c r="Y251" s="10"/>
      <c r="Z251" s="21" t="str">
        <f t="shared" si="44"/>
        <v/>
      </c>
      <c r="AA251" s="11"/>
      <c r="AB251" s="10"/>
      <c r="AC251" s="10"/>
      <c r="AD251" s="10"/>
      <c r="AE251" s="10"/>
      <c r="AF251" s="10"/>
      <c r="AG251" s="10"/>
      <c r="AH251" s="10"/>
      <c r="AI251" s="10"/>
      <c r="AJ251" s="10"/>
      <c r="AK251" s="21" t="str">
        <f t="shared" si="45"/>
        <v/>
      </c>
      <c r="AL251" s="240">
        <f t="shared" si="46"/>
        <v>0</v>
      </c>
      <c r="AM251" s="178">
        <f t="shared" si="47"/>
        <v>0</v>
      </c>
      <c r="AN251" s="178">
        <f t="shared" si="48"/>
        <v>0</v>
      </c>
      <c r="AO251" s="178">
        <f t="shared" si="49"/>
        <v>0</v>
      </c>
      <c r="AP251" s="178">
        <f t="shared" si="50"/>
        <v>0</v>
      </c>
      <c r="AQ251" s="178">
        <f t="shared" si="51"/>
        <v>0</v>
      </c>
      <c r="AR251" s="178">
        <f t="shared" si="52"/>
        <v>0</v>
      </c>
      <c r="AS251" s="178">
        <f t="shared" si="53"/>
        <v>0</v>
      </c>
      <c r="AT251" s="178">
        <f t="shared" si="54"/>
        <v>0</v>
      </c>
      <c r="AU251" s="178">
        <f t="shared" si="55"/>
        <v>0</v>
      </c>
      <c r="AV251" s="179">
        <f t="shared" si="56"/>
        <v>0</v>
      </c>
      <c r="AW251" s="249"/>
      <c r="AX251" s="249"/>
    </row>
    <row r="252" spans="1:50" x14ac:dyDescent="0.25">
      <c r="A252" s="9">
        <v>250</v>
      </c>
      <c r="B252" s="81"/>
      <c r="C252" s="85"/>
      <c r="D252" s="236"/>
      <c r="E252" s="243"/>
      <c r="F252" s="10"/>
      <c r="G252" s="10"/>
      <c r="H252" s="10"/>
      <c r="I252" s="10"/>
      <c r="J252" s="10"/>
      <c r="K252" s="10"/>
      <c r="L252" s="10"/>
      <c r="M252" s="10"/>
      <c r="N252" s="10"/>
      <c r="O252" s="21" t="str">
        <f t="shared" si="43"/>
        <v/>
      </c>
      <c r="P252" s="11"/>
      <c r="Q252" s="10"/>
      <c r="R252" s="10"/>
      <c r="S252" s="10"/>
      <c r="T252" s="10"/>
      <c r="U252" s="10"/>
      <c r="V252" s="10"/>
      <c r="W252" s="10"/>
      <c r="X252" s="10"/>
      <c r="Y252" s="10"/>
      <c r="Z252" s="21" t="str">
        <f t="shared" si="44"/>
        <v/>
      </c>
      <c r="AA252" s="11"/>
      <c r="AB252" s="10"/>
      <c r="AC252" s="10"/>
      <c r="AD252" s="10"/>
      <c r="AE252" s="10"/>
      <c r="AF252" s="10"/>
      <c r="AG252" s="10"/>
      <c r="AH252" s="10"/>
      <c r="AI252" s="10"/>
      <c r="AJ252" s="10"/>
      <c r="AK252" s="21" t="str">
        <f t="shared" si="45"/>
        <v/>
      </c>
      <c r="AL252" s="240">
        <f t="shared" si="46"/>
        <v>0</v>
      </c>
      <c r="AM252" s="178">
        <f t="shared" si="47"/>
        <v>0</v>
      </c>
      <c r="AN252" s="178">
        <f t="shared" si="48"/>
        <v>0</v>
      </c>
      <c r="AO252" s="178">
        <f t="shared" si="49"/>
        <v>0</v>
      </c>
      <c r="AP252" s="178">
        <f t="shared" si="50"/>
        <v>0</v>
      </c>
      <c r="AQ252" s="178">
        <f t="shared" si="51"/>
        <v>0</v>
      </c>
      <c r="AR252" s="178">
        <f t="shared" si="52"/>
        <v>0</v>
      </c>
      <c r="AS252" s="178">
        <f t="shared" si="53"/>
        <v>0</v>
      </c>
      <c r="AT252" s="178">
        <f t="shared" si="54"/>
        <v>0</v>
      </c>
      <c r="AU252" s="178">
        <f t="shared" si="55"/>
        <v>0</v>
      </c>
      <c r="AV252" s="179">
        <f t="shared" si="56"/>
        <v>0</v>
      </c>
      <c r="AW252" s="249"/>
      <c r="AX252" s="249"/>
    </row>
    <row r="253" spans="1:50" x14ac:dyDescent="0.25">
      <c r="A253" s="9">
        <v>251</v>
      </c>
      <c r="B253" s="81"/>
      <c r="C253" s="85"/>
      <c r="D253" s="236"/>
      <c r="E253" s="243"/>
      <c r="F253" s="10"/>
      <c r="G253" s="10"/>
      <c r="H253" s="10"/>
      <c r="I253" s="10"/>
      <c r="J253" s="10"/>
      <c r="K253" s="10"/>
      <c r="L253" s="10"/>
      <c r="M253" s="10"/>
      <c r="N253" s="10"/>
      <c r="O253" s="21" t="str">
        <f t="shared" si="43"/>
        <v/>
      </c>
      <c r="P253" s="11"/>
      <c r="Q253" s="10"/>
      <c r="R253" s="10"/>
      <c r="S253" s="10"/>
      <c r="T253" s="10"/>
      <c r="U253" s="10"/>
      <c r="V253" s="10"/>
      <c r="W253" s="10"/>
      <c r="X253" s="10"/>
      <c r="Y253" s="10"/>
      <c r="Z253" s="21" t="str">
        <f t="shared" si="44"/>
        <v/>
      </c>
      <c r="AA253" s="11"/>
      <c r="AB253" s="10"/>
      <c r="AC253" s="10"/>
      <c r="AD253" s="10"/>
      <c r="AE253" s="10"/>
      <c r="AF253" s="10"/>
      <c r="AG253" s="10"/>
      <c r="AH253" s="10"/>
      <c r="AI253" s="10"/>
      <c r="AJ253" s="10"/>
      <c r="AK253" s="21" t="str">
        <f t="shared" si="45"/>
        <v/>
      </c>
      <c r="AL253" s="240">
        <f t="shared" si="46"/>
        <v>0</v>
      </c>
      <c r="AM253" s="178">
        <f t="shared" si="47"/>
        <v>0</v>
      </c>
      <c r="AN253" s="178">
        <f t="shared" si="48"/>
        <v>0</v>
      </c>
      <c r="AO253" s="178">
        <f t="shared" si="49"/>
        <v>0</v>
      </c>
      <c r="AP253" s="178">
        <f t="shared" si="50"/>
        <v>0</v>
      </c>
      <c r="AQ253" s="178">
        <f t="shared" si="51"/>
        <v>0</v>
      </c>
      <c r="AR253" s="178">
        <f t="shared" si="52"/>
        <v>0</v>
      </c>
      <c r="AS253" s="178">
        <f t="shared" si="53"/>
        <v>0</v>
      </c>
      <c r="AT253" s="178">
        <f t="shared" si="54"/>
        <v>0</v>
      </c>
      <c r="AU253" s="178">
        <f t="shared" si="55"/>
        <v>0</v>
      </c>
      <c r="AV253" s="179">
        <f t="shared" si="56"/>
        <v>0</v>
      </c>
      <c r="AW253" s="249"/>
      <c r="AX253" s="249"/>
    </row>
    <row r="254" spans="1:50" x14ac:dyDescent="0.25">
      <c r="A254" s="9">
        <v>252</v>
      </c>
      <c r="B254" s="81"/>
      <c r="C254" s="85"/>
      <c r="D254" s="236"/>
      <c r="E254" s="243"/>
      <c r="F254" s="10"/>
      <c r="G254" s="10"/>
      <c r="H254" s="10"/>
      <c r="I254" s="10"/>
      <c r="J254" s="10"/>
      <c r="K254" s="10"/>
      <c r="L254" s="10"/>
      <c r="M254" s="10"/>
      <c r="N254" s="10"/>
      <c r="O254" s="21" t="str">
        <f t="shared" si="43"/>
        <v/>
      </c>
      <c r="P254" s="11"/>
      <c r="Q254" s="10"/>
      <c r="R254" s="10"/>
      <c r="S254" s="10"/>
      <c r="T254" s="10"/>
      <c r="U254" s="10"/>
      <c r="V254" s="10"/>
      <c r="W254" s="10"/>
      <c r="X254" s="10"/>
      <c r="Y254" s="10"/>
      <c r="Z254" s="21" t="str">
        <f t="shared" si="44"/>
        <v/>
      </c>
      <c r="AA254" s="11"/>
      <c r="AB254" s="10"/>
      <c r="AC254" s="10"/>
      <c r="AD254" s="10"/>
      <c r="AE254" s="10"/>
      <c r="AF254" s="10"/>
      <c r="AG254" s="10"/>
      <c r="AH254" s="10"/>
      <c r="AI254" s="10"/>
      <c r="AJ254" s="10"/>
      <c r="AK254" s="21" t="str">
        <f t="shared" si="45"/>
        <v/>
      </c>
      <c r="AL254" s="240">
        <f t="shared" si="46"/>
        <v>0</v>
      </c>
      <c r="AM254" s="178">
        <f t="shared" si="47"/>
        <v>0</v>
      </c>
      <c r="AN254" s="178">
        <f t="shared" si="48"/>
        <v>0</v>
      </c>
      <c r="AO254" s="178">
        <f t="shared" si="49"/>
        <v>0</v>
      </c>
      <c r="AP254" s="178">
        <f t="shared" si="50"/>
        <v>0</v>
      </c>
      <c r="AQ254" s="178">
        <f t="shared" si="51"/>
        <v>0</v>
      </c>
      <c r="AR254" s="178">
        <f t="shared" si="52"/>
        <v>0</v>
      </c>
      <c r="AS254" s="178">
        <f t="shared" si="53"/>
        <v>0</v>
      </c>
      <c r="AT254" s="178">
        <f t="shared" si="54"/>
        <v>0</v>
      </c>
      <c r="AU254" s="178">
        <f t="shared" si="55"/>
        <v>0</v>
      </c>
      <c r="AV254" s="179">
        <f t="shared" si="56"/>
        <v>0</v>
      </c>
      <c r="AW254" s="249"/>
      <c r="AX254" s="249"/>
    </row>
    <row r="255" spans="1:50" x14ac:dyDescent="0.25">
      <c r="A255" s="9">
        <v>253</v>
      </c>
      <c r="B255" s="81"/>
      <c r="C255" s="85"/>
      <c r="D255" s="236"/>
      <c r="E255" s="243"/>
      <c r="F255" s="10"/>
      <c r="G255" s="10"/>
      <c r="H255" s="10"/>
      <c r="I255" s="10"/>
      <c r="J255" s="10"/>
      <c r="K255" s="10"/>
      <c r="L255" s="10"/>
      <c r="M255" s="10"/>
      <c r="N255" s="10"/>
      <c r="O255" s="21" t="str">
        <f t="shared" si="43"/>
        <v/>
      </c>
      <c r="P255" s="11"/>
      <c r="Q255" s="10"/>
      <c r="R255" s="10"/>
      <c r="S255" s="10"/>
      <c r="T255" s="10"/>
      <c r="U255" s="10"/>
      <c r="V255" s="10"/>
      <c r="W255" s="10"/>
      <c r="X255" s="10"/>
      <c r="Y255" s="10"/>
      <c r="Z255" s="21" t="str">
        <f t="shared" si="44"/>
        <v/>
      </c>
      <c r="AA255" s="11"/>
      <c r="AB255" s="10"/>
      <c r="AC255" s="10"/>
      <c r="AD255" s="10"/>
      <c r="AE255" s="10"/>
      <c r="AF255" s="10"/>
      <c r="AG255" s="10"/>
      <c r="AH255" s="10"/>
      <c r="AI255" s="10"/>
      <c r="AJ255" s="10"/>
      <c r="AK255" s="21" t="str">
        <f t="shared" si="45"/>
        <v/>
      </c>
      <c r="AL255" s="240">
        <f t="shared" si="46"/>
        <v>0</v>
      </c>
      <c r="AM255" s="178">
        <f t="shared" si="47"/>
        <v>0</v>
      </c>
      <c r="AN255" s="178">
        <f t="shared" si="48"/>
        <v>0</v>
      </c>
      <c r="AO255" s="178">
        <f t="shared" si="49"/>
        <v>0</v>
      </c>
      <c r="AP255" s="178">
        <f t="shared" si="50"/>
        <v>0</v>
      </c>
      <c r="AQ255" s="178">
        <f t="shared" si="51"/>
        <v>0</v>
      </c>
      <c r="AR255" s="178">
        <f t="shared" si="52"/>
        <v>0</v>
      </c>
      <c r="AS255" s="178">
        <f t="shared" si="53"/>
        <v>0</v>
      </c>
      <c r="AT255" s="178">
        <f t="shared" si="54"/>
        <v>0</v>
      </c>
      <c r="AU255" s="178">
        <f t="shared" si="55"/>
        <v>0</v>
      </c>
      <c r="AV255" s="179">
        <f t="shared" si="56"/>
        <v>0</v>
      </c>
      <c r="AW255" s="249"/>
      <c r="AX255" s="249"/>
    </row>
    <row r="256" spans="1:50" x14ac:dyDescent="0.25">
      <c r="A256" s="9">
        <v>254</v>
      </c>
      <c r="B256" s="81"/>
      <c r="C256" s="85"/>
      <c r="D256" s="236"/>
      <c r="E256" s="243"/>
      <c r="F256" s="10"/>
      <c r="G256" s="10"/>
      <c r="H256" s="10"/>
      <c r="I256" s="10"/>
      <c r="J256" s="10"/>
      <c r="K256" s="10"/>
      <c r="L256" s="10"/>
      <c r="M256" s="10"/>
      <c r="N256" s="10"/>
      <c r="O256" s="21" t="str">
        <f t="shared" si="43"/>
        <v/>
      </c>
      <c r="P256" s="11"/>
      <c r="Q256" s="10"/>
      <c r="R256" s="10"/>
      <c r="S256" s="10"/>
      <c r="T256" s="10"/>
      <c r="U256" s="10"/>
      <c r="V256" s="10"/>
      <c r="W256" s="10"/>
      <c r="X256" s="10"/>
      <c r="Y256" s="10"/>
      <c r="Z256" s="21" t="str">
        <f t="shared" si="44"/>
        <v/>
      </c>
      <c r="AA256" s="11"/>
      <c r="AB256" s="10"/>
      <c r="AC256" s="10"/>
      <c r="AD256" s="10"/>
      <c r="AE256" s="10"/>
      <c r="AF256" s="10"/>
      <c r="AG256" s="10"/>
      <c r="AH256" s="10"/>
      <c r="AI256" s="10"/>
      <c r="AJ256" s="10"/>
      <c r="AK256" s="21" t="str">
        <f t="shared" si="45"/>
        <v/>
      </c>
      <c r="AL256" s="240">
        <f t="shared" si="46"/>
        <v>0</v>
      </c>
      <c r="AM256" s="178">
        <f t="shared" si="47"/>
        <v>0</v>
      </c>
      <c r="AN256" s="178">
        <f t="shared" si="48"/>
        <v>0</v>
      </c>
      <c r="AO256" s="178">
        <f t="shared" si="49"/>
        <v>0</v>
      </c>
      <c r="AP256" s="178">
        <f t="shared" si="50"/>
        <v>0</v>
      </c>
      <c r="AQ256" s="178">
        <f t="shared" si="51"/>
        <v>0</v>
      </c>
      <c r="AR256" s="178">
        <f t="shared" si="52"/>
        <v>0</v>
      </c>
      <c r="AS256" s="178">
        <f t="shared" si="53"/>
        <v>0</v>
      </c>
      <c r="AT256" s="178">
        <f t="shared" si="54"/>
        <v>0</v>
      </c>
      <c r="AU256" s="178">
        <f t="shared" si="55"/>
        <v>0</v>
      </c>
      <c r="AV256" s="179">
        <f t="shared" si="56"/>
        <v>0</v>
      </c>
      <c r="AW256" s="249"/>
      <c r="AX256" s="249"/>
    </row>
    <row r="257" spans="1:50" x14ac:dyDescent="0.25">
      <c r="A257" s="9">
        <v>255</v>
      </c>
      <c r="B257" s="81"/>
      <c r="C257" s="85"/>
      <c r="D257" s="236"/>
      <c r="E257" s="243"/>
      <c r="F257" s="10"/>
      <c r="G257" s="10"/>
      <c r="H257" s="10"/>
      <c r="I257" s="10"/>
      <c r="J257" s="10"/>
      <c r="K257" s="10"/>
      <c r="L257" s="10"/>
      <c r="M257" s="10"/>
      <c r="N257" s="10"/>
      <c r="O257" s="21" t="str">
        <f t="shared" si="43"/>
        <v/>
      </c>
      <c r="P257" s="11"/>
      <c r="Q257" s="10"/>
      <c r="R257" s="10"/>
      <c r="S257" s="10"/>
      <c r="T257" s="10"/>
      <c r="U257" s="10"/>
      <c r="V257" s="10"/>
      <c r="W257" s="10"/>
      <c r="X257" s="10"/>
      <c r="Y257" s="10"/>
      <c r="Z257" s="21" t="str">
        <f t="shared" si="44"/>
        <v/>
      </c>
      <c r="AA257" s="11"/>
      <c r="AB257" s="10"/>
      <c r="AC257" s="10"/>
      <c r="AD257" s="10"/>
      <c r="AE257" s="10"/>
      <c r="AF257" s="10"/>
      <c r="AG257" s="10"/>
      <c r="AH257" s="10"/>
      <c r="AI257" s="10"/>
      <c r="AJ257" s="10"/>
      <c r="AK257" s="21" t="str">
        <f t="shared" si="45"/>
        <v/>
      </c>
      <c r="AL257" s="240">
        <f t="shared" si="46"/>
        <v>0</v>
      </c>
      <c r="AM257" s="178">
        <f t="shared" si="47"/>
        <v>0</v>
      </c>
      <c r="AN257" s="178">
        <f t="shared" si="48"/>
        <v>0</v>
      </c>
      <c r="AO257" s="178">
        <f t="shared" si="49"/>
        <v>0</v>
      </c>
      <c r="AP257" s="178">
        <f t="shared" si="50"/>
        <v>0</v>
      </c>
      <c r="AQ257" s="178">
        <f t="shared" si="51"/>
        <v>0</v>
      </c>
      <c r="AR257" s="178">
        <f t="shared" si="52"/>
        <v>0</v>
      </c>
      <c r="AS257" s="178">
        <f t="shared" si="53"/>
        <v>0</v>
      </c>
      <c r="AT257" s="178">
        <f t="shared" si="54"/>
        <v>0</v>
      </c>
      <c r="AU257" s="178">
        <f t="shared" si="55"/>
        <v>0</v>
      </c>
      <c r="AV257" s="179">
        <f t="shared" si="56"/>
        <v>0</v>
      </c>
      <c r="AW257" s="249"/>
      <c r="AX257" s="249"/>
    </row>
    <row r="258" spans="1:50" x14ac:dyDescent="0.25">
      <c r="A258" s="9">
        <v>256</v>
      </c>
      <c r="B258" s="81"/>
      <c r="C258" s="85"/>
      <c r="D258" s="236"/>
      <c r="E258" s="243"/>
      <c r="F258" s="10"/>
      <c r="G258" s="10"/>
      <c r="H258" s="10"/>
      <c r="I258" s="10"/>
      <c r="J258" s="10"/>
      <c r="K258" s="10"/>
      <c r="L258" s="10"/>
      <c r="M258" s="10"/>
      <c r="N258" s="10"/>
      <c r="O258" s="21" t="str">
        <f t="shared" si="43"/>
        <v/>
      </c>
      <c r="P258" s="11"/>
      <c r="Q258" s="10"/>
      <c r="R258" s="10"/>
      <c r="S258" s="10"/>
      <c r="T258" s="10"/>
      <c r="U258" s="10"/>
      <c r="V258" s="10"/>
      <c r="W258" s="10"/>
      <c r="X258" s="10"/>
      <c r="Y258" s="10"/>
      <c r="Z258" s="21" t="str">
        <f t="shared" si="44"/>
        <v/>
      </c>
      <c r="AA258" s="11"/>
      <c r="AB258" s="10"/>
      <c r="AC258" s="10"/>
      <c r="AD258" s="10"/>
      <c r="AE258" s="10"/>
      <c r="AF258" s="10"/>
      <c r="AG258" s="10"/>
      <c r="AH258" s="10"/>
      <c r="AI258" s="10"/>
      <c r="AJ258" s="10"/>
      <c r="AK258" s="21" t="str">
        <f t="shared" si="45"/>
        <v/>
      </c>
      <c r="AL258" s="240">
        <f t="shared" si="46"/>
        <v>0</v>
      </c>
      <c r="AM258" s="178">
        <f t="shared" si="47"/>
        <v>0</v>
      </c>
      <c r="AN258" s="178">
        <f t="shared" si="48"/>
        <v>0</v>
      </c>
      <c r="AO258" s="178">
        <f t="shared" si="49"/>
        <v>0</v>
      </c>
      <c r="AP258" s="178">
        <f t="shared" si="50"/>
        <v>0</v>
      </c>
      <c r="AQ258" s="178">
        <f t="shared" si="51"/>
        <v>0</v>
      </c>
      <c r="AR258" s="178">
        <f t="shared" si="52"/>
        <v>0</v>
      </c>
      <c r="AS258" s="178">
        <f t="shared" si="53"/>
        <v>0</v>
      </c>
      <c r="AT258" s="178">
        <f t="shared" si="54"/>
        <v>0</v>
      </c>
      <c r="AU258" s="178">
        <f t="shared" si="55"/>
        <v>0</v>
      </c>
      <c r="AV258" s="179">
        <f t="shared" si="56"/>
        <v>0</v>
      </c>
      <c r="AW258" s="249"/>
      <c r="AX258" s="249"/>
    </row>
    <row r="259" spans="1:50" x14ac:dyDescent="0.25">
      <c r="A259" s="9">
        <v>257</v>
      </c>
      <c r="B259" s="81"/>
      <c r="C259" s="85"/>
      <c r="D259" s="236"/>
      <c r="E259" s="243"/>
      <c r="F259" s="10"/>
      <c r="G259" s="10"/>
      <c r="H259" s="10"/>
      <c r="I259" s="10"/>
      <c r="J259" s="10"/>
      <c r="K259" s="10"/>
      <c r="L259" s="10"/>
      <c r="M259" s="10"/>
      <c r="N259" s="10"/>
      <c r="O259" s="21" t="str">
        <f t="shared" si="43"/>
        <v/>
      </c>
      <c r="P259" s="11"/>
      <c r="Q259" s="10"/>
      <c r="R259" s="10"/>
      <c r="S259" s="10"/>
      <c r="T259" s="10"/>
      <c r="U259" s="10"/>
      <c r="V259" s="10"/>
      <c r="W259" s="10"/>
      <c r="X259" s="10"/>
      <c r="Y259" s="10"/>
      <c r="Z259" s="21" t="str">
        <f t="shared" si="44"/>
        <v/>
      </c>
      <c r="AA259" s="11"/>
      <c r="AB259" s="10"/>
      <c r="AC259" s="10"/>
      <c r="AD259" s="10"/>
      <c r="AE259" s="10"/>
      <c r="AF259" s="10"/>
      <c r="AG259" s="10"/>
      <c r="AH259" s="10"/>
      <c r="AI259" s="10"/>
      <c r="AJ259" s="10"/>
      <c r="AK259" s="21" t="str">
        <f t="shared" si="45"/>
        <v/>
      </c>
      <c r="AL259" s="240">
        <f t="shared" si="46"/>
        <v>0</v>
      </c>
      <c r="AM259" s="178">
        <f t="shared" si="47"/>
        <v>0</v>
      </c>
      <c r="AN259" s="178">
        <f t="shared" si="48"/>
        <v>0</v>
      </c>
      <c r="AO259" s="178">
        <f t="shared" si="49"/>
        <v>0</v>
      </c>
      <c r="AP259" s="178">
        <f t="shared" si="50"/>
        <v>0</v>
      </c>
      <c r="AQ259" s="178">
        <f t="shared" si="51"/>
        <v>0</v>
      </c>
      <c r="AR259" s="178">
        <f t="shared" si="52"/>
        <v>0</v>
      </c>
      <c r="AS259" s="178">
        <f t="shared" si="53"/>
        <v>0</v>
      </c>
      <c r="AT259" s="178">
        <f t="shared" si="54"/>
        <v>0</v>
      </c>
      <c r="AU259" s="178">
        <f t="shared" si="55"/>
        <v>0</v>
      </c>
      <c r="AV259" s="179">
        <f t="shared" si="56"/>
        <v>0</v>
      </c>
      <c r="AW259" s="249"/>
      <c r="AX259" s="249"/>
    </row>
    <row r="260" spans="1:50" x14ac:dyDescent="0.25">
      <c r="A260" s="9">
        <v>258</v>
      </c>
      <c r="B260" s="81"/>
      <c r="C260" s="85"/>
      <c r="D260" s="236"/>
      <c r="E260" s="243"/>
      <c r="F260" s="10"/>
      <c r="G260" s="10"/>
      <c r="H260" s="10"/>
      <c r="I260" s="10"/>
      <c r="J260" s="10"/>
      <c r="K260" s="10"/>
      <c r="L260" s="10"/>
      <c r="M260" s="10"/>
      <c r="N260" s="10"/>
      <c r="O260" s="21" t="str">
        <f t="shared" ref="O260:O302" si="57">IF(E260&lt;&gt;"",SUM(E260:N260),"")</f>
        <v/>
      </c>
      <c r="P260" s="11"/>
      <c r="Q260" s="10"/>
      <c r="R260" s="10"/>
      <c r="S260" s="10"/>
      <c r="T260" s="10"/>
      <c r="U260" s="10"/>
      <c r="V260" s="10"/>
      <c r="W260" s="10"/>
      <c r="X260" s="10"/>
      <c r="Y260" s="10"/>
      <c r="Z260" s="21" t="str">
        <f t="shared" ref="Z260:Z302" si="58">IF(P260&lt;&gt;"",SUM(P260:Y260),"")</f>
        <v/>
      </c>
      <c r="AA260" s="11"/>
      <c r="AB260" s="10"/>
      <c r="AC260" s="10"/>
      <c r="AD260" s="10"/>
      <c r="AE260" s="10"/>
      <c r="AF260" s="10"/>
      <c r="AG260" s="10"/>
      <c r="AH260" s="10"/>
      <c r="AI260" s="10"/>
      <c r="AJ260" s="10"/>
      <c r="AK260" s="21" t="str">
        <f t="shared" ref="AK260:AK302" si="59">IF(AA260&lt;&gt;"",SUM(AA260:AJ260),"")</f>
        <v/>
      </c>
      <c r="AL260" s="240">
        <f t="shared" ref="AL260:AL302" si="60">MAX(AA260,P260)</f>
        <v>0</v>
      </c>
      <c r="AM260" s="178">
        <f t="shared" ref="AM260:AM302" si="61">MAX(AB260,Q260)</f>
        <v>0</v>
      </c>
      <c r="AN260" s="178">
        <f t="shared" ref="AN260:AN302" si="62">MAX(AC260,R260)</f>
        <v>0</v>
      </c>
      <c r="AO260" s="178">
        <f t="shared" ref="AO260:AO302" si="63">MAX(AD260,S260)</f>
        <v>0</v>
      </c>
      <c r="AP260" s="178">
        <f t="shared" ref="AP260:AP302" si="64">MAX(AE260,T260)</f>
        <v>0</v>
      </c>
      <c r="AQ260" s="178">
        <f t="shared" ref="AQ260:AQ302" si="65">MAX(AF260,U260)</f>
        <v>0</v>
      </c>
      <c r="AR260" s="178">
        <f t="shared" ref="AR260:AR302" si="66">MAX(AG260,V260)</f>
        <v>0</v>
      </c>
      <c r="AS260" s="178">
        <f t="shared" ref="AS260:AS302" si="67">MAX(AH260,W260)</f>
        <v>0</v>
      </c>
      <c r="AT260" s="178">
        <f t="shared" ref="AT260:AT302" si="68">MAX(AI260,X260)</f>
        <v>0</v>
      </c>
      <c r="AU260" s="178">
        <f t="shared" ref="AU260:AU302" si="69">MAX(AJ260,Y260)</f>
        <v>0</v>
      </c>
      <c r="AV260" s="179">
        <f t="shared" ref="AV260:AV302" si="70">SUM(AL260:AU260)</f>
        <v>0</v>
      </c>
      <c r="AW260" s="249"/>
      <c r="AX260" s="249"/>
    </row>
    <row r="261" spans="1:50" x14ac:dyDescent="0.25">
      <c r="A261" s="9">
        <v>259</v>
      </c>
      <c r="B261" s="81"/>
      <c r="C261" s="85"/>
      <c r="D261" s="236"/>
      <c r="E261" s="243"/>
      <c r="F261" s="10"/>
      <c r="G261" s="10"/>
      <c r="H261" s="10"/>
      <c r="I261" s="10"/>
      <c r="J261" s="10"/>
      <c r="K261" s="10"/>
      <c r="L261" s="10"/>
      <c r="M261" s="10"/>
      <c r="N261" s="10"/>
      <c r="O261" s="21" t="str">
        <f t="shared" si="57"/>
        <v/>
      </c>
      <c r="P261" s="11"/>
      <c r="Q261" s="10"/>
      <c r="R261" s="10"/>
      <c r="S261" s="10"/>
      <c r="T261" s="10"/>
      <c r="U261" s="10"/>
      <c r="V261" s="10"/>
      <c r="W261" s="10"/>
      <c r="X261" s="10"/>
      <c r="Y261" s="10"/>
      <c r="Z261" s="21" t="str">
        <f t="shared" si="58"/>
        <v/>
      </c>
      <c r="AA261" s="11"/>
      <c r="AB261" s="10"/>
      <c r="AC261" s="10"/>
      <c r="AD261" s="10"/>
      <c r="AE261" s="10"/>
      <c r="AF261" s="10"/>
      <c r="AG261" s="10"/>
      <c r="AH261" s="10"/>
      <c r="AI261" s="10"/>
      <c r="AJ261" s="10"/>
      <c r="AK261" s="21" t="str">
        <f t="shared" si="59"/>
        <v/>
      </c>
      <c r="AL261" s="240">
        <f t="shared" si="60"/>
        <v>0</v>
      </c>
      <c r="AM261" s="178">
        <f t="shared" si="61"/>
        <v>0</v>
      </c>
      <c r="AN261" s="178">
        <f t="shared" si="62"/>
        <v>0</v>
      </c>
      <c r="AO261" s="178">
        <f t="shared" si="63"/>
        <v>0</v>
      </c>
      <c r="AP261" s="178">
        <f t="shared" si="64"/>
        <v>0</v>
      </c>
      <c r="AQ261" s="178">
        <f t="shared" si="65"/>
        <v>0</v>
      </c>
      <c r="AR261" s="178">
        <f t="shared" si="66"/>
        <v>0</v>
      </c>
      <c r="AS261" s="178">
        <f t="shared" si="67"/>
        <v>0</v>
      </c>
      <c r="AT261" s="178">
        <f t="shared" si="68"/>
        <v>0</v>
      </c>
      <c r="AU261" s="178">
        <f t="shared" si="69"/>
        <v>0</v>
      </c>
      <c r="AV261" s="179">
        <f t="shared" si="70"/>
        <v>0</v>
      </c>
      <c r="AW261" s="249"/>
      <c r="AX261" s="249"/>
    </row>
    <row r="262" spans="1:50" x14ac:dyDescent="0.25">
      <c r="A262" s="9">
        <v>260</v>
      </c>
      <c r="B262" s="81"/>
      <c r="C262" s="85"/>
      <c r="D262" s="236"/>
      <c r="E262" s="243"/>
      <c r="F262" s="10"/>
      <c r="G262" s="10"/>
      <c r="H262" s="10"/>
      <c r="I262" s="10"/>
      <c r="J262" s="10"/>
      <c r="K262" s="10"/>
      <c r="L262" s="10"/>
      <c r="M262" s="10"/>
      <c r="N262" s="10"/>
      <c r="O262" s="21" t="str">
        <f t="shared" si="57"/>
        <v/>
      </c>
      <c r="P262" s="11"/>
      <c r="Q262" s="10"/>
      <c r="R262" s="10"/>
      <c r="S262" s="10"/>
      <c r="T262" s="10"/>
      <c r="U262" s="10"/>
      <c r="V262" s="10"/>
      <c r="W262" s="10"/>
      <c r="X262" s="10"/>
      <c r="Y262" s="10"/>
      <c r="Z262" s="21" t="str">
        <f t="shared" si="58"/>
        <v/>
      </c>
      <c r="AA262" s="11"/>
      <c r="AB262" s="10"/>
      <c r="AC262" s="10"/>
      <c r="AD262" s="10"/>
      <c r="AE262" s="10"/>
      <c r="AF262" s="10"/>
      <c r="AG262" s="10"/>
      <c r="AH262" s="10"/>
      <c r="AI262" s="10"/>
      <c r="AJ262" s="10"/>
      <c r="AK262" s="21" t="str">
        <f t="shared" si="59"/>
        <v/>
      </c>
      <c r="AL262" s="240">
        <f t="shared" si="60"/>
        <v>0</v>
      </c>
      <c r="AM262" s="178">
        <f t="shared" si="61"/>
        <v>0</v>
      </c>
      <c r="AN262" s="178">
        <f t="shared" si="62"/>
        <v>0</v>
      </c>
      <c r="AO262" s="178">
        <f t="shared" si="63"/>
        <v>0</v>
      </c>
      <c r="AP262" s="178">
        <f t="shared" si="64"/>
        <v>0</v>
      </c>
      <c r="AQ262" s="178">
        <f t="shared" si="65"/>
        <v>0</v>
      </c>
      <c r="AR262" s="178">
        <f t="shared" si="66"/>
        <v>0</v>
      </c>
      <c r="AS262" s="178">
        <f t="shared" si="67"/>
        <v>0</v>
      </c>
      <c r="AT262" s="178">
        <f t="shared" si="68"/>
        <v>0</v>
      </c>
      <c r="AU262" s="178">
        <f t="shared" si="69"/>
        <v>0</v>
      </c>
      <c r="AV262" s="179">
        <f t="shared" si="70"/>
        <v>0</v>
      </c>
      <c r="AW262" s="249"/>
      <c r="AX262" s="249"/>
    </row>
    <row r="263" spans="1:50" x14ac:dyDescent="0.25">
      <c r="A263" s="9">
        <v>261</v>
      </c>
      <c r="B263" s="81"/>
      <c r="C263" s="85"/>
      <c r="D263" s="236"/>
      <c r="E263" s="243"/>
      <c r="F263" s="10"/>
      <c r="G263" s="10"/>
      <c r="H263" s="10"/>
      <c r="I263" s="10"/>
      <c r="J263" s="10"/>
      <c r="K263" s="10"/>
      <c r="L263" s="10"/>
      <c r="M263" s="10"/>
      <c r="N263" s="10"/>
      <c r="O263" s="21" t="str">
        <f t="shared" si="57"/>
        <v/>
      </c>
      <c r="P263" s="11"/>
      <c r="Q263" s="10"/>
      <c r="R263" s="10"/>
      <c r="S263" s="10"/>
      <c r="T263" s="10"/>
      <c r="U263" s="10"/>
      <c r="V263" s="10"/>
      <c r="W263" s="10"/>
      <c r="X263" s="10"/>
      <c r="Y263" s="10"/>
      <c r="Z263" s="21" t="str">
        <f t="shared" si="58"/>
        <v/>
      </c>
      <c r="AA263" s="11"/>
      <c r="AB263" s="10"/>
      <c r="AC263" s="10"/>
      <c r="AD263" s="10"/>
      <c r="AE263" s="10"/>
      <c r="AF263" s="10"/>
      <c r="AG263" s="10"/>
      <c r="AH263" s="10"/>
      <c r="AI263" s="10"/>
      <c r="AJ263" s="10"/>
      <c r="AK263" s="21" t="str">
        <f t="shared" si="59"/>
        <v/>
      </c>
      <c r="AL263" s="240">
        <f t="shared" si="60"/>
        <v>0</v>
      </c>
      <c r="AM263" s="178">
        <f t="shared" si="61"/>
        <v>0</v>
      </c>
      <c r="AN263" s="178">
        <f t="shared" si="62"/>
        <v>0</v>
      </c>
      <c r="AO263" s="178">
        <f t="shared" si="63"/>
        <v>0</v>
      </c>
      <c r="AP263" s="178">
        <f t="shared" si="64"/>
        <v>0</v>
      </c>
      <c r="AQ263" s="178">
        <f t="shared" si="65"/>
        <v>0</v>
      </c>
      <c r="AR263" s="178">
        <f t="shared" si="66"/>
        <v>0</v>
      </c>
      <c r="AS263" s="178">
        <f t="shared" si="67"/>
        <v>0</v>
      </c>
      <c r="AT263" s="178">
        <f t="shared" si="68"/>
        <v>0</v>
      </c>
      <c r="AU263" s="178">
        <f t="shared" si="69"/>
        <v>0</v>
      </c>
      <c r="AV263" s="179">
        <f t="shared" si="70"/>
        <v>0</v>
      </c>
      <c r="AW263" s="249"/>
      <c r="AX263" s="249"/>
    </row>
    <row r="264" spans="1:50" x14ac:dyDescent="0.25">
      <c r="A264" s="9">
        <v>262</v>
      </c>
      <c r="B264" s="81"/>
      <c r="C264" s="85"/>
      <c r="D264" s="236"/>
      <c r="E264" s="243"/>
      <c r="F264" s="10"/>
      <c r="G264" s="10"/>
      <c r="H264" s="10"/>
      <c r="I264" s="10"/>
      <c r="J264" s="10"/>
      <c r="K264" s="10"/>
      <c r="L264" s="10"/>
      <c r="M264" s="10"/>
      <c r="N264" s="10"/>
      <c r="O264" s="21" t="str">
        <f t="shared" si="57"/>
        <v/>
      </c>
      <c r="P264" s="11"/>
      <c r="Q264" s="10"/>
      <c r="R264" s="10"/>
      <c r="S264" s="10"/>
      <c r="T264" s="10"/>
      <c r="U264" s="10"/>
      <c r="V264" s="10"/>
      <c r="W264" s="10"/>
      <c r="X264" s="10"/>
      <c r="Y264" s="10"/>
      <c r="Z264" s="21" t="str">
        <f t="shared" si="58"/>
        <v/>
      </c>
      <c r="AA264" s="11"/>
      <c r="AB264" s="10"/>
      <c r="AC264" s="10"/>
      <c r="AD264" s="10"/>
      <c r="AE264" s="10"/>
      <c r="AF264" s="10"/>
      <c r="AG264" s="10"/>
      <c r="AH264" s="10"/>
      <c r="AI264" s="10"/>
      <c r="AJ264" s="10"/>
      <c r="AK264" s="21" t="str">
        <f t="shared" si="59"/>
        <v/>
      </c>
      <c r="AL264" s="240">
        <f t="shared" si="60"/>
        <v>0</v>
      </c>
      <c r="AM264" s="178">
        <f t="shared" si="61"/>
        <v>0</v>
      </c>
      <c r="AN264" s="178">
        <f t="shared" si="62"/>
        <v>0</v>
      </c>
      <c r="AO264" s="178">
        <f t="shared" si="63"/>
        <v>0</v>
      </c>
      <c r="AP264" s="178">
        <f t="shared" si="64"/>
        <v>0</v>
      </c>
      <c r="AQ264" s="178">
        <f t="shared" si="65"/>
        <v>0</v>
      </c>
      <c r="AR264" s="178">
        <f t="shared" si="66"/>
        <v>0</v>
      </c>
      <c r="AS264" s="178">
        <f t="shared" si="67"/>
        <v>0</v>
      </c>
      <c r="AT264" s="178">
        <f t="shared" si="68"/>
        <v>0</v>
      </c>
      <c r="AU264" s="178">
        <f t="shared" si="69"/>
        <v>0</v>
      </c>
      <c r="AV264" s="179">
        <f t="shared" si="70"/>
        <v>0</v>
      </c>
      <c r="AW264" s="249"/>
      <c r="AX264" s="249"/>
    </row>
    <row r="265" spans="1:50" x14ac:dyDescent="0.25">
      <c r="A265" s="9">
        <v>263</v>
      </c>
      <c r="B265" s="81"/>
      <c r="C265" s="85"/>
      <c r="D265" s="236"/>
      <c r="E265" s="243"/>
      <c r="F265" s="10"/>
      <c r="G265" s="10"/>
      <c r="H265" s="10"/>
      <c r="I265" s="10"/>
      <c r="J265" s="10"/>
      <c r="K265" s="10"/>
      <c r="L265" s="10"/>
      <c r="M265" s="10"/>
      <c r="N265" s="10"/>
      <c r="O265" s="21" t="str">
        <f t="shared" si="57"/>
        <v/>
      </c>
      <c r="P265" s="11"/>
      <c r="Q265" s="10"/>
      <c r="R265" s="10"/>
      <c r="S265" s="10"/>
      <c r="T265" s="10"/>
      <c r="U265" s="10"/>
      <c r="V265" s="10"/>
      <c r="W265" s="10"/>
      <c r="X265" s="10"/>
      <c r="Y265" s="10"/>
      <c r="Z265" s="21" t="str">
        <f t="shared" si="58"/>
        <v/>
      </c>
      <c r="AA265" s="11"/>
      <c r="AB265" s="10"/>
      <c r="AC265" s="10"/>
      <c r="AD265" s="10"/>
      <c r="AE265" s="10"/>
      <c r="AF265" s="10"/>
      <c r="AG265" s="10"/>
      <c r="AH265" s="10"/>
      <c r="AI265" s="10"/>
      <c r="AJ265" s="10"/>
      <c r="AK265" s="21" t="str">
        <f t="shared" si="59"/>
        <v/>
      </c>
      <c r="AL265" s="240">
        <f t="shared" si="60"/>
        <v>0</v>
      </c>
      <c r="AM265" s="178">
        <f t="shared" si="61"/>
        <v>0</v>
      </c>
      <c r="AN265" s="178">
        <f t="shared" si="62"/>
        <v>0</v>
      </c>
      <c r="AO265" s="178">
        <f t="shared" si="63"/>
        <v>0</v>
      </c>
      <c r="AP265" s="178">
        <f t="shared" si="64"/>
        <v>0</v>
      </c>
      <c r="AQ265" s="178">
        <f t="shared" si="65"/>
        <v>0</v>
      </c>
      <c r="AR265" s="178">
        <f t="shared" si="66"/>
        <v>0</v>
      </c>
      <c r="AS265" s="178">
        <f t="shared" si="67"/>
        <v>0</v>
      </c>
      <c r="AT265" s="178">
        <f t="shared" si="68"/>
        <v>0</v>
      </c>
      <c r="AU265" s="178">
        <f t="shared" si="69"/>
        <v>0</v>
      </c>
      <c r="AV265" s="179">
        <f t="shared" si="70"/>
        <v>0</v>
      </c>
      <c r="AW265" s="249"/>
      <c r="AX265" s="249"/>
    </row>
    <row r="266" spans="1:50" x14ac:dyDescent="0.25">
      <c r="A266" s="9">
        <v>264</v>
      </c>
      <c r="B266" s="81"/>
      <c r="C266" s="85"/>
      <c r="D266" s="236"/>
      <c r="E266" s="243"/>
      <c r="F266" s="10"/>
      <c r="G266" s="10"/>
      <c r="H266" s="10"/>
      <c r="I266" s="10"/>
      <c r="J266" s="10"/>
      <c r="K266" s="10"/>
      <c r="L266" s="10"/>
      <c r="M266" s="10"/>
      <c r="N266" s="10"/>
      <c r="O266" s="21" t="str">
        <f t="shared" si="57"/>
        <v/>
      </c>
      <c r="P266" s="11"/>
      <c r="Q266" s="10"/>
      <c r="R266" s="10"/>
      <c r="S266" s="10"/>
      <c r="T266" s="10"/>
      <c r="U266" s="10"/>
      <c r="V266" s="10"/>
      <c r="W266" s="10"/>
      <c r="X266" s="10"/>
      <c r="Y266" s="10"/>
      <c r="Z266" s="21" t="str">
        <f t="shared" si="58"/>
        <v/>
      </c>
      <c r="AA266" s="11"/>
      <c r="AB266" s="10"/>
      <c r="AC266" s="10"/>
      <c r="AD266" s="10"/>
      <c r="AE266" s="10"/>
      <c r="AF266" s="10"/>
      <c r="AG266" s="10"/>
      <c r="AH266" s="10"/>
      <c r="AI266" s="10"/>
      <c r="AJ266" s="10"/>
      <c r="AK266" s="21" t="str">
        <f t="shared" si="59"/>
        <v/>
      </c>
      <c r="AL266" s="240">
        <f t="shared" si="60"/>
        <v>0</v>
      </c>
      <c r="AM266" s="178">
        <f t="shared" si="61"/>
        <v>0</v>
      </c>
      <c r="AN266" s="178">
        <f t="shared" si="62"/>
        <v>0</v>
      </c>
      <c r="AO266" s="178">
        <f t="shared" si="63"/>
        <v>0</v>
      </c>
      <c r="AP266" s="178">
        <f t="shared" si="64"/>
        <v>0</v>
      </c>
      <c r="AQ266" s="178">
        <f t="shared" si="65"/>
        <v>0</v>
      </c>
      <c r="AR266" s="178">
        <f t="shared" si="66"/>
        <v>0</v>
      </c>
      <c r="AS266" s="178">
        <f t="shared" si="67"/>
        <v>0</v>
      </c>
      <c r="AT266" s="178">
        <f t="shared" si="68"/>
        <v>0</v>
      </c>
      <c r="AU266" s="178">
        <f t="shared" si="69"/>
        <v>0</v>
      </c>
      <c r="AV266" s="179">
        <f t="shared" si="70"/>
        <v>0</v>
      </c>
      <c r="AW266" s="249"/>
      <c r="AX266" s="249"/>
    </row>
    <row r="267" spans="1:50" x14ac:dyDescent="0.25">
      <c r="A267" s="9">
        <v>265</v>
      </c>
      <c r="B267" s="81"/>
      <c r="C267" s="85"/>
      <c r="D267" s="236"/>
      <c r="E267" s="243"/>
      <c r="F267" s="10"/>
      <c r="G267" s="10"/>
      <c r="H267" s="10"/>
      <c r="I267" s="10"/>
      <c r="J267" s="10"/>
      <c r="K267" s="10"/>
      <c r="L267" s="10"/>
      <c r="M267" s="10"/>
      <c r="N267" s="10"/>
      <c r="O267" s="21" t="str">
        <f t="shared" si="57"/>
        <v/>
      </c>
      <c r="P267" s="11"/>
      <c r="Q267" s="10"/>
      <c r="R267" s="10"/>
      <c r="S267" s="10"/>
      <c r="T267" s="10"/>
      <c r="U267" s="10"/>
      <c r="V267" s="10"/>
      <c r="W267" s="10"/>
      <c r="X267" s="10"/>
      <c r="Y267" s="10"/>
      <c r="Z267" s="21" t="str">
        <f t="shared" si="58"/>
        <v/>
      </c>
      <c r="AA267" s="11"/>
      <c r="AB267" s="10"/>
      <c r="AC267" s="10"/>
      <c r="AD267" s="10"/>
      <c r="AE267" s="10"/>
      <c r="AF267" s="10"/>
      <c r="AG267" s="10"/>
      <c r="AH267" s="10"/>
      <c r="AI267" s="10"/>
      <c r="AJ267" s="10"/>
      <c r="AK267" s="21" t="str">
        <f t="shared" si="59"/>
        <v/>
      </c>
      <c r="AL267" s="240">
        <f t="shared" si="60"/>
        <v>0</v>
      </c>
      <c r="AM267" s="178">
        <f t="shared" si="61"/>
        <v>0</v>
      </c>
      <c r="AN267" s="178">
        <f t="shared" si="62"/>
        <v>0</v>
      </c>
      <c r="AO267" s="178">
        <f t="shared" si="63"/>
        <v>0</v>
      </c>
      <c r="AP267" s="178">
        <f t="shared" si="64"/>
        <v>0</v>
      </c>
      <c r="AQ267" s="178">
        <f t="shared" si="65"/>
        <v>0</v>
      </c>
      <c r="AR267" s="178">
        <f t="shared" si="66"/>
        <v>0</v>
      </c>
      <c r="AS267" s="178">
        <f t="shared" si="67"/>
        <v>0</v>
      </c>
      <c r="AT267" s="178">
        <f t="shared" si="68"/>
        <v>0</v>
      </c>
      <c r="AU267" s="178">
        <f t="shared" si="69"/>
        <v>0</v>
      </c>
      <c r="AV267" s="179">
        <f t="shared" si="70"/>
        <v>0</v>
      </c>
      <c r="AW267" s="249"/>
      <c r="AX267" s="249"/>
    </row>
    <row r="268" spans="1:50" x14ac:dyDescent="0.25">
      <c r="A268" s="9">
        <v>266</v>
      </c>
      <c r="B268" s="81"/>
      <c r="C268" s="85"/>
      <c r="D268" s="236"/>
      <c r="E268" s="243"/>
      <c r="F268" s="10"/>
      <c r="G268" s="10"/>
      <c r="H268" s="10"/>
      <c r="I268" s="10"/>
      <c r="J268" s="10"/>
      <c r="K268" s="10"/>
      <c r="L268" s="10"/>
      <c r="M268" s="10"/>
      <c r="N268" s="10"/>
      <c r="O268" s="21" t="str">
        <f t="shared" si="57"/>
        <v/>
      </c>
      <c r="P268" s="11"/>
      <c r="Q268" s="10"/>
      <c r="R268" s="10"/>
      <c r="S268" s="10"/>
      <c r="T268" s="10"/>
      <c r="U268" s="10"/>
      <c r="V268" s="10"/>
      <c r="W268" s="10"/>
      <c r="X268" s="10"/>
      <c r="Y268" s="10"/>
      <c r="Z268" s="21" t="str">
        <f t="shared" si="58"/>
        <v/>
      </c>
      <c r="AA268" s="11"/>
      <c r="AB268" s="10"/>
      <c r="AC268" s="10"/>
      <c r="AD268" s="10"/>
      <c r="AE268" s="10"/>
      <c r="AF268" s="10"/>
      <c r="AG268" s="10"/>
      <c r="AH268" s="10"/>
      <c r="AI268" s="10"/>
      <c r="AJ268" s="10"/>
      <c r="AK268" s="21" t="str">
        <f t="shared" si="59"/>
        <v/>
      </c>
      <c r="AL268" s="240">
        <f t="shared" si="60"/>
        <v>0</v>
      </c>
      <c r="AM268" s="178">
        <f t="shared" si="61"/>
        <v>0</v>
      </c>
      <c r="AN268" s="178">
        <f t="shared" si="62"/>
        <v>0</v>
      </c>
      <c r="AO268" s="178">
        <f t="shared" si="63"/>
        <v>0</v>
      </c>
      <c r="AP268" s="178">
        <f t="shared" si="64"/>
        <v>0</v>
      </c>
      <c r="AQ268" s="178">
        <f t="shared" si="65"/>
        <v>0</v>
      </c>
      <c r="AR268" s="178">
        <f t="shared" si="66"/>
        <v>0</v>
      </c>
      <c r="AS268" s="178">
        <f t="shared" si="67"/>
        <v>0</v>
      </c>
      <c r="AT268" s="178">
        <f t="shared" si="68"/>
        <v>0</v>
      </c>
      <c r="AU268" s="178">
        <f t="shared" si="69"/>
        <v>0</v>
      </c>
      <c r="AV268" s="179">
        <f t="shared" si="70"/>
        <v>0</v>
      </c>
      <c r="AW268" s="249"/>
      <c r="AX268" s="249"/>
    </row>
    <row r="269" spans="1:50" x14ac:dyDescent="0.25">
      <c r="A269" s="9">
        <v>267</v>
      </c>
      <c r="B269" s="81"/>
      <c r="C269" s="85"/>
      <c r="D269" s="236"/>
      <c r="E269" s="243"/>
      <c r="F269" s="10"/>
      <c r="G269" s="10"/>
      <c r="H269" s="10"/>
      <c r="I269" s="10"/>
      <c r="J269" s="10"/>
      <c r="K269" s="10"/>
      <c r="L269" s="10"/>
      <c r="M269" s="10"/>
      <c r="N269" s="10"/>
      <c r="O269" s="21" t="str">
        <f t="shared" si="57"/>
        <v/>
      </c>
      <c r="P269" s="11"/>
      <c r="Q269" s="10"/>
      <c r="R269" s="10"/>
      <c r="S269" s="10"/>
      <c r="T269" s="10"/>
      <c r="U269" s="10"/>
      <c r="V269" s="10"/>
      <c r="W269" s="10"/>
      <c r="X269" s="10"/>
      <c r="Y269" s="10"/>
      <c r="Z269" s="21" t="str">
        <f t="shared" si="58"/>
        <v/>
      </c>
      <c r="AA269" s="11"/>
      <c r="AB269" s="10"/>
      <c r="AC269" s="10"/>
      <c r="AD269" s="10"/>
      <c r="AE269" s="10"/>
      <c r="AF269" s="10"/>
      <c r="AG269" s="10"/>
      <c r="AH269" s="10"/>
      <c r="AI269" s="10"/>
      <c r="AJ269" s="10"/>
      <c r="AK269" s="21" t="str">
        <f t="shared" si="59"/>
        <v/>
      </c>
      <c r="AL269" s="240">
        <f t="shared" si="60"/>
        <v>0</v>
      </c>
      <c r="AM269" s="178">
        <f t="shared" si="61"/>
        <v>0</v>
      </c>
      <c r="AN269" s="178">
        <f t="shared" si="62"/>
        <v>0</v>
      </c>
      <c r="AO269" s="178">
        <f t="shared" si="63"/>
        <v>0</v>
      </c>
      <c r="AP269" s="178">
        <f t="shared" si="64"/>
        <v>0</v>
      </c>
      <c r="AQ269" s="178">
        <f t="shared" si="65"/>
        <v>0</v>
      </c>
      <c r="AR269" s="178">
        <f t="shared" si="66"/>
        <v>0</v>
      </c>
      <c r="AS269" s="178">
        <f t="shared" si="67"/>
        <v>0</v>
      </c>
      <c r="AT269" s="178">
        <f t="shared" si="68"/>
        <v>0</v>
      </c>
      <c r="AU269" s="178">
        <f t="shared" si="69"/>
        <v>0</v>
      </c>
      <c r="AV269" s="179">
        <f t="shared" si="70"/>
        <v>0</v>
      </c>
      <c r="AW269" s="249"/>
      <c r="AX269" s="249"/>
    </row>
    <row r="270" spans="1:50" x14ac:dyDescent="0.25">
      <c r="A270" s="9">
        <v>268</v>
      </c>
      <c r="B270" s="81"/>
      <c r="C270" s="85"/>
      <c r="D270" s="236"/>
      <c r="E270" s="243"/>
      <c r="F270" s="10"/>
      <c r="G270" s="10"/>
      <c r="H270" s="10"/>
      <c r="I270" s="10"/>
      <c r="J270" s="10"/>
      <c r="K270" s="10"/>
      <c r="L270" s="10"/>
      <c r="M270" s="10"/>
      <c r="N270" s="10"/>
      <c r="O270" s="21" t="str">
        <f t="shared" si="57"/>
        <v/>
      </c>
      <c r="P270" s="11"/>
      <c r="Q270" s="10"/>
      <c r="R270" s="10"/>
      <c r="S270" s="10"/>
      <c r="T270" s="10"/>
      <c r="U270" s="10"/>
      <c r="V270" s="10"/>
      <c r="W270" s="10"/>
      <c r="X270" s="10"/>
      <c r="Y270" s="10"/>
      <c r="Z270" s="21" t="str">
        <f t="shared" si="58"/>
        <v/>
      </c>
      <c r="AA270" s="11"/>
      <c r="AB270" s="10"/>
      <c r="AC270" s="10"/>
      <c r="AD270" s="10"/>
      <c r="AE270" s="10"/>
      <c r="AF270" s="10"/>
      <c r="AG270" s="10"/>
      <c r="AH270" s="10"/>
      <c r="AI270" s="10"/>
      <c r="AJ270" s="10"/>
      <c r="AK270" s="21" t="str">
        <f t="shared" si="59"/>
        <v/>
      </c>
      <c r="AL270" s="240">
        <f t="shared" si="60"/>
        <v>0</v>
      </c>
      <c r="AM270" s="178">
        <f t="shared" si="61"/>
        <v>0</v>
      </c>
      <c r="AN270" s="178">
        <f t="shared" si="62"/>
        <v>0</v>
      </c>
      <c r="AO270" s="178">
        <f t="shared" si="63"/>
        <v>0</v>
      </c>
      <c r="AP270" s="178">
        <f t="shared" si="64"/>
        <v>0</v>
      </c>
      <c r="AQ270" s="178">
        <f t="shared" si="65"/>
        <v>0</v>
      </c>
      <c r="AR270" s="178">
        <f t="shared" si="66"/>
        <v>0</v>
      </c>
      <c r="AS270" s="178">
        <f t="shared" si="67"/>
        <v>0</v>
      </c>
      <c r="AT270" s="178">
        <f t="shared" si="68"/>
        <v>0</v>
      </c>
      <c r="AU270" s="178">
        <f t="shared" si="69"/>
        <v>0</v>
      </c>
      <c r="AV270" s="179">
        <f t="shared" si="70"/>
        <v>0</v>
      </c>
      <c r="AW270" s="249"/>
      <c r="AX270" s="249"/>
    </row>
    <row r="271" spans="1:50" x14ac:dyDescent="0.25">
      <c r="A271" s="9">
        <v>269</v>
      </c>
      <c r="B271" s="81"/>
      <c r="C271" s="85"/>
      <c r="D271" s="236"/>
      <c r="E271" s="243"/>
      <c r="F271" s="10"/>
      <c r="G271" s="10"/>
      <c r="H271" s="10"/>
      <c r="I271" s="10"/>
      <c r="J271" s="10"/>
      <c r="K271" s="10"/>
      <c r="L271" s="10"/>
      <c r="M271" s="10"/>
      <c r="N271" s="10"/>
      <c r="O271" s="21" t="str">
        <f t="shared" si="57"/>
        <v/>
      </c>
      <c r="P271" s="11"/>
      <c r="Q271" s="10"/>
      <c r="R271" s="10"/>
      <c r="S271" s="10"/>
      <c r="T271" s="10"/>
      <c r="U271" s="10"/>
      <c r="V271" s="10"/>
      <c r="W271" s="10"/>
      <c r="X271" s="10"/>
      <c r="Y271" s="10"/>
      <c r="Z271" s="21" t="str">
        <f t="shared" si="58"/>
        <v/>
      </c>
      <c r="AA271" s="11"/>
      <c r="AB271" s="10"/>
      <c r="AC271" s="10"/>
      <c r="AD271" s="10"/>
      <c r="AE271" s="10"/>
      <c r="AF271" s="10"/>
      <c r="AG271" s="10"/>
      <c r="AH271" s="10"/>
      <c r="AI271" s="10"/>
      <c r="AJ271" s="10"/>
      <c r="AK271" s="21" t="str">
        <f t="shared" si="59"/>
        <v/>
      </c>
      <c r="AL271" s="240">
        <f t="shared" si="60"/>
        <v>0</v>
      </c>
      <c r="AM271" s="178">
        <f t="shared" si="61"/>
        <v>0</v>
      </c>
      <c r="AN271" s="178">
        <f t="shared" si="62"/>
        <v>0</v>
      </c>
      <c r="AO271" s="178">
        <f t="shared" si="63"/>
        <v>0</v>
      </c>
      <c r="AP271" s="178">
        <f t="shared" si="64"/>
        <v>0</v>
      </c>
      <c r="AQ271" s="178">
        <f t="shared" si="65"/>
        <v>0</v>
      </c>
      <c r="AR271" s="178">
        <f t="shared" si="66"/>
        <v>0</v>
      </c>
      <c r="AS271" s="178">
        <f t="shared" si="67"/>
        <v>0</v>
      </c>
      <c r="AT271" s="178">
        <f t="shared" si="68"/>
        <v>0</v>
      </c>
      <c r="AU271" s="178">
        <f t="shared" si="69"/>
        <v>0</v>
      </c>
      <c r="AV271" s="179">
        <f t="shared" si="70"/>
        <v>0</v>
      </c>
      <c r="AW271" s="249"/>
      <c r="AX271" s="249"/>
    </row>
    <row r="272" spans="1:50" x14ac:dyDescent="0.25">
      <c r="A272" s="9">
        <v>270</v>
      </c>
      <c r="B272" s="81"/>
      <c r="C272" s="85"/>
      <c r="D272" s="236"/>
      <c r="E272" s="243"/>
      <c r="F272" s="10"/>
      <c r="G272" s="10"/>
      <c r="H272" s="10"/>
      <c r="I272" s="10"/>
      <c r="J272" s="10"/>
      <c r="K272" s="10"/>
      <c r="L272" s="10"/>
      <c r="M272" s="10"/>
      <c r="N272" s="10"/>
      <c r="O272" s="21" t="str">
        <f t="shared" si="57"/>
        <v/>
      </c>
      <c r="P272" s="11"/>
      <c r="Q272" s="10"/>
      <c r="R272" s="10"/>
      <c r="S272" s="10"/>
      <c r="T272" s="10"/>
      <c r="U272" s="10"/>
      <c r="V272" s="10"/>
      <c r="W272" s="10"/>
      <c r="X272" s="10"/>
      <c r="Y272" s="10"/>
      <c r="Z272" s="21" t="str">
        <f t="shared" si="58"/>
        <v/>
      </c>
      <c r="AA272" s="11"/>
      <c r="AB272" s="10"/>
      <c r="AC272" s="10"/>
      <c r="AD272" s="10"/>
      <c r="AE272" s="10"/>
      <c r="AF272" s="10"/>
      <c r="AG272" s="10"/>
      <c r="AH272" s="10"/>
      <c r="AI272" s="10"/>
      <c r="AJ272" s="10"/>
      <c r="AK272" s="21" t="str">
        <f t="shared" si="59"/>
        <v/>
      </c>
      <c r="AL272" s="240">
        <f t="shared" si="60"/>
        <v>0</v>
      </c>
      <c r="AM272" s="178">
        <f t="shared" si="61"/>
        <v>0</v>
      </c>
      <c r="AN272" s="178">
        <f t="shared" si="62"/>
        <v>0</v>
      </c>
      <c r="AO272" s="178">
        <f t="shared" si="63"/>
        <v>0</v>
      </c>
      <c r="AP272" s="178">
        <f t="shared" si="64"/>
        <v>0</v>
      </c>
      <c r="AQ272" s="178">
        <f t="shared" si="65"/>
        <v>0</v>
      </c>
      <c r="AR272" s="178">
        <f t="shared" si="66"/>
        <v>0</v>
      </c>
      <c r="AS272" s="178">
        <f t="shared" si="67"/>
        <v>0</v>
      </c>
      <c r="AT272" s="178">
        <f t="shared" si="68"/>
        <v>0</v>
      </c>
      <c r="AU272" s="178">
        <f t="shared" si="69"/>
        <v>0</v>
      </c>
      <c r="AV272" s="179">
        <f t="shared" si="70"/>
        <v>0</v>
      </c>
      <c r="AW272" s="249"/>
      <c r="AX272" s="249"/>
    </row>
    <row r="273" spans="1:50" x14ac:dyDescent="0.25">
      <c r="A273" s="9">
        <v>271</v>
      </c>
      <c r="B273" s="81"/>
      <c r="C273" s="85"/>
      <c r="D273" s="236"/>
      <c r="E273" s="243"/>
      <c r="F273" s="10"/>
      <c r="G273" s="10"/>
      <c r="H273" s="10"/>
      <c r="I273" s="10"/>
      <c r="J273" s="10"/>
      <c r="K273" s="10"/>
      <c r="L273" s="10"/>
      <c r="M273" s="10"/>
      <c r="N273" s="10"/>
      <c r="O273" s="21" t="str">
        <f t="shared" si="57"/>
        <v/>
      </c>
      <c r="P273" s="11"/>
      <c r="Q273" s="10"/>
      <c r="R273" s="10"/>
      <c r="S273" s="10"/>
      <c r="T273" s="10"/>
      <c r="U273" s="10"/>
      <c r="V273" s="10"/>
      <c r="W273" s="10"/>
      <c r="X273" s="10"/>
      <c r="Y273" s="10"/>
      <c r="Z273" s="21" t="str">
        <f t="shared" si="58"/>
        <v/>
      </c>
      <c r="AA273" s="11"/>
      <c r="AB273" s="10"/>
      <c r="AC273" s="10"/>
      <c r="AD273" s="10"/>
      <c r="AE273" s="10"/>
      <c r="AF273" s="10"/>
      <c r="AG273" s="10"/>
      <c r="AH273" s="10"/>
      <c r="AI273" s="10"/>
      <c r="AJ273" s="10"/>
      <c r="AK273" s="21" t="str">
        <f t="shared" si="59"/>
        <v/>
      </c>
      <c r="AL273" s="240">
        <f t="shared" si="60"/>
        <v>0</v>
      </c>
      <c r="AM273" s="178">
        <f t="shared" si="61"/>
        <v>0</v>
      </c>
      <c r="AN273" s="178">
        <f t="shared" si="62"/>
        <v>0</v>
      </c>
      <c r="AO273" s="178">
        <f t="shared" si="63"/>
        <v>0</v>
      </c>
      <c r="AP273" s="178">
        <f t="shared" si="64"/>
        <v>0</v>
      </c>
      <c r="AQ273" s="178">
        <f t="shared" si="65"/>
        <v>0</v>
      </c>
      <c r="AR273" s="178">
        <f t="shared" si="66"/>
        <v>0</v>
      </c>
      <c r="AS273" s="178">
        <f t="shared" si="67"/>
        <v>0</v>
      </c>
      <c r="AT273" s="178">
        <f t="shared" si="68"/>
        <v>0</v>
      </c>
      <c r="AU273" s="178">
        <f t="shared" si="69"/>
        <v>0</v>
      </c>
      <c r="AV273" s="179">
        <f t="shared" si="70"/>
        <v>0</v>
      </c>
      <c r="AW273" s="249"/>
      <c r="AX273" s="249"/>
    </row>
    <row r="274" spans="1:50" x14ac:dyDescent="0.25">
      <c r="A274" s="9">
        <v>272</v>
      </c>
      <c r="B274" s="81"/>
      <c r="C274" s="85"/>
      <c r="D274" s="236"/>
      <c r="E274" s="243"/>
      <c r="F274" s="10"/>
      <c r="G274" s="10"/>
      <c r="H274" s="10"/>
      <c r="I274" s="10"/>
      <c r="J274" s="10"/>
      <c r="K274" s="10"/>
      <c r="L274" s="10"/>
      <c r="M274" s="10"/>
      <c r="N274" s="10"/>
      <c r="O274" s="21" t="str">
        <f t="shared" si="57"/>
        <v/>
      </c>
      <c r="P274" s="11"/>
      <c r="Q274" s="10"/>
      <c r="R274" s="10"/>
      <c r="S274" s="10"/>
      <c r="T274" s="10"/>
      <c r="U274" s="10"/>
      <c r="V274" s="10"/>
      <c r="W274" s="10"/>
      <c r="X274" s="10"/>
      <c r="Y274" s="10"/>
      <c r="Z274" s="21" t="str">
        <f t="shared" si="58"/>
        <v/>
      </c>
      <c r="AA274" s="11"/>
      <c r="AB274" s="10"/>
      <c r="AC274" s="10"/>
      <c r="AD274" s="10"/>
      <c r="AE274" s="10"/>
      <c r="AF274" s="10"/>
      <c r="AG274" s="10"/>
      <c r="AH274" s="10"/>
      <c r="AI274" s="10"/>
      <c r="AJ274" s="10"/>
      <c r="AK274" s="21" t="str">
        <f t="shared" si="59"/>
        <v/>
      </c>
      <c r="AL274" s="240">
        <f t="shared" si="60"/>
        <v>0</v>
      </c>
      <c r="AM274" s="178">
        <f t="shared" si="61"/>
        <v>0</v>
      </c>
      <c r="AN274" s="178">
        <f t="shared" si="62"/>
        <v>0</v>
      </c>
      <c r="AO274" s="178">
        <f t="shared" si="63"/>
        <v>0</v>
      </c>
      <c r="AP274" s="178">
        <f t="shared" si="64"/>
        <v>0</v>
      </c>
      <c r="AQ274" s="178">
        <f t="shared" si="65"/>
        <v>0</v>
      </c>
      <c r="AR274" s="178">
        <f t="shared" si="66"/>
        <v>0</v>
      </c>
      <c r="AS274" s="178">
        <f t="shared" si="67"/>
        <v>0</v>
      </c>
      <c r="AT274" s="178">
        <f t="shared" si="68"/>
        <v>0</v>
      </c>
      <c r="AU274" s="178">
        <f t="shared" si="69"/>
        <v>0</v>
      </c>
      <c r="AV274" s="179">
        <f t="shared" si="70"/>
        <v>0</v>
      </c>
      <c r="AW274" s="249"/>
      <c r="AX274" s="249"/>
    </row>
    <row r="275" spans="1:50" x14ac:dyDescent="0.25">
      <c r="A275" s="9">
        <v>273</v>
      </c>
      <c r="B275" s="81"/>
      <c r="C275" s="85"/>
      <c r="D275" s="236"/>
      <c r="E275" s="243"/>
      <c r="F275" s="10"/>
      <c r="G275" s="10"/>
      <c r="H275" s="10"/>
      <c r="I275" s="10"/>
      <c r="J275" s="10"/>
      <c r="K275" s="10"/>
      <c r="L275" s="10"/>
      <c r="M275" s="10"/>
      <c r="N275" s="10"/>
      <c r="O275" s="21" t="str">
        <f t="shared" si="57"/>
        <v/>
      </c>
      <c r="P275" s="11"/>
      <c r="Q275" s="10"/>
      <c r="R275" s="10"/>
      <c r="S275" s="10"/>
      <c r="T275" s="10"/>
      <c r="U275" s="10"/>
      <c r="V275" s="10"/>
      <c r="W275" s="10"/>
      <c r="X275" s="10"/>
      <c r="Y275" s="10"/>
      <c r="Z275" s="21" t="str">
        <f t="shared" si="58"/>
        <v/>
      </c>
      <c r="AA275" s="11"/>
      <c r="AB275" s="10"/>
      <c r="AC275" s="10"/>
      <c r="AD275" s="10"/>
      <c r="AE275" s="10"/>
      <c r="AF275" s="10"/>
      <c r="AG275" s="10"/>
      <c r="AH275" s="10"/>
      <c r="AI275" s="10"/>
      <c r="AJ275" s="10"/>
      <c r="AK275" s="21" t="str">
        <f t="shared" si="59"/>
        <v/>
      </c>
      <c r="AL275" s="240">
        <f t="shared" si="60"/>
        <v>0</v>
      </c>
      <c r="AM275" s="178">
        <f t="shared" si="61"/>
        <v>0</v>
      </c>
      <c r="AN275" s="178">
        <f t="shared" si="62"/>
        <v>0</v>
      </c>
      <c r="AO275" s="178">
        <f t="shared" si="63"/>
        <v>0</v>
      </c>
      <c r="AP275" s="178">
        <f t="shared" si="64"/>
        <v>0</v>
      </c>
      <c r="AQ275" s="178">
        <f t="shared" si="65"/>
        <v>0</v>
      </c>
      <c r="AR275" s="178">
        <f t="shared" si="66"/>
        <v>0</v>
      </c>
      <c r="AS275" s="178">
        <f t="shared" si="67"/>
        <v>0</v>
      </c>
      <c r="AT275" s="178">
        <f t="shared" si="68"/>
        <v>0</v>
      </c>
      <c r="AU275" s="178">
        <f t="shared" si="69"/>
        <v>0</v>
      </c>
      <c r="AV275" s="179">
        <f t="shared" si="70"/>
        <v>0</v>
      </c>
      <c r="AW275" s="249"/>
      <c r="AX275" s="249"/>
    </row>
    <row r="276" spans="1:50" x14ac:dyDescent="0.25">
      <c r="A276" s="9">
        <v>274</v>
      </c>
      <c r="B276" s="81"/>
      <c r="C276" s="85"/>
      <c r="D276" s="236"/>
      <c r="E276" s="243"/>
      <c r="F276" s="10"/>
      <c r="G276" s="10"/>
      <c r="H276" s="10"/>
      <c r="I276" s="10"/>
      <c r="J276" s="10"/>
      <c r="K276" s="10"/>
      <c r="L276" s="10"/>
      <c r="M276" s="10"/>
      <c r="N276" s="10"/>
      <c r="O276" s="21" t="str">
        <f t="shared" si="57"/>
        <v/>
      </c>
      <c r="P276" s="11"/>
      <c r="Q276" s="10"/>
      <c r="R276" s="10"/>
      <c r="S276" s="10"/>
      <c r="T276" s="10"/>
      <c r="U276" s="10"/>
      <c r="V276" s="10"/>
      <c r="W276" s="10"/>
      <c r="X276" s="10"/>
      <c r="Y276" s="10"/>
      <c r="Z276" s="21" t="str">
        <f t="shared" si="58"/>
        <v/>
      </c>
      <c r="AA276" s="11"/>
      <c r="AB276" s="10"/>
      <c r="AC276" s="10"/>
      <c r="AD276" s="10"/>
      <c r="AE276" s="10"/>
      <c r="AF276" s="10"/>
      <c r="AG276" s="10"/>
      <c r="AH276" s="10"/>
      <c r="AI276" s="10"/>
      <c r="AJ276" s="10"/>
      <c r="AK276" s="21" t="str">
        <f t="shared" si="59"/>
        <v/>
      </c>
      <c r="AL276" s="240">
        <f t="shared" si="60"/>
        <v>0</v>
      </c>
      <c r="AM276" s="178">
        <f t="shared" si="61"/>
        <v>0</v>
      </c>
      <c r="AN276" s="178">
        <f t="shared" si="62"/>
        <v>0</v>
      </c>
      <c r="AO276" s="178">
        <f t="shared" si="63"/>
        <v>0</v>
      </c>
      <c r="AP276" s="178">
        <f t="shared" si="64"/>
        <v>0</v>
      </c>
      <c r="AQ276" s="178">
        <f t="shared" si="65"/>
        <v>0</v>
      </c>
      <c r="AR276" s="178">
        <f t="shared" si="66"/>
        <v>0</v>
      </c>
      <c r="AS276" s="178">
        <f t="shared" si="67"/>
        <v>0</v>
      </c>
      <c r="AT276" s="178">
        <f t="shared" si="68"/>
        <v>0</v>
      </c>
      <c r="AU276" s="178">
        <f t="shared" si="69"/>
        <v>0</v>
      </c>
      <c r="AV276" s="179">
        <f t="shared" si="70"/>
        <v>0</v>
      </c>
      <c r="AW276" s="249"/>
      <c r="AX276" s="249"/>
    </row>
    <row r="277" spans="1:50" x14ac:dyDescent="0.25">
      <c r="A277" s="9">
        <v>275</v>
      </c>
      <c r="B277" s="81"/>
      <c r="C277" s="85"/>
      <c r="D277" s="236"/>
      <c r="E277" s="243"/>
      <c r="F277" s="10"/>
      <c r="G277" s="10"/>
      <c r="H277" s="10"/>
      <c r="I277" s="10"/>
      <c r="J277" s="10"/>
      <c r="K277" s="10"/>
      <c r="L277" s="10"/>
      <c r="M277" s="10"/>
      <c r="N277" s="10"/>
      <c r="O277" s="21" t="str">
        <f t="shared" si="57"/>
        <v/>
      </c>
      <c r="P277" s="11"/>
      <c r="Q277" s="10"/>
      <c r="R277" s="10"/>
      <c r="S277" s="10"/>
      <c r="T277" s="10"/>
      <c r="U277" s="10"/>
      <c r="V277" s="10"/>
      <c r="W277" s="10"/>
      <c r="X277" s="10"/>
      <c r="Y277" s="10"/>
      <c r="Z277" s="21" t="str">
        <f t="shared" si="58"/>
        <v/>
      </c>
      <c r="AA277" s="11"/>
      <c r="AB277" s="10"/>
      <c r="AC277" s="10"/>
      <c r="AD277" s="10"/>
      <c r="AE277" s="10"/>
      <c r="AF277" s="10"/>
      <c r="AG277" s="10"/>
      <c r="AH277" s="10"/>
      <c r="AI277" s="10"/>
      <c r="AJ277" s="10"/>
      <c r="AK277" s="21" t="str">
        <f t="shared" si="59"/>
        <v/>
      </c>
      <c r="AL277" s="240">
        <f t="shared" si="60"/>
        <v>0</v>
      </c>
      <c r="AM277" s="178">
        <f t="shared" si="61"/>
        <v>0</v>
      </c>
      <c r="AN277" s="178">
        <f t="shared" si="62"/>
        <v>0</v>
      </c>
      <c r="AO277" s="178">
        <f t="shared" si="63"/>
        <v>0</v>
      </c>
      <c r="AP277" s="178">
        <f t="shared" si="64"/>
        <v>0</v>
      </c>
      <c r="AQ277" s="178">
        <f t="shared" si="65"/>
        <v>0</v>
      </c>
      <c r="AR277" s="178">
        <f t="shared" si="66"/>
        <v>0</v>
      </c>
      <c r="AS277" s="178">
        <f t="shared" si="67"/>
        <v>0</v>
      </c>
      <c r="AT277" s="178">
        <f t="shared" si="68"/>
        <v>0</v>
      </c>
      <c r="AU277" s="178">
        <f t="shared" si="69"/>
        <v>0</v>
      </c>
      <c r="AV277" s="179">
        <f t="shared" si="70"/>
        <v>0</v>
      </c>
      <c r="AW277" s="249"/>
      <c r="AX277" s="249"/>
    </row>
    <row r="278" spans="1:50" x14ac:dyDescent="0.25">
      <c r="A278" s="9">
        <v>276</v>
      </c>
      <c r="B278" s="81"/>
      <c r="C278" s="85"/>
      <c r="D278" s="236"/>
      <c r="E278" s="243"/>
      <c r="F278" s="10"/>
      <c r="G278" s="10"/>
      <c r="H278" s="10"/>
      <c r="I278" s="10"/>
      <c r="J278" s="10"/>
      <c r="K278" s="10"/>
      <c r="L278" s="10"/>
      <c r="M278" s="10"/>
      <c r="N278" s="10"/>
      <c r="O278" s="21" t="str">
        <f t="shared" si="57"/>
        <v/>
      </c>
      <c r="P278" s="11"/>
      <c r="Q278" s="10"/>
      <c r="R278" s="10"/>
      <c r="S278" s="10"/>
      <c r="T278" s="10"/>
      <c r="U278" s="10"/>
      <c r="V278" s="10"/>
      <c r="W278" s="10"/>
      <c r="X278" s="10"/>
      <c r="Y278" s="10"/>
      <c r="Z278" s="21" t="str">
        <f t="shared" si="58"/>
        <v/>
      </c>
      <c r="AA278" s="11"/>
      <c r="AB278" s="10"/>
      <c r="AC278" s="10"/>
      <c r="AD278" s="10"/>
      <c r="AE278" s="10"/>
      <c r="AF278" s="10"/>
      <c r="AG278" s="10"/>
      <c r="AH278" s="10"/>
      <c r="AI278" s="10"/>
      <c r="AJ278" s="10"/>
      <c r="AK278" s="21" t="str">
        <f t="shared" si="59"/>
        <v/>
      </c>
      <c r="AL278" s="240">
        <f t="shared" si="60"/>
        <v>0</v>
      </c>
      <c r="AM278" s="178">
        <f t="shared" si="61"/>
        <v>0</v>
      </c>
      <c r="AN278" s="178">
        <f t="shared" si="62"/>
        <v>0</v>
      </c>
      <c r="AO278" s="178">
        <f t="shared" si="63"/>
        <v>0</v>
      </c>
      <c r="AP278" s="178">
        <f t="shared" si="64"/>
        <v>0</v>
      </c>
      <c r="AQ278" s="178">
        <f t="shared" si="65"/>
        <v>0</v>
      </c>
      <c r="AR278" s="178">
        <f t="shared" si="66"/>
        <v>0</v>
      </c>
      <c r="AS278" s="178">
        <f t="shared" si="67"/>
        <v>0</v>
      </c>
      <c r="AT278" s="178">
        <f t="shared" si="68"/>
        <v>0</v>
      </c>
      <c r="AU278" s="178">
        <f t="shared" si="69"/>
        <v>0</v>
      </c>
      <c r="AV278" s="179">
        <f t="shared" si="70"/>
        <v>0</v>
      </c>
      <c r="AW278" s="249"/>
      <c r="AX278" s="249"/>
    </row>
    <row r="279" spans="1:50" x14ac:dyDescent="0.25">
      <c r="A279" s="9">
        <v>277</v>
      </c>
      <c r="B279" s="81"/>
      <c r="C279" s="85"/>
      <c r="D279" s="236"/>
      <c r="E279" s="243"/>
      <c r="F279" s="10"/>
      <c r="G279" s="10"/>
      <c r="H279" s="10"/>
      <c r="I279" s="10"/>
      <c r="J279" s="10"/>
      <c r="K279" s="10"/>
      <c r="L279" s="10"/>
      <c r="M279" s="10"/>
      <c r="N279" s="10"/>
      <c r="O279" s="21" t="str">
        <f t="shared" si="57"/>
        <v/>
      </c>
      <c r="P279" s="11"/>
      <c r="Q279" s="10"/>
      <c r="R279" s="10"/>
      <c r="S279" s="10"/>
      <c r="T279" s="10"/>
      <c r="U279" s="10"/>
      <c r="V279" s="10"/>
      <c r="W279" s="10"/>
      <c r="X279" s="10"/>
      <c r="Y279" s="10"/>
      <c r="Z279" s="21" t="str">
        <f t="shared" si="58"/>
        <v/>
      </c>
      <c r="AA279" s="11"/>
      <c r="AB279" s="10"/>
      <c r="AC279" s="10"/>
      <c r="AD279" s="10"/>
      <c r="AE279" s="10"/>
      <c r="AF279" s="10"/>
      <c r="AG279" s="10"/>
      <c r="AH279" s="10"/>
      <c r="AI279" s="10"/>
      <c r="AJ279" s="10"/>
      <c r="AK279" s="21" t="str">
        <f t="shared" si="59"/>
        <v/>
      </c>
      <c r="AL279" s="240">
        <f t="shared" si="60"/>
        <v>0</v>
      </c>
      <c r="AM279" s="178">
        <f t="shared" si="61"/>
        <v>0</v>
      </c>
      <c r="AN279" s="178">
        <f t="shared" si="62"/>
        <v>0</v>
      </c>
      <c r="AO279" s="178">
        <f t="shared" si="63"/>
        <v>0</v>
      </c>
      <c r="AP279" s="178">
        <f t="shared" si="64"/>
        <v>0</v>
      </c>
      <c r="AQ279" s="178">
        <f t="shared" si="65"/>
        <v>0</v>
      </c>
      <c r="AR279" s="178">
        <f t="shared" si="66"/>
        <v>0</v>
      </c>
      <c r="AS279" s="178">
        <f t="shared" si="67"/>
        <v>0</v>
      </c>
      <c r="AT279" s="178">
        <f t="shared" si="68"/>
        <v>0</v>
      </c>
      <c r="AU279" s="178">
        <f t="shared" si="69"/>
        <v>0</v>
      </c>
      <c r="AV279" s="179">
        <f t="shared" si="70"/>
        <v>0</v>
      </c>
      <c r="AW279" s="249"/>
      <c r="AX279" s="249"/>
    </row>
    <row r="280" spans="1:50" x14ac:dyDescent="0.25">
      <c r="A280" s="9">
        <v>278</v>
      </c>
      <c r="B280" s="81"/>
      <c r="C280" s="85"/>
      <c r="D280" s="236"/>
      <c r="E280" s="243"/>
      <c r="F280" s="10"/>
      <c r="G280" s="10"/>
      <c r="H280" s="10"/>
      <c r="I280" s="10"/>
      <c r="J280" s="10"/>
      <c r="K280" s="10"/>
      <c r="L280" s="10"/>
      <c r="M280" s="10"/>
      <c r="N280" s="10"/>
      <c r="O280" s="21" t="str">
        <f t="shared" si="57"/>
        <v/>
      </c>
      <c r="P280" s="11"/>
      <c r="Q280" s="10"/>
      <c r="R280" s="10"/>
      <c r="S280" s="10"/>
      <c r="T280" s="10"/>
      <c r="U280" s="10"/>
      <c r="V280" s="10"/>
      <c r="W280" s="10"/>
      <c r="X280" s="10"/>
      <c r="Y280" s="10"/>
      <c r="Z280" s="21" t="str">
        <f t="shared" si="58"/>
        <v/>
      </c>
      <c r="AA280" s="11"/>
      <c r="AB280" s="10"/>
      <c r="AC280" s="10"/>
      <c r="AD280" s="10"/>
      <c r="AE280" s="10"/>
      <c r="AF280" s="10"/>
      <c r="AG280" s="10"/>
      <c r="AH280" s="10"/>
      <c r="AI280" s="10"/>
      <c r="AJ280" s="10"/>
      <c r="AK280" s="21" t="str">
        <f t="shared" si="59"/>
        <v/>
      </c>
      <c r="AL280" s="240">
        <f t="shared" si="60"/>
        <v>0</v>
      </c>
      <c r="AM280" s="178">
        <f t="shared" si="61"/>
        <v>0</v>
      </c>
      <c r="AN280" s="178">
        <f t="shared" si="62"/>
        <v>0</v>
      </c>
      <c r="AO280" s="178">
        <f t="shared" si="63"/>
        <v>0</v>
      </c>
      <c r="AP280" s="178">
        <f t="shared" si="64"/>
        <v>0</v>
      </c>
      <c r="AQ280" s="178">
        <f t="shared" si="65"/>
        <v>0</v>
      </c>
      <c r="AR280" s="178">
        <f t="shared" si="66"/>
        <v>0</v>
      </c>
      <c r="AS280" s="178">
        <f t="shared" si="67"/>
        <v>0</v>
      </c>
      <c r="AT280" s="178">
        <f t="shared" si="68"/>
        <v>0</v>
      </c>
      <c r="AU280" s="178">
        <f t="shared" si="69"/>
        <v>0</v>
      </c>
      <c r="AV280" s="179">
        <f t="shared" si="70"/>
        <v>0</v>
      </c>
      <c r="AW280" s="249"/>
      <c r="AX280" s="249"/>
    </row>
    <row r="281" spans="1:50" x14ac:dyDescent="0.25">
      <c r="A281" s="9">
        <v>279</v>
      </c>
      <c r="B281" s="81"/>
      <c r="C281" s="85"/>
      <c r="D281" s="236"/>
      <c r="E281" s="243"/>
      <c r="F281" s="10"/>
      <c r="G281" s="10"/>
      <c r="H281" s="10"/>
      <c r="I281" s="10"/>
      <c r="J281" s="10"/>
      <c r="K281" s="10"/>
      <c r="L281" s="10"/>
      <c r="M281" s="10"/>
      <c r="N281" s="10"/>
      <c r="O281" s="21" t="str">
        <f t="shared" si="57"/>
        <v/>
      </c>
      <c r="P281" s="11"/>
      <c r="Q281" s="10"/>
      <c r="R281" s="10"/>
      <c r="S281" s="10"/>
      <c r="T281" s="10"/>
      <c r="U281" s="10"/>
      <c r="V281" s="10"/>
      <c r="W281" s="10"/>
      <c r="X281" s="10"/>
      <c r="Y281" s="10"/>
      <c r="Z281" s="21" t="str">
        <f t="shared" si="58"/>
        <v/>
      </c>
      <c r="AA281" s="11"/>
      <c r="AB281" s="10"/>
      <c r="AC281" s="10"/>
      <c r="AD281" s="10"/>
      <c r="AE281" s="10"/>
      <c r="AF281" s="10"/>
      <c r="AG281" s="10"/>
      <c r="AH281" s="10"/>
      <c r="AI281" s="10"/>
      <c r="AJ281" s="10"/>
      <c r="AK281" s="21" t="str">
        <f t="shared" si="59"/>
        <v/>
      </c>
      <c r="AL281" s="240">
        <f t="shared" si="60"/>
        <v>0</v>
      </c>
      <c r="AM281" s="178">
        <f t="shared" si="61"/>
        <v>0</v>
      </c>
      <c r="AN281" s="178">
        <f t="shared" si="62"/>
        <v>0</v>
      </c>
      <c r="AO281" s="178">
        <f t="shared" si="63"/>
        <v>0</v>
      </c>
      <c r="AP281" s="178">
        <f t="shared" si="64"/>
        <v>0</v>
      </c>
      <c r="AQ281" s="178">
        <f t="shared" si="65"/>
        <v>0</v>
      </c>
      <c r="AR281" s="178">
        <f t="shared" si="66"/>
        <v>0</v>
      </c>
      <c r="AS281" s="178">
        <f t="shared" si="67"/>
        <v>0</v>
      </c>
      <c r="AT281" s="178">
        <f t="shared" si="68"/>
        <v>0</v>
      </c>
      <c r="AU281" s="178">
        <f t="shared" si="69"/>
        <v>0</v>
      </c>
      <c r="AV281" s="179">
        <f t="shared" si="70"/>
        <v>0</v>
      </c>
      <c r="AW281" s="249"/>
      <c r="AX281" s="249"/>
    </row>
    <row r="282" spans="1:50" x14ac:dyDescent="0.25">
      <c r="A282" s="9">
        <v>280</v>
      </c>
      <c r="B282" s="81"/>
      <c r="C282" s="85"/>
      <c r="D282" s="236"/>
      <c r="E282" s="243"/>
      <c r="F282" s="10"/>
      <c r="G282" s="10"/>
      <c r="H282" s="10"/>
      <c r="I282" s="10"/>
      <c r="J282" s="10"/>
      <c r="K282" s="10"/>
      <c r="L282" s="10"/>
      <c r="M282" s="10"/>
      <c r="N282" s="10"/>
      <c r="O282" s="21" t="str">
        <f t="shared" si="57"/>
        <v/>
      </c>
      <c r="P282" s="11"/>
      <c r="Q282" s="10"/>
      <c r="R282" s="10"/>
      <c r="S282" s="10"/>
      <c r="T282" s="10"/>
      <c r="U282" s="10"/>
      <c r="V282" s="10"/>
      <c r="W282" s="10"/>
      <c r="X282" s="10"/>
      <c r="Y282" s="10"/>
      <c r="Z282" s="21" t="str">
        <f t="shared" si="58"/>
        <v/>
      </c>
      <c r="AA282" s="11"/>
      <c r="AB282" s="10"/>
      <c r="AC282" s="10"/>
      <c r="AD282" s="10"/>
      <c r="AE282" s="10"/>
      <c r="AF282" s="10"/>
      <c r="AG282" s="10"/>
      <c r="AH282" s="10"/>
      <c r="AI282" s="10"/>
      <c r="AJ282" s="10"/>
      <c r="AK282" s="21" t="str">
        <f t="shared" si="59"/>
        <v/>
      </c>
      <c r="AL282" s="240">
        <f t="shared" si="60"/>
        <v>0</v>
      </c>
      <c r="AM282" s="178">
        <f t="shared" si="61"/>
        <v>0</v>
      </c>
      <c r="AN282" s="178">
        <f t="shared" si="62"/>
        <v>0</v>
      </c>
      <c r="AO282" s="178">
        <f t="shared" si="63"/>
        <v>0</v>
      </c>
      <c r="AP282" s="178">
        <f t="shared" si="64"/>
        <v>0</v>
      </c>
      <c r="AQ282" s="178">
        <f t="shared" si="65"/>
        <v>0</v>
      </c>
      <c r="AR282" s="178">
        <f t="shared" si="66"/>
        <v>0</v>
      </c>
      <c r="AS282" s="178">
        <f t="shared" si="67"/>
        <v>0</v>
      </c>
      <c r="AT282" s="178">
        <f t="shared" si="68"/>
        <v>0</v>
      </c>
      <c r="AU282" s="178">
        <f t="shared" si="69"/>
        <v>0</v>
      </c>
      <c r="AV282" s="179">
        <f t="shared" si="70"/>
        <v>0</v>
      </c>
      <c r="AW282" s="249"/>
      <c r="AX282" s="249"/>
    </row>
    <row r="283" spans="1:50" x14ac:dyDescent="0.25">
      <c r="A283" s="9">
        <v>281</v>
      </c>
      <c r="B283" s="81"/>
      <c r="C283" s="85"/>
      <c r="D283" s="236"/>
      <c r="E283" s="243"/>
      <c r="F283" s="10"/>
      <c r="G283" s="10"/>
      <c r="H283" s="10"/>
      <c r="I283" s="10"/>
      <c r="J283" s="10"/>
      <c r="K283" s="10"/>
      <c r="L283" s="10"/>
      <c r="M283" s="10"/>
      <c r="N283" s="10"/>
      <c r="O283" s="21" t="str">
        <f t="shared" si="57"/>
        <v/>
      </c>
      <c r="P283" s="11"/>
      <c r="Q283" s="10"/>
      <c r="R283" s="10"/>
      <c r="S283" s="10"/>
      <c r="T283" s="10"/>
      <c r="U283" s="10"/>
      <c r="V283" s="10"/>
      <c r="W283" s="10"/>
      <c r="X283" s="10"/>
      <c r="Y283" s="10"/>
      <c r="Z283" s="21" t="str">
        <f t="shared" si="58"/>
        <v/>
      </c>
      <c r="AA283" s="11"/>
      <c r="AB283" s="10"/>
      <c r="AC283" s="10"/>
      <c r="AD283" s="10"/>
      <c r="AE283" s="10"/>
      <c r="AF283" s="10"/>
      <c r="AG283" s="10"/>
      <c r="AH283" s="10"/>
      <c r="AI283" s="10"/>
      <c r="AJ283" s="10"/>
      <c r="AK283" s="21" t="str">
        <f t="shared" si="59"/>
        <v/>
      </c>
      <c r="AL283" s="240">
        <f t="shared" si="60"/>
        <v>0</v>
      </c>
      <c r="AM283" s="178">
        <f t="shared" si="61"/>
        <v>0</v>
      </c>
      <c r="AN283" s="178">
        <f t="shared" si="62"/>
        <v>0</v>
      </c>
      <c r="AO283" s="178">
        <f t="shared" si="63"/>
        <v>0</v>
      </c>
      <c r="AP283" s="178">
        <f t="shared" si="64"/>
        <v>0</v>
      </c>
      <c r="AQ283" s="178">
        <f t="shared" si="65"/>
        <v>0</v>
      </c>
      <c r="AR283" s="178">
        <f t="shared" si="66"/>
        <v>0</v>
      </c>
      <c r="AS283" s="178">
        <f t="shared" si="67"/>
        <v>0</v>
      </c>
      <c r="AT283" s="178">
        <f t="shared" si="68"/>
        <v>0</v>
      </c>
      <c r="AU283" s="178">
        <f t="shared" si="69"/>
        <v>0</v>
      </c>
      <c r="AV283" s="179">
        <f t="shared" si="70"/>
        <v>0</v>
      </c>
      <c r="AW283" s="249"/>
      <c r="AX283" s="249"/>
    </row>
    <row r="284" spans="1:50" x14ac:dyDescent="0.25">
      <c r="A284" s="9">
        <v>282</v>
      </c>
      <c r="B284" s="81"/>
      <c r="C284" s="85"/>
      <c r="D284" s="236"/>
      <c r="E284" s="243"/>
      <c r="F284" s="10"/>
      <c r="G284" s="10"/>
      <c r="H284" s="10"/>
      <c r="I284" s="10"/>
      <c r="J284" s="10"/>
      <c r="K284" s="10"/>
      <c r="L284" s="10"/>
      <c r="M284" s="10"/>
      <c r="N284" s="10"/>
      <c r="O284" s="21" t="str">
        <f t="shared" si="57"/>
        <v/>
      </c>
      <c r="P284" s="11"/>
      <c r="Q284" s="10"/>
      <c r="R284" s="10"/>
      <c r="S284" s="10"/>
      <c r="T284" s="10"/>
      <c r="U284" s="10"/>
      <c r="V284" s="10"/>
      <c r="W284" s="10"/>
      <c r="X284" s="10"/>
      <c r="Y284" s="10"/>
      <c r="Z284" s="21" t="str">
        <f t="shared" si="58"/>
        <v/>
      </c>
      <c r="AA284" s="11"/>
      <c r="AB284" s="10"/>
      <c r="AC284" s="10"/>
      <c r="AD284" s="10"/>
      <c r="AE284" s="10"/>
      <c r="AF284" s="10"/>
      <c r="AG284" s="10"/>
      <c r="AH284" s="10"/>
      <c r="AI284" s="10"/>
      <c r="AJ284" s="10"/>
      <c r="AK284" s="21" t="str">
        <f t="shared" si="59"/>
        <v/>
      </c>
      <c r="AL284" s="240">
        <f t="shared" si="60"/>
        <v>0</v>
      </c>
      <c r="AM284" s="178">
        <f t="shared" si="61"/>
        <v>0</v>
      </c>
      <c r="AN284" s="178">
        <f t="shared" si="62"/>
        <v>0</v>
      </c>
      <c r="AO284" s="178">
        <f t="shared" si="63"/>
        <v>0</v>
      </c>
      <c r="AP284" s="178">
        <f t="shared" si="64"/>
        <v>0</v>
      </c>
      <c r="AQ284" s="178">
        <f t="shared" si="65"/>
        <v>0</v>
      </c>
      <c r="AR284" s="178">
        <f t="shared" si="66"/>
        <v>0</v>
      </c>
      <c r="AS284" s="178">
        <f t="shared" si="67"/>
        <v>0</v>
      </c>
      <c r="AT284" s="178">
        <f t="shared" si="68"/>
        <v>0</v>
      </c>
      <c r="AU284" s="178">
        <f t="shared" si="69"/>
        <v>0</v>
      </c>
      <c r="AV284" s="179">
        <f t="shared" si="70"/>
        <v>0</v>
      </c>
      <c r="AW284" s="249"/>
      <c r="AX284" s="249"/>
    </row>
    <row r="285" spans="1:50" x14ac:dyDescent="0.25">
      <c r="A285" s="9">
        <v>283</v>
      </c>
      <c r="B285" s="81"/>
      <c r="C285" s="85"/>
      <c r="D285" s="236"/>
      <c r="E285" s="243"/>
      <c r="F285" s="10"/>
      <c r="G285" s="10"/>
      <c r="H285" s="10"/>
      <c r="I285" s="10"/>
      <c r="J285" s="10"/>
      <c r="K285" s="10"/>
      <c r="L285" s="10"/>
      <c r="M285" s="10"/>
      <c r="N285" s="10"/>
      <c r="O285" s="21" t="str">
        <f t="shared" si="57"/>
        <v/>
      </c>
      <c r="P285" s="11"/>
      <c r="Q285" s="10"/>
      <c r="R285" s="10"/>
      <c r="S285" s="10"/>
      <c r="T285" s="10"/>
      <c r="U285" s="10"/>
      <c r="V285" s="10"/>
      <c r="W285" s="10"/>
      <c r="X285" s="10"/>
      <c r="Y285" s="10"/>
      <c r="Z285" s="21" t="str">
        <f t="shared" si="58"/>
        <v/>
      </c>
      <c r="AA285" s="11"/>
      <c r="AB285" s="10"/>
      <c r="AC285" s="10"/>
      <c r="AD285" s="10"/>
      <c r="AE285" s="10"/>
      <c r="AF285" s="10"/>
      <c r="AG285" s="10"/>
      <c r="AH285" s="10"/>
      <c r="AI285" s="10"/>
      <c r="AJ285" s="10"/>
      <c r="AK285" s="21" t="str">
        <f t="shared" si="59"/>
        <v/>
      </c>
      <c r="AL285" s="240">
        <f t="shared" si="60"/>
        <v>0</v>
      </c>
      <c r="AM285" s="178">
        <f t="shared" si="61"/>
        <v>0</v>
      </c>
      <c r="AN285" s="178">
        <f t="shared" si="62"/>
        <v>0</v>
      </c>
      <c r="AO285" s="178">
        <f t="shared" si="63"/>
        <v>0</v>
      </c>
      <c r="AP285" s="178">
        <f t="shared" si="64"/>
        <v>0</v>
      </c>
      <c r="AQ285" s="178">
        <f t="shared" si="65"/>
        <v>0</v>
      </c>
      <c r="AR285" s="178">
        <f t="shared" si="66"/>
        <v>0</v>
      </c>
      <c r="AS285" s="178">
        <f t="shared" si="67"/>
        <v>0</v>
      </c>
      <c r="AT285" s="178">
        <f t="shared" si="68"/>
        <v>0</v>
      </c>
      <c r="AU285" s="178">
        <f t="shared" si="69"/>
        <v>0</v>
      </c>
      <c r="AV285" s="179">
        <f t="shared" si="70"/>
        <v>0</v>
      </c>
      <c r="AW285" s="249"/>
      <c r="AX285" s="249"/>
    </row>
    <row r="286" spans="1:50" x14ac:dyDescent="0.25">
      <c r="A286" s="9">
        <v>284</v>
      </c>
      <c r="B286" s="81"/>
      <c r="C286" s="85"/>
      <c r="D286" s="236"/>
      <c r="E286" s="243"/>
      <c r="F286" s="10"/>
      <c r="G286" s="10"/>
      <c r="H286" s="10"/>
      <c r="I286" s="10"/>
      <c r="J286" s="10"/>
      <c r="K286" s="10"/>
      <c r="L286" s="10"/>
      <c r="M286" s="10"/>
      <c r="N286" s="10"/>
      <c r="O286" s="21" t="str">
        <f t="shared" si="57"/>
        <v/>
      </c>
      <c r="P286" s="11"/>
      <c r="Q286" s="10"/>
      <c r="R286" s="10"/>
      <c r="S286" s="10"/>
      <c r="T286" s="10"/>
      <c r="U286" s="10"/>
      <c r="V286" s="10"/>
      <c r="W286" s="10"/>
      <c r="X286" s="10"/>
      <c r="Y286" s="10"/>
      <c r="Z286" s="21" t="str">
        <f t="shared" si="58"/>
        <v/>
      </c>
      <c r="AA286" s="11"/>
      <c r="AB286" s="10"/>
      <c r="AC286" s="10"/>
      <c r="AD286" s="10"/>
      <c r="AE286" s="10"/>
      <c r="AF286" s="10"/>
      <c r="AG286" s="10"/>
      <c r="AH286" s="10"/>
      <c r="AI286" s="10"/>
      <c r="AJ286" s="10"/>
      <c r="AK286" s="21" t="str">
        <f t="shared" si="59"/>
        <v/>
      </c>
      <c r="AL286" s="240">
        <f t="shared" si="60"/>
        <v>0</v>
      </c>
      <c r="AM286" s="178">
        <f t="shared" si="61"/>
        <v>0</v>
      </c>
      <c r="AN286" s="178">
        <f t="shared" si="62"/>
        <v>0</v>
      </c>
      <c r="AO286" s="178">
        <f t="shared" si="63"/>
        <v>0</v>
      </c>
      <c r="AP286" s="178">
        <f t="shared" si="64"/>
        <v>0</v>
      </c>
      <c r="AQ286" s="178">
        <f t="shared" si="65"/>
        <v>0</v>
      </c>
      <c r="AR286" s="178">
        <f t="shared" si="66"/>
        <v>0</v>
      </c>
      <c r="AS286" s="178">
        <f t="shared" si="67"/>
        <v>0</v>
      </c>
      <c r="AT286" s="178">
        <f t="shared" si="68"/>
        <v>0</v>
      </c>
      <c r="AU286" s="178">
        <f t="shared" si="69"/>
        <v>0</v>
      </c>
      <c r="AV286" s="179">
        <f t="shared" si="70"/>
        <v>0</v>
      </c>
      <c r="AW286" s="249"/>
      <c r="AX286" s="249"/>
    </row>
    <row r="287" spans="1:50" x14ac:dyDescent="0.25">
      <c r="A287" s="9">
        <v>285</v>
      </c>
      <c r="B287" s="81"/>
      <c r="C287" s="85"/>
      <c r="D287" s="236"/>
      <c r="E287" s="243"/>
      <c r="F287" s="10"/>
      <c r="G287" s="10"/>
      <c r="H287" s="10"/>
      <c r="I287" s="10"/>
      <c r="J287" s="10"/>
      <c r="K287" s="10"/>
      <c r="L287" s="10"/>
      <c r="M287" s="10"/>
      <c r="N287" s="10"/>
      <c r="O287" s="21" t="str">
        <f t="shared" si="57"/>
        <v/>
      </c>
      <c r="P287" s="11"/>
      <c r="Q287" s="10"/>
      <c r="R287" s="10"/>
      <c r="S287" s="10"/>
      <c r="T287" s="10"/>
      <c r="U287" s="10"/>
      <c r="V287" s="10"/>
      <c r="W287" s="10"/>
      <c r="X287" s="10"/>
      <c r="Y287" s="10"/>
      <c r="Z287" s="21" t="str">
        <f t="shared" si="58"/>
        <v/>
      </c>
      <c r="AA287" s="11"/>
      <c r="AB287" s="10"/>
      <c r="AC287" s="10"/>
      <c r="AD287" s="10"/>
      <c r="AE287" s="10"/>
      <c r="AF287" s="10"/>
      <c r="AG287" s="10"/>
      <c r="AH287" s="10"/>
      <c r="AI287" s="10"/>
      <c r="AJ287" s="10"/>
      <c r="AK287" s="21" t="str">
        <f t="shared" si="59"/>
        <v/>
      </c>
      <c r="AL287" s="240">
        <f t="shared" si="60"/>
        <v>0</v>
      </c>
      <c r="AM287" s="178">
        <f t="shared" si="61"/>
        <v>0</v>
      </c>
      <c r="AN287" s="178">
        <f t="shared" si="62"/>
        <v>0</v>
      </c>
      <c r="AO287" s="178">
        <f t="shared" si="63"/>
        <v>0</v>
      </c>
      <c r="AP287" s="178">
        <f t="shared" si="64"/>
        <v>0</v>
      </c>
      <c r="AQ287" s="178">
        <f t="shared" si="65"/>
        <v>0</v>
      </c>
      <c r="AR287" s="178">
        <f t="shared" si="66"/>
        <v>0</v>
      </c>
      <c r="AS287" s="178">
        <f t="shared" si="67"/>
        <v>0</v>
      </c>
      <c r="AT287" s="178">
        <f t="shared" si="68"/>
        <v>0</v>
      </c>
      <c r="AU287" s="178">
        <f t="shared" si="69"/>
        <v>0</v>
      </c>
      <c r="AV287" s="179">
        <f t="shared" si="70"/>
        <v>0</v>
      </c>
      <c r="AW287" s="249"/>
      <c r="AX287" s="249"/>
    </row>
    <row r="288" spans="1:50" x14ac:dyDescent="0.25">
      <c r="A288" s="9">
        <v>286</v>
      </c>
      <c r="B288" s="81"/>
      <c r="C288" s="85"/>
      <c r="D288" s="236"/>
      <c r="E288" s="243"/>
      <c r="F288" s="10"/>
      <c r="G288" s="10"/>
      <c r="H288" s="10"/>
      <c r="I288" s="10"/>
      <c r="J288" s="10"/>
      <c r="K288" s="10"/>
      <c r="L288" s="10"/>
      <c r="M288" s="10"/>
      <c r="N288" s="10"/>
      <c r="O288" s="21" t="str">
        <f t="shared" si="57"/>
        <v/>
      </c>
      <c r="P288" s="11"/>
      <c r="Q288" s="10"/>
      <c r="R288" s="10"/>
      <c r="S288" s="10"/>
      <c r="T288" s="10"/>
      <c r="U288" s="10"/>
      <c r="V288" s="10"/>
      <c r="W288" s="10"/>
      <c r="X288" s="10"/>
      <c r="Y288" s="10"/>
      <c r="Z288" s="21" t="str">
        <f t="shared" si="58"/>
        <v/>
      </c>
      <c r="AA288" s="11"/>
      <c r="AB288" s="10"/>
      <c r="AC288" s="10"/>
      <c r="AD288" s="10"/>
      <c r="AE288" s="10"/>
      <c r="AF288" s="10"/>
      <c r="AG288" s="10"/>
      <c r="AH288" s="10"/>
      <c r="AI288" s="10"/>
      <c r="AJ288" s="10"/>
      <c r="AK288" s="21" t="str">
        <f t="shared" si="59"/>
        <v/>
      </c>
      <c r="AL288" s="240">
        <f t="shared" si="60"/>
        <v>0</v>
      </c>
      <c r="AM288" s="178">
        <f t="shared" si="61"/>
        <v>0</v>
      </c>
      <c r="AN288" s="178">
        <f t="shared" si="62"/>
        <v>0</v>
      </c>
      <c r="AO288" s="178">
        <f t="shared" si="63"/>
        <v>0</v>
      </c>
      <c r="AP288" s="178">
        <f t="shared" si="64"/>
        <v>0</v>
      </c>
      <c r="AQ288" s="178">
        <f t="shared" si="65"/>
        <v>0</v>
      </c>
      <c r="AR288" s="178">
        <f t="shared" si="66"/>
        <v>0</v>
      </c>
      <c r="AS288" s="178">
        <f t="shared" si="67"/>
        <v>0</v>
      </c>
      <c r="AT288" s="178">
        <f t="shared" si="68"/>
        <v>0</v>
      </c>
      <c r="AU288" s="178">
        <f t="shared" si="69"/>
        <v>0</v>
      </c>
      <c r="AV288" s="179">
        <f t="shared" si="70"/>
        <v>0</v>
      </c>
      <c r="AW288" s="249"/>
      <c r="AX288" s="249"/>
    </row>
    <row r="289" spans="1:50" x14ac:dyDescent="0.25">
      <c r="A289" s="9">
        <v>287</v>
      </c>
      <c r="B289" s="81"/>
      <c r="C289" s="85"/>
      <c r="D289" s="236"/>
      <c r="E289" s="243"/>
      <c r="F289" s="10"/>
      <c r="G289" s="10"/>
      <c r="H289" s="10"/>
      <c r="I289" s="10"/>
      <c r="J289" s="10"/>
      <c r="K289" s="10"/>
      <c r="L289" s="10"/>
      <c r="M289" s="10"/>
      <c r="N289" s="10"/>
      <c r="O289" s="21" t="str">
        <f t="shared" si="57"/>
        <v/>
      </c>
      <c r="P289" s="11"/>
      <c r="Q289" s="10"/>
      <c r="R289" s="10"/>
      <c r="S289" s="10"/>
      <c r="T289" s="10"/>
      <c r="U289" s="10"/>
      <c r="V289" s="10"/>
      <c r="W289" s="10"/>
      <c r="X289" s="10"/>
      <c r="Y289" s="10"/>
      <c r="Z289" s="21" t="str">
        <f t="shared" si="58"/>
        <v/>
      </c>
      <c r="AA289" s="11"/>
      <c r="AB289" s="10"/>
      <c r="AC289" s="10"/>
      <c r="AD289" s="10"/>
      <c r="AE289" s="10"/>
      <c r="AF289" s="10"/>
      <c r="AG289" s="10"/>
      <c r="AH289" s="10"/>
      <c r="AI289" s="10"/>
      <c r="AJ289" s="10"/>
      <c r="AK289" s="21" t="str">
        <f t="shared" si="59"/>
        <v/>
      </c>
      <c r="AL289" s="240">
        <f t="shared" si="60"/>
        <v>0</v>
      </c>
      <c r="AM289" s="178">
        <f t="shared" si="61"/>
        <v>0</v>
      </c>
      <c r="AN289" s="178">
        <f t="shared" si="62"/>
        <v>0</v>
      </c>
      <c r="AO289" s="178">
        <f t="shared" si="63"/>
        <v>0</v>
      </c>
      <c r="AP289" s="178">
        <f t="shared" si="64"/>
        <v>0</v>
      </c>
      <c r="AQ289" s="178">
        <f t="shared" si="65"/>
        <v>0</v>
      </c>
      <c r="AR289" s="178">
        <f t="shared" si="66"/>
        <v>0</v>
      </c>
      <c r="AS289" s="178">
        <f t="shared" si="67"/>
        <v>0</v>
      </c>
      <c r="AT289" s="178">
        <f t="shared" si="68"/>
        <v>0</v>
      </c>
      <c r="AU289" s="178">
        <f t="shared" si="69"/>
        <v>0</v>
      </c>
      <c r="AV289" s="179">
        <f t="shared" si="70"/>
        <v>0</v>
      </c>
      <c r="AW289" s="249"/>
      <c r="AX289" s="249"/>
    </row>
    <row r="290" spans="1:50" x14ac:dyDescent="0.25">
      <c r="A290" s="9">
        <v>288</v>
      </c>
      <c r="B290" s="81"/>
      <c r="C290" s="85"/>
      <c r="D290" s="236"/>
      <c r="E290" s="243"/>
      <c r="F290" s="10"/>
      <c r="G290" s="10"/>
      <c r="H290" s="10"/>
      <c r="I290" s="10"/>
      <c r="J290" s="10"/>
      <c r="K290" s="10"/>
      <c r="L290" s="10"/>
      <c r="M290" s="10"/>
      <c r="N290" s="10"/>
      <c r="O290" s="21" t="str">
        <f t="shared" si="57"/>
        <v/>
      </c>
      <c r="P290" s="11"/>
      <c r="Q290" s="10"/>
      <c r="R290" s="10"/>
      <c r="S290" s="10"/>
      <c r="T290" s="10"/>
      <c r="U290" s="10"/>
      <c r="V290" s="10"/>
      <c r="W290" s="10"/>
      <c r="X290" s="10"/>
      <c r="Y290" s="10"/>
      <c r="Z290" s="21" t="str">
        <f t="shared" si="58"/>
        <v/>
      </c>
      <c r="AA290" s="11"/>
      <c r="AB290" s="10"/>
      <c r="AC290" s="10"/>
      <c r="AD290" s="10"/>
      <c r="AE290" s="10"/>
      <c r="AF290" s="10"/>
      <c r="AG290" s="10"/>
      <c r="AH290" s="10"/>
      <c r="AI290" s="10"/>
      <c r="AJ290" s="10"/>
      <c r="AK290" s="21" t="str">
        <f t="shared" si="59"/>
        <v/>
      </c>
      <c r="AL290" s="240">
        <f t="shared" si="60"/>
        <v>0</v>
      </c>
      <c r="AM290" s="178">
        <f t="shared" si="61"/>
        <v>0</v>
      </c>
      <c r="AN290" s="178">
        <f t="shared" si="62"/>
        <v>0</v>
      </c>
      <c r="AO290" s="178">
        <f t="shared" si="63"/>
        <v>0</v>
      </c>
      <c r="AP290" s="178">
        <f t="shared" si="64"/>
        <v>0</v>
      </c>
      <c r="AQ290" s="178">
        <f t="shared" si="65"/>
        <v>0</v>
      </c>
      <c r="AR290" s="178">
        <f t="shared" si="66"/>
        <v>0</v>
      </c>
      <c r="AS290" s="178">
        <f t="shared" si="67"/>
        <v>0</v>
      </c>
      <c r="AT290" s="178">
        <f t="shared" si="68"/>
        <v>0</v>
      </c>
      <c r="AU290" s="178">
        <f t="shared" si="69"/>
        <v>0</v>
      </c>
      <c r="AV290" s="179">
        <f t="shared" si="70"/>
        <v>0</v>
      </c>
      <c r="AW290" s="249"/>
      <c r="AX290" s="249"/>
    </row>
    <row r="291" spans="1:50" x14ac:dyDescent="0.25">
      <c r="A291" s="9">
        <v>289</v>
      </c>
      <c r="B291" s="81"/>
      <c r="C291" s="85"/>
      <c r="D291" s="236"/>
      <c r="E291" s="243"/>
      <c r="F291" s="10"/>
      <c r="G291" s="10"/>
      <c r="H291" s="10"/>
      <c r="I291" s="10"/>
      <c r="J291" s="10"/>
      <c r="K291" s="10"/>
      <c r="L291" s="10"/>
      <c r="M291" s="10"/>
      <c r="N291" s="10"/>
      <c r="O291" s="21" t="str">
        <f t="shared" si="57"/>
        <v/>
      </c>
      <c r="P291" s="11"/>
      <c r="Q291" s="10"/>
      <c r="R291" s="10"/>
      <c r="S291" s="10"/>
      <c r="T291" s="10"/>
      <c r="U291" s="10"/>
      <c r="V291" s="10"/>
      <c r="W291" s="10"/>
      <c r="X291" s="10"/>
      <c r="Y291" s="10"/>
      <c r="Z291" s="21" t="str">
        <f t="shared" si="58"/>
        <v/>
      </c>
      <c r="AA291" s="11"/>
      <c r="AB291" s="10"/>
      <c r="AC291" s="10"/>
      <c r="AD291" s="10"/>
      <c r="AE291" s="10"/>
      <c r="AF291" s="10"/>
      <c r="AG291" s="10"/>
      <c r="AH291" s="10"/>
      <c r="AI291" s="10"/>
      <c r="AJ291" s="10"/>
      <c r="AK291" s="21" t="str">
        <f t="shared" si="59"/>
        <v/>
      </c>
      <c r="AL291" s="240">
        <f t="shared" si="60"/>
        <v>0</v>
      </c>
      <c r="AM291" s="178">
        <f t="shared" si="61"/>
        <v>0</v>
      </c>
      <c r="AN291" s="178">
        <f t="shared" si="62"/>
        <v>0</v>
      </c>
      <c r="AO291" s="178">
        <f t="shared" si="63"/>
        <v>0</v>
      </c>
      <c r="AP291" s="178">
        <f t="shared" si="64"/>
        <v>0</v>
      </c>
      <c r="AQ291" s="178">
        <f t="shared" si="65"/>
        <v>0</v>
      </c>
      <c r="AR291" s="178">
        <f t="shared" si="66"/>
        <v>0</v>
      </c>
      <c r="AS291" s="178">
        <f t="shared" si="67"/>
        <v>0</v>
      </c>
      <c r="AT291" s="178">
        <f t="shared" si="68"/>
        <v>0</v>
      </c>
      <c r="AU291" s="178">
        <f t="shared" si="69"/>
        <v>0</v>
      </c>
      <c r="AV291" s="179">
        <f t="shared" si="70"/>
        <v>0</v>
      </c>
      <c r="AW291" s="249"/>
      <c r="AX291" s="249"/>
    </row>
    <row r="292" spans="1:50" x14ac:dyDescent="0.25">
      <c r="A292" s="9">
        <v>290</v>
      </c>
      <c r="B292" s="81"/>
      <c r="C292" s="85"/>
      <c r="D292" s="236"/>
      <c r="E292" s="243"/>
      <c r="F292" s="10"/>
      <c r="G292" s="10"/>
      <c r="H292" s="10"/>
      <c r="I292" s="10"/>
      <c r="J292" s="10"/>
      <c r="K292" s="10"/>
      <c r="L292" s="10"/>
      <c r="M292" s="10"/>
      <c r="N292" s="10"/>
      <c r="O292" s="21" t="str">
        <f t="shared" si="57"/>
        <v/>
      </c>
      <c r="P292" s="11"/>
      <c r="Q292" s="10"/>
      <c r="R292" s="10"/>
      <c r="S292" s="10"/>
      <c r="T292" s="10"/>
      <c r="U292" s="10"/>
      <c r="V292" s="10"/>
      <c r="W292" s="10"/>
      <c r="X292" s="10"/>
      <c r="Y292" s="10"/>
      <c r="Z292" s="21" t="str">
        <f t="shared" si="58"/>
        <v/>
      </c>
      <c r="AA292" s="11"/>
      <c r="AB292" s="10"/>
      <c r="AC292" s="10"/>
      <c r="AD292" s="10"/>
      <c r="AE292" s="10"/>
      <c r="AF292" s="10"/>
      <c r="AG292" s="10"/>
      <c r="AH292" s="10"/>
      <c r="AI292" s="10"/>
      <c r="AJ292" s="10"/>
      <c r="AK292" s="21" t="str">
        <f t="shared" si="59"/>
        <v/>
      </c>
      <c r="AL292" s="240">
        <f t="shared" si="60"/>
        <v>0</v>
      </c>
      <c r="AM292" s="178">
        <f t="shared" si="61"/>
        <v>0</v>
      </c>
      <c r="AN292" s="178">
        <f t="shared" si="62"/>
        <v>0</v>
      </c>
      <c r="AO292" s="178">
        <f t="shared" si="63"/>
        <v>0</v>
      </c>
      <c r="AP292" s="178">
        <f t="shared" si="64"/>
        <v>0</v>
      </c>
      <c r="AQ292" s="178">
        <f t="shared" si="65"/>
        <v>0</v>
      </c>
      <c r="AR292" s="178">
        <f t="shared" si="66"/>
        <v>0</v>
      </c>
      <c r="AS292" s="178">
        <f t="shared" si="67"/>
        <v>0</v>
      </c>
      <c r="AT292" s="178">
        <f t="shared" si="68"/>
        <v>0</v>
      </c>
      <c r="AU292" s="178">
        <f t="shared" si="69"/>
        <v>0</v>
      </c>
      <c r="AV292" s="179">
        <f t="shared" si="70"/>
        <v>0</v>
      </c>
      <c r="AW292" s="249"/>
      <c r="AX292" s="249"/>
    </row>
    <row r="293" spans="1:50" x14ac:dyDescent="0.25">
      <c r="A293" s="9">
        <v>291</v>
      </c>
      <c r="B293" s="81"/>
      <c r="C293" s="85"/>
      <c r="D293" s="236"/>
      <c r="E293" s="243"/>
      <c r="F293" s="10"/>
      <c r="G293" s="10"/>
      <c r="H293" s="10"/>
      <c r="I293" s="10"/>
      <c r="J293" s="10"/>
      <c r="K293" s="10"/>
      <c r="L293" s="10"/>
      <c r="M293" s="10"/>
      <c r="N293" s="10"/>
      <c r="O293" s="21" t="str">
        <f t="shared" si="57"/>
        <v/>
      </c>
      <c r="P293" s="11"/>
      <c r="Q293" s="10"/>
      <c r="R293" s="10"/>
      <c r="S293" s="10"/>
      <c r="T293" s="10"/>
      <c r="U293" s="10"/>
      <c r="V293" s="10"/>
      <c r="W293" s="10"/>
      <c r="X293" s="10"/>
      <c r="Y293" s="10"/>
      <c r="Z293" s="21" t="str">
        <f t="shared" si="58"/>
        <v/>
      </c>
      <c r="AA293" s="11"/>
      <c r="AB293" s="10"/>
      <c r="AC293" s="10"/>
      <c r="AD293" s="10"/>
      <c r="AE293" s="10"/>
      <c r="AF293" s="10"/>
      <c r="AG293" s="10"/>
      <c r="AH293" s="10"/>
      <c r="AI293" s="10"/>
      <c r="AJ293" s="10"/>
      <c r="AK293" s="21" t="str">
        <f t="shared" si="59"/>
        <v/>
      </c>
      <c r="AL293" s="240">
        <f t="shared" si="60"/>
        <v>0</v>
      </c>
      <c r="AM293" s="178">
        <f t="shared" si="61"/>
        <v>0</v>
      </c>
      <c r="AN293" s="178">
        <f t="shared" si="62"/>
        <v>0</v>
      </c>
      <c r="AO293" s="178">
        <f t="shared" si="63"/>
        <v>0</v>
      </c>
      <c r="AP293" s="178">
        <f t="shared" si="64"/>
        <v>0</v>
      </c>
      <c r="AQ293" s="178">
        <f t="shared" si="65"/>
        <v>0</v>
      </c>
      <c r="AR293" s="178">
        <f t="shared" si="66"/>
        <v>0</v>
      </c>
      <c r="AS293" s="178">
        <f t="shared" si="67"/>
        <v>0</v>
      </c>
      <c r="AT293" s="178">
        <f t="shared" si="68"/>
        <v>0</v>
      </c>
      <c r="AU293" s="178">
        <f t="shared" si="69"/>
        <v>0</v>
      </c>
      <c r="AV293" s="179">
        <f t="shared" si="70"/>
        <v>0</v>
      </c>
      <c r="AW293" s="249"/>
      <c r="AX293" s="249"/>
    </row>
    <row r="294" spans="1:50" x14ac:dyDescent="0.25">
      <c r="A294" s="9">
        <v>292</v>
      </c>
      <c r="B294" s="81"/>
      <c r="C294" s="85"/>
      <c r="D294" s="236"/>
      <c r="E294" s="243"/>
      <c r="F294" s="10"/>
      <c r="G294" s="10"/>
      <c r="H294" s="10"/>
      <c r="I294" s="10"/>
      <c r="J294" s="10"/>
      <c r="K294" s="10"/>
      <c r="L294" s="10"/>
      <c r="M294" s="10"/>
      <c r="N294" s="10"/>
      <c r="O294" s="21" t="str">
        <f t="shared" si="57"/>
        <v/>
      </c>
      <c r="P294" s="11"/>
      <c r="Q294" s="10"/>
      <c r="R294" s="10"/>
      <c r="S294" s="10"/>
      <c r="T294" s="10"/>
      <c r="U294" s="10"/>
      <c r="V294" s="10"/>
      <c r="W294" s="10"/>
      <c r="X294" s="10"/>
      <c r="Y294" s="10"/>
      <c r="Z294" s="21" t="str">
        <f t="shared" si="58"/>
        <v/>
      </c>
      <c r="AA294" s="11"/>
      <c r="AB294" s="10"/>
      <c r="AC294" s="10"/>
      <c r="AD294" s="10"/>
      <c r="AE294" s="10"/>
      <c r="AF294" s="10"/>
      <c r="AG294" s="10"/>
      <c r="AH294" s="10"/>
      <c r="AI294" s="10"/>
      <c r="AJ294" s="10"/>
      <c r="AK294" s="21" t="str">
        <f t="shared" si="59"/>
        <v/>
      </c>
      <c r="AL294" s="240">
        <f t="shared" si="60"/>
        <v>0</v>
      </c>
      <c r="AM294" s="178">
        <f t="shared" si="61"/>
        <v>0</v>
      </c>
      <c r="AN294" s="178">
        <f t="shared" si="62"/>
        <v>0</v>
      </c>
      <c r="AO294" s="178">
        <f t="shared" si="63"/>
        <v>0</v>
      </c>
      <c r="AP294" s="178">
        <f t="shared" si="64"/>
        <v>0</v>
      </c>
      <c r="AQ294" s="178">
        <f t="shared" si="65"/>
        <v>0</v>
      </c>
      <c r="AR294" s="178">
        <f t="shared" si="66"/>
        <v>0</v>
      </c>
      <c r="AS294" s="178">
        <f t="shared" si="67"/>
        <v>0</v>
      </c>
      <c r="AT294" s="178">
        <f t="shared" si="68"/>
        <v>0</v>
      </c>
      <c r="AU294" s="178">
        <f t="shared" si="69"/>
        <v>0</v>
      </c>
      <c r="AV294" s="179">
        <f t="shared" si="70"/>
        <v>0</v>
      </c>
      <c r="AW294" s="249"/>
      <c r="AX294" s="249"/>
    </row>
    <row r="295" spans="1:50" x14ac:dyDescent="0.25">
      <c r="A295" s="9">
        <v>293</v>
      </c>
      <c r="B295" s="81"/>
      <c r="C295" s="85"/>
      <c r="D295" s="236"/>
      <c r="E295" s="243"/>
      <c r="F295" s="10"/>
      <c r="G295" s="10"/>
      <c r="H295" s="10"/>
      <c r="I295" s="10"/>
      <c r="J295" s="10"/>
      <c r="K295" s="10"/>
      <c r="L295" s="10"/>
      <c r="M295" s="10"/>
      <c r="N295" s="10"/>
      <c r="O295" s="21" t="str">
        <f t="shared" si="57"/>
        <v/>
      </c>
      <c r="P295" s="11"/>
      <c r="Q295" s="10"/>
      <c r="R295" s="10"/>
      <c r="S295" s="10"/>
      <c r="T295" s="10"/>
      <c r="U295" s="10"/>
      <c r="V295" s="10"/>
      <c r="W295" s="10"/>
      <c r="X295" s="10"/>
      <c r="Y295" s="10"/>
      <c r="Z295" s="21" t="str">
        <f t="shared" si="58"/>
        <v/>
      </c>
      <c r="AA295" s="11"/>
      <c r="AB295" s="10"/>
      <c r="AC295" s="10"/>
      <c r="AD295" s="10"/>
      <c r="AE295" s="10"/>
      <c r="AF295" s="10"/>
      <c r="AG295" s="10"/>
      <c r="AH295" s="10"/>
      <c r="AI295" s="10"/>
      <c r="AJ295" s="10"/>
      <c r="AK295" s="21" t="str">
        <f t="shared" si="59"/>
        <v/>
      </c>
      <c r="AL295" s="240">
        <f t="shared" si="60"/>
        <v>0</v>
      </c>
      <c r="AM295" s="178">
        <f t="shared" si="61"/>
        <v>0</v>
      </c>
      <c r="AN295" s="178">
        <f t="shared" si="62"/>
        <v>0</v>
      </c>
      <c r="AO295" s="178">
        <f t="shared" si="63"/>
        <v>0</v>
      </c>
      <c r="AP295" s="178">
        <f t="shared" si="64"/>
        <v>0</v>
      </c>
      <c r="AQ295" s="178">
        <f t="shared" si="65"/>
        <v>0</v>
      </c>
      <c r="AR295" s="178">
        <f t="shared" si="66"/>
        <v>0</v>
      </c>
      <c r="AS295" s="178">
        <f t="shared" si="67"/>
        <v>0</v>
      </c>
      <c r="AT295" s="178">
        <f t="shared" si="68"/>
        <v>0</v>
      </c>
      <c r="AU295" s="178">
        <f t="shared" si="69"/>
        <v>0</v>
      </c>
      <c r="AV295" s="179">
        <f t="shared" si="70"/>
        <v>0</v>
      </c>
      <c r="AW295" s="249"/>
      <c r="AX295" s="249"/>
    </row>
    <row r="296" spans="1:50" x14ac:dyDescent="0.25">
      <c r="A296" s="9">
        <v>294</v>
      </c>
      <c r="B296" s="81"/>
      <c r="C296" s="85"/>
      <c r="D296" s="236"/>
      <c r="E296" s="243"/>
      <c r="F296" s="10"/>
      <c r="G296" s="10"/>
      <c r="H296" s="10"/>
      <c r="I296" s="10"/>
      <c r="J296" s="10"/>
      <c r="K296" s="10"/>
      <c r="L296" s="10"/>
      <c r="M296" s="10"/>
      <c r="N296" s="10"/>
      <c r="O296" s="21" t="str">
        <f t="shared" si="57"/>
        <v/>
      </c>
      <c r="P296" s="11"/>
      <c r="Q296" s="10"/>
      <c r="R296" s="10"/>
      <c r="S296" s="10"/>
      <c r="T296" s="10"/>
      <c r="U296" s="10"/>
      <c r="V296" s="10"/>
      <c r="W296" s="10"/>
      <c r="X296" s="10"/>
      <c r="Y296" s="10"/>
      <c r="Z296" s="21" t="str">
        <f t="shared" si="58"/>
        <v/>
      </c>
      <c r="AA296" s="11"/>
      <c r="AB296" s="10"/>
      <c r="AC296" s="10"/>
      <c r="AD296" s="10"/>
      <c r="AE296" s="10"/>
      <c r="AF296" s="10"/>
      <c r="AG296" s="10"/>
      <c r="AH296" s="10"/>
      <c r="AI296" s="10"/>
      <c r="AJ296" s="10"/>
      <c r="AK296" s="21" t="str">
        <f t="shared" si="59"/>
        <v/>
      </c>
      <c r="AL296" s="240">
        <f t="shared" si="60"/>
        <v>0</v>
      </c>
      <c r="AM296" s="178">
        <f t="shared" si="61"/>
        <v>0</v>
      </c>
      <c r="AN296" s="178">
        <f t="shared" si="62"/>
        <v>0</v>
      </c>
      <c r="AO296" s="178">
        <f t="shared" si="63"/>
        <v>0</v>
      </c>
      <c r="AP296" s="178">
        <f t="shared" si="64"/>
        <v>0</v>
      </c>
      <c r="AQ296" s="178">
        <f t="shared" si="65"/>
        <v>0</v>
      </c>
      <c r="AR296" s="178">
        <f t="shared" si="66"/>
        <v>0</v>
      </c>
      <c r="AS296" s="178">
        <f t="shared" si="67"/>
        <v>0</v>
      </c>
      <c r="AT296" s="178">
        <f t="shared" si="68"/>
        <v>0</v>
      </c>
      <c r="AU296" s="178">
        <f t="shared" si="69"/>
        <v>0</v>
      </c>
      <c r="AV296" s="179">
        <f t="shared" si="70"/>
        <v>0</v>
      </c>
      <c r="AW296" s="249"/>
      <c r="AX296" s="249"/>
    </row>
    <row r="297" spans="1:50" x14ac:dyDescent="0.25">
      <c r="A297" s="9">
        <v>295</v>
      </c>
      <c r="B297" s="81"/>
      <c r="C297" s="85"/>
      <c r="D297" s="236"/>
      <c r="E297" s="243"/>
      <c r="F297" s="10"/>
      <c r="G297" s="10"/>
      <c r="H297" s="10"/>
      <c r="I297" s="10"/>
      <c r="J297" s="10"/>
      <c r="K297" s="10"/>
      <c r="L297" s="10"/>
      <c r="M297" s="10"/>
      <c r="N297" s="10"/>
      <c r="O297" s="21" t="str">
        <f t="shared" si="57"/>
        <v/>
      </c>
      <c r="P297" s="11"/>
      <c r="Q297" s="10"/>
      <c r="R297" s="10"/>
      <c r="S297" s="10"/>
      <c r="T297" s="10"/>
      <c r="U297" s="10"/>
      <c r="V297" s="10"/>
      <c r="W297" s="10"/>
      <c r="X297" s="10"/>
      <c r="Y297" s="10"/>
      <c r="Z297" s="21" t="str">
        <f t="shared" si="58"/>
        <v/>
      </c>
      <c r="AA297" s="11"/>
      <c r="AB297" s="10"/>
      <c r="AC297" s="10"/>
      <c r="AD297" s="10"/>
      <c r="AE297" s="10"/>
      <c r="AF297" s="10"/>
      <c r="AG297" s="10"/>
      <c r="AH297" s="10"/>
      <c r="AI297" s="10"/>
      <c r="AJ297" s="10"/>
      <c r="AK297" s="21" t="str">
        <f t="shared" si="59"/>
        <v/>
      </c>
      <c r="AL297" s="240">
        <f t="shared" si="60"/>
        <v>0</v>
      </c>
      <c r="AM297" s="178">
        <f t="shared" si="61"/>
        <v>0</v>
      </c>
      <c r="AN297" s="178">
        <f t="shared" si="62"/>
        <v>0</v>
      </c>
      <c r="AO297" s="178">
        <f t="shared" si="63"/>
        <v>0</v>
      </c>
      <c r="AP297" s="178">
        <f t="shared" si="64"/>
        <v>0</v>
      </c>
      <c r="AQ297" s="178">
        <f t="shared" si="65"/>
        <v>0</v>
      </c>
      <c r="AR297" s="178">
        <f t="shared" si="66"/>
        <v>0</v>
      </c>
      <c r="AS297" s="178">
        <f t="shared" si="67"/>
        <v>0</v>
      </c>
      <c r="AT297" s="178">
        <f t="shared" si="68"/>
        <v>0</v>
      </c>
      <c r="AU297" s="178">
        <f t="shared" si="69"/>
        <v>0</v>
      </c>
      <c r="AV297" s="179">
        <f t="shared" si="70"/>
        <v>0</v>
      </c>
      <c r="AW297" s="249"/>
      <c r="AX297" s="249"/>
    </row>
    <row r="298" spans="1:50" x14ac:dyDescent="0.25">
      <c r="A298" s="9">
        <v>296</v>
      </c>
      <c r="B298" s="81"/>
      <c r="C298" s="85"/>
      <c r="D298" s="236"/>
      <c r="E298" s="243"/>
      <c r="F298" s="10"/>
      <c r="G298" s="10"/>
      <c r="H298" s="10"/>
      <c r="I298" s="10"/>
      <c r="J298" s="10"/>
      <c r="K298" s="10"/>
      <c r="L298" s="10"/>
      <c r="M298" s="10"/>
      <c r="N298" s="10"/>
      <c r="O298" s="21" t="str">
        <f t="shared" si="57"/>
        <v/>
      </c>
      <c r="P298" s="11"/>
      <c r="Q298" s="10"/>
      <c r="R298" s="10"/>
      <c r="S298" s="10"/>
      <c r="T298" s="10"/>
      <c r="U298" s="10"/>
      <c r="V298" s="10"/>
      <c r="W298" s="10"/>
      <c r="X298" s="10"/>
      <c r="Y298" s="10"/>
      <c r="Z298" s="21" t="str">
        <f t="shared" si="58"/>
        <v/>
      </c>
      <c r="AA298" s="11"/>
      <c r="AB298" s="10"/>
      <c r="AC298" s="10"/>
      <c r="AD298" s="10"/>
      <c r="AE298" s="10"/>
      <c r="AF298" s="10"/>
      <c r="AG298" s="10"/>
      <c r="AH298" s="10"/>
      <c r="AI298" s="10"/>
      <c r="AJ298" s="10"/>
      <c r="AK298" s="21" t="str">
        <f t="shared" si="59"/>
        <v/>
      </c>
      <c r="AL298" s="240">
        <f t="shared" si="60"/>
        <v>0</v>
      </c>
      <c r="AM298" s="178">
        <f t="shared" si="61"/>
        <v>0</v>
      </c>
      <c r="AN298" s="178">
        <f t="shared" si="62"/>
        <v>0</v>
      </c>
      <c r="AO298" s="178">
        <f t="shared" si="63"/>
        <v>0</v>
      </c>
      <c r="AP298" s="178">
        <f t="shared" si="64"/>
        <v>0</v>
      </c>
      <c r="AQ298" s="178">
        <f t="shared" si="65"/>
        <v>0</v>
      </c>
      <c r="AR298" s="178">
        <f t="shared" si="66"/>
        <v>0</v>
      </c>
      <c r="AS298" s="178">
        <f t="shared" si="67"/>
        <v>0</v>
      </c>
      <c r="AT298" s="178">
        <f t="shared" si="68"/>
        <v>0</v>
      </c>
      <c r="AU298" s="178">
        <f t="shared" si="69"/>
        <v>0</v>
      </c>
      <c r="AV298" s="179">
        <f t="shared" si="70"/>
        <v>0</v>
      </c>
      <c r="AW298" s="249"/>
      <c r="AX298" s="249"/>
    </row>
    <row r="299" spans="1:50" x14ac:dyDescent="0.25">
      <c r="A299" s="9">
        <v>297</v>
      </c>
      <c r="B299" s="81"/>
      <c r="C299" s="85"/>
      <c r="D299" s="236"/>
      <c r="E299" s="243"/>
      <c r="F299" s="10"/>
      <c r="G299" s="10"/>
      <c r="H299" s="10"/>
      <c r="I299" s="10"/>
      <c r="J299" s="10"/>
      <c r="K299" s="10"/>
      <c r="L299" s="10"/>
      <c r="M299" s="10"/>
      <c r="N299" s="10"/>
      <c r="O299" s="21" t="str">
        <f t="shared" si="57"/>
        <v/>
      </c>
      <c r="P299" s="11"/>
      <c r="Q299" s="10"/>
      <c r="R299" s="10"/>
      <c r="S299" s="10"/>
      <c r="T299" s="10"/>
      <c r="U299" s="10"/>
      <c r="V299" s="10"/>
      <c r="W299" s="10"/>
      <c r="X299" s="10"/>
      <c r="Y299" s="10"/>
      <c r="Z299" s="21" t="str">
        <f t="shared" si="58"/>
        <v/>
      </c>
      <c r="AA299" s="11"/>
      <c r="AB299" s="10"/>
      <c r="AC299" s="10"/>
      <c r="AD299" s="10"/>
      <c r="AE299" s="10"/>
      <c r="AF299" s="10"/>
      <c r="AG299" s="10"/>
      <c r="AH299" s="10"/>
      <c r="AI299" s="10"/>
      <c r="AJ299" s="10"/>
      <c r="AK299" s="21" t="str">
        <f t="shared" si="59"/>
        <v/>
      </c>
      <c r="AL299" s="240">
        <f t="shared" si="60"/>
        <v>0</v>
      </c>
      <c r="AM299" s="178">
        <f t="shared" si="61"/>
        <v>0</v>
      </c>
      <c r="AN299" s="178">
        <f t="shared" si="62"/>
        <v>0</v>
      </c>
      <c r="AO299" s="178">
        <f t="shared" si="63"/>
        <v>0</v>
      </c>
      <c r="AP299" s="178">
        <f t="shared" si="64"/>
        <v>0</v>
      </c>
      <c r="AQ299" s="178">
        <f t="shared" si="65"/>
        <v>0</v>
      </c>
      <c r="AR299" s="178">
        <f t="shared" si="66"/>
        <v>0</v>
      </c>
      <c r="AS299" s="178">
        <f t="shared" si="67"/>
        <v>0</v>
      </c>
      <c r="AT299" s="178">
        <f t="shared" si="68"/>
        <v>0</v>
      </c>
      <c r="AU299" s="178">
        <f t="shared" si="69"/>
        <v>0</v>
      </c>
      <c r="AV299" s="179">
        <f t="shared" si="70"/>
        <v>0</v>
      </c>
      <c r="AW299" s="249"/>
      <c r="AX299" s="249"/>
    </row>
    <row r="300" spans="1:50" x14ac:dyDescent="0.25">
      <c r="A300" s="9">
        <v>298</v>
      </c>
      <c r="B300" s="81"/>
      <c r="C300" s="85"/>
      <c r="D300" s="236"/>
      <c r="E300" s="243"/>
      <c r="F300" s="10"/>
      <c r="G300" s="10"/>
      <c r="H300" s="10"/>
      <c r="I300" s="10"/>
      <c r="J300" s="10"/>
      <c r="K300" s="10"/>
      <c r="L300" s="10"/>
      <c r="M300" s="10"/>
      <c r="N300" s="10"/>
      <c r="O300" s="21" t="str">
        <f t="shared" si="57"/>
        <v/>
      </c>
      <c r="P300" s="11"/>
      <c r="Q300" s="10"/>
      <c r="R300" s="10"/>
      <c r="S300" s="10"/>
      <c r="T300" s="10"/>
      <c r="U300" s="10"/>
      <c r="V300" s="10"/>
      <c r="W300" s="10"/>
      <c r="X300" s="10"/>
      <c r="Y300" s="10"/>
      <c r="Z300" s="21" t="str">
        <f t="shared" si="58"/>
        <v/>
      </c>
      <c r="AA300" s="11"/>
      <c r="AB300" s="10"/>
      <c r="AC300" s="10"/>
      <c r="AD300" s="10"/>
      <c r="AE300" s="10"/>
      <c r="AF300" s="10"/>
      <c r="AG300" s="10"/>
      <c r="AH300" s="10"/>
      <c r="AI300" s="10"/>
      <c r="AJ300" s="10"/>
      <c r="AK300" s="21" t="str">
        <f t="shared" si="59"/>
        <v/>
      </c>
      <c r="AL300" s="240">
        <f t="shared" si="60"/>
        <v>0</v>
      </c>
      <c r="AM300" s="178">
        <f t="shared" si="61"/>
        <v>0</v>
      </c>
      <c r="AN300" s="178">
        <f t="shared" si="62"/>
        <v>0</v>
      </c>
      <c r="AO300" s="178">
        <f t="shared" si="63"/>
        <v>0</v>
      </c>
      <c r="AP300" s="178">
        <f t="shared" si="64"/>
        <v>0</v>
      </c>
      <c r="AQ300" s="178">
        <f t="shared" si="65"/>
        <v>0</v>
      </c>
      <c r="AR300" s="178">
        <f t="shared" si="66"/>
        <v>0</v>
      </c>
      <c r="AS300" s="178">
        <f t="shared" si="67"/>
        <v>0</v>
      </c>
      <c r="AT300" s="178">
        <f t="shared" si="68"/>
        <v>0</v>
      </c>
      <c r="AU300" s="178">
        <f t="shared" si="69"/>
        <v>0</v>
      </c>
      <c r="AV300" s="179">
        <f t="shared" si="70"/>
        <v>0</v>
      </c>
      <c r="AW300" s="249"/>
      <c r="AX300" s="249"/>
    </row>
    <row r="301" spans="1:50" x14ac:dyDescent="0.25">
      <c r="A301" s="9">
        <v>299</v>
      </c>
      <c r="B301" s="81"/>
      <c r="C301" s="85"/>
      <c r="D301" s="236"/>
      <c r="E301" s="243"/>
      <c r="F301" s="10"/>
      <c r="G301" s="10"/>
      <c r="H301" s="10"/>
      <c r="I301" s="10"/>
      <c r="J301" s="10"/>
      <c r="K301" s="10"/>
      <c r="L301" s="10"/>
      <c r="M301" s="10"/>
      <c r="N301" s="10"/>
      <c r="O301" s="21" t="str">
        <f t="shared" si="57"/>
        <v/>
      </c>
      <c r="P301" s="11"/>
      <c r="Q301" s="10"/>
      <c r="R301" s="10"/>
      <c r="S301" s="10"/>
      <c r="T301" s="10"/>
      <c r="U301" s="10"/>
      <c r="V301" s="10"/>
      <c r="W301" s="10"/>
      <c r="X301" s="10"/>
      <c r="Y301" s="10"/>
      <c r="Z301" s="21" t="str">
        <f t="shared" si="58"/>
        <v/>
      </c>
      <c r="AA301" s="11"/>
      <c r="AB301" s="10"/>
      <c r="AC301" s="10"/>
      <c r="AD301" s="10"/>
      <c r="AE301" s="10"/>
      <c r="AF301" s="10"/>
      <c r="AG301" s="10"/>
      <c r="AH301" s="10"/>
      <c r="AI301" s="10"/>
      <c r="AJ301" s="10"/>
      <c r="AK301" s="21" t="str">
        <f t="shared" si="59"/>
        <v/>
      </c>
      <c r="AL301" s="240">
        <f t="shared" si="60"/>
        <v>0</v>
      </c>
      <c r="AM301" s="178">
        <f t="shared" si="61"/>
        <v>0</v>
      </c>
      <c r="AN301" s="178">
        <f t="shared" si="62"/>
        <v>0</v>
      </c>
      <c r="AO301" s="178">
        <f t="shared" si="63"/>
        <v>0</v>
      </c>
      <c r="AP301" s="178">
        <f t="shared" si="64"/>
        <v>0</v>
      </c>
      <c r="AQ301" s="178">
        <f t="shared" si="65"/>
        <v>0</v>
      </c>
      <c r="AR301" s="178">
        <f t="shared" si="66"/>
        <v>0</v>
      </c>
      <c r="AS301" s="178">
        <f t="shared" si="67"/>
        <v>0</v>
      </c>
      <c r="AT301" s="178">
        <f t="shared" si="68"/>
        <v>0</v>
      </c>
      <c r="AU301" s="178">
        <f t="shared" si="69"/>
        <v>0</v>
      </c>
      <c r="AV301" s="179">
        <f t="shared" si="70"/>
        <v>0</v>
      </c>
      <c r="AW301" s="249"/>
      <c r="AX301" s="249"/>
    </row>
    <row r="302" spans="1:50" ht="15.75" thickBot="1" x14ac:dyDescent="0.3">
      <c r="A302" s="13">
        <v>300</v>
      </c>
      <c r="B302" s="82"/>
      <c r="C302" s="86"/>
      <c r="D302" s="237"/>
      <c r="E302" s="244"/>
      <c r="F302" s="14"/>
      <c r="G302" s="14"/>
      <c r="H302" s="14"/>
      <c r="I302" s="14"/>
      <c r="J302" s="14"/>
      <c r="K302" s="14"/>
      <c r="L302" s="14"/>
      <c r="M302" s="14"/>
      <c r="N302" s="14"/>
      <c r="O302" s="21" t="str">
        <f t="shared" si="57"/>
        <v/>
      </c>
      <c r="P302" s="15"/>
      <c r="Q302" s="14"/>
      <c r="R302" s="14"/>
      <c r="S302" s="14"/>
      <c r="T302" s="14"/>
      <c r="U302" s="14"/>
      <c r="V302" s="14"/>
      <c r="W302" s="14"/>
      <c r="X302" s="14"/>
      <c r="Y302" s="14"/>
      <c r="Z302" s="21" t="str">
        <f t="shared" si="58"/>
        <v/>
      </c>
      <c r="AA302" s="15"/>
      <c r="AB302" s="14"/>
      <c r="AC302" s="14"/>
      <c r="AD302" s="14"/>
      <c r="AE302" s="14"/>
      <c r="AF302" s="14"/>
      <c r="AG302" s="14"/>
      <c r="AH302" s="14"/>
      <c r="AI302" s="14"/>
      <c r="AJ302" s="14"/>
      <c r="AK302" s="21" t="str">
        <f t="shared" si="59"/>
        <v/>
      </c>
      <c r="AL302" s="241">
        <f t="shared" si="60"/>
        <v>0</v>
      </c>
      <c r="AM302" s="180">
        <f t="shared" si="61"/>
        <v>0</v>
      </c>
      <c r="AN302" s="180">
        <f t="shared" si="62"/>
        <v>0</v>
      </c>
      <c r="AO302" s="180">
        <f t="shared" si="63"/>
        <v>0</v>
      </c>
      <c r="AP302" s="180">
        <f t="shared" si="64"/>
        <v>0</v>
      </c>
      <c r="AQ302" s="180">
        <f t="shared" si="65"/>
        <v>0</v>
      </c>
      <c r="AR302" s="180">
        <f t="shared" si="66"/>
        <v>0</v>
      </c>
      <c r="AS302" s="180">
        <f t="shared" si="67"/>
        <v>0</v>
      </c>
      <c r="AT302" s="180">
        <f t="shared" si="68"/>
        <v>0</v>
      </c>
      <c r="AU302" s="180">
        <f t="shared" si="69"/>
        <v>0</v>
      </c>
      <c r="AV302" s="181">
        <f t="shared" si="70"/>
        <v>0</v>
      </c>
      <c r="AW302" s="249"/>
      <c r="AX302" s="249"/>
    </row>
  </sheetData>
  <sheetProtection sheet="1" objects="1" scenarios="1" formatCells="0" insertRows="0" deleteRows="0"/>
  <mergeCells count="4">
    <mergeCell ref="AA1:AK1"/>
    <mergeCell ref="E1:O1"/>
    <mergeCell ref="P1:Z1"/>
    <mergeCell ref="AL1:AV1"/>
  </mergeCells>
  <conditionalFormatting sqref="E3:E302">
    <cfRule type="cellIs" dxfId="72" priority="54" operator="notBetween">
      <formula>0</formula>
      <formula>v_s1</formula>
    </cfRule>
  </conditionalFormatting>
  <conditionalFormatting sqref="F3:F302">
    <cfRule type="cellIs" dxfId="71" priority="53" operator="notBetween">
      <formula>0</formula>
      <formula>v_s2</formula>
    </cfRule>
  </conditionalFormatting>
  <conditionalFormatting sqref="G3:G302">
    <cfRule type="cellIs" dxfId="70" priority="95" operator="notBetween">
      <formula>0</formula>
      <formula>v_s3</formula>
    </cfRule>
  </conditionalFormatting>
  <conditionalFormatting sqref="H3:H302">
    <cfRule type="cellIs" dxfId="69" priority="239" operator="notBetween">
      <formula>0</formula>
      <formula>v_s4</formula>
    </cfRule>
  </conditionalFormatting>
  <conditionalFormatting sqref="I3:I302">
    <cfRule type="cellIs" dxfId="68" priority="238" operator="notBetween">
      <formula>0</formula>
      <formula>v_s5</formula>
    </cfRule>
  </conditionalFormatting>
  <conditionalFormatting sqref="J3:J302">
    <cfRule type="cellIs" dxfId="67" priority="237" operator="notBetween">
      <formula>0</formula>
      <formula>v_s6</formula>
    </cfRule>
  </conditionalFormatting>
  <conditionalFormatting sqref="K3:K302">
    <cfRule type="cellIs" dxfId="66" priority="236" operator="notBetween">
      <formula>0</formula>
      <formula>v_s7</formula>
    </cfRule>
  </conditionalFormatting>
  <conditionalFormatting sqref="L3:L302">
    <cfRule type="cellIs" dxfId="65" priority="235" operator="notBetween">
      <formula>0</formula>
      <formula>v_s8</formula>
    </cfRule>
  </conditionalFormatting>
  <conditionalFormatting sqref="M3:M302">
    <cfRule type="cellIs" dxfId="64" priority="234" operator="notBetween">
      <formula>0</formula>
      <formula>v_s9</formula>
    </cfRule>
  </conditionalFormatting>
  <conditionalFormatting sqref="N3:N302">
    <cfRule type="cellIs" dxfId="63" priority="233" operator="notBetween">
      <formula>0</formula>
      <formula>v_s10</formula>
    </cfRule>
  </conditionalFormatting>
  <conditionalFormatting sqref="O3:O302 Z3:Z302 AK3:AK302">
    <cfRule type="cellIs" dxfId="62" priority="243" operator="notBetween">
      <formula>0</formula>
      <formula>100</formula>
    </cfRule>
  </conditionalFormatting>
  <conditionalFormatting sqref="P3:P100">
    <cfRule type="cellIs" dxfId="61" priority="39" operator="notBetween">
      <formula>0</formula>
      <formula>v_s1</formula>
    </cfRule>
  </conditionalFormatting>
  <conditionalFormatting sqref="P101:P302">
    <cfRule type="cellIs" dxfId="60" priority="232" operator="notBetween">
      <formula>0</formula>
      <formula>f_s1</formula>
    </cfRule>
  </conditionalFormatting>
  <conditionalFormatting sqref="Q3:Q100">
    <cfRule type="cellIs" dxfId="59" priority="38" operator="notBetween">
      <formula>0</formula>
      <formula>v_s2</formula>
    </cfRule>
  </conditionalFormatting>
  <conditionalFormatting sqref="Q101:Q302">
    <cfRule type="cellIs" dxfId="58" priority="231" operator="notBetween">
      <formula>0</formula>
      <formula>f_s2</formula>
    </cfRule>
  </conditionalFormatting>
  <conditionalFormatting sqref="R3:R100">
    <cfRule type="cellIs" dxfId="57" priority="40" operator="notBetween">
      <formula>0</formula>
      <formula>v_s3</formula>
    </cfRule>
  </conditionalFormatting>
  <conditionalFormatting sqref="R101:R302">
    <cfRule type="cellIs" dxfId="56" priority="230" operator="notBetween">
      <formula>0</formula>
      <formula>f_s3</formula>
    </cfRule>
  </conditionalFormatting>
  <conditionalFormatting sqref="S3:S100">
    <cfRule type="cellIs" dxfId="55" priority="44" operator="notBetween">
      <formula>0</formula>
      <formula>v_s4</formula>
    </cfRule>
  </conditionalFormatting>
  <conditionalFormatting sqref="S101:S302">
    <cfRule type="cellIs" dxfId="54" priority="229" operator="notBetween">
      <formula>0</formula>
      <formula>f_s4</formula>
    </cfRule>
  </conditionalFormatting>
  <conditionalFormatting sqref="T3:T100">
    <cfRule type="cellIs" dxfId="53" priority="43" operator="notBetween">
      <formula>0</formula>
      <formula>v_s5</formula>
    </cfRule>
  </conditionalFormatting>
  <conditionalFormatting sqref="T101:T302">
    <cfRule type="cellIs" dxfId="52" priority="228" operator="notBetween">
      <formula>0</formula>
      <formula>f_s5</formula>
    </cfRule>
  </conditionalFormatting>
  <conditionalFormatting sqref="U3:U302">
    <cfRule type="cellIs" dxfId="51" priority="227" operator="notBetween">
      <formula>0</formula>
      <formula>f_s6</formula>
    </cfRule>
  </conditionalFormatting>
  <conditionalFormatting sqref="V3:V302">
    <cfRule type="cellIs" dxfId="50" priority="226" operator="notBetween">
      <formula>0</formula>
      <formula>f_s7</formula>
    </cfRule>
  </conditionalFormatting>
  <conditionalFormatting sqref="W3:W302">
    <cfRule type="cellIs" dxfId="49" priority="225" operator="notBetween">
      <formula>0</formula>
      <formula>f_s8</formula>
    </cfRule>
  </conditionalFormatting>
  <conditionalFormatting sqref="X3:X302">
    <cfRule type="cellIs" dxfId="48" priority="224" operator="notBetween">
      <formula>0</formula>
      <formula>f_s9</formula>
    </cfRule>
  </conditionalFormatting>
  <conditionalFormatting sqref="Y3:Y302">
    <cfRule type="cellIs" dxfId="47" priority="223" operator="notBetween">
      <formula>0</formula>
      <formula>f_s10</formula>
    </cfRule>
  </conditionalFormatting>
  <conditionalFormatting sqref="AA3:AA100">
    <cfRule type="cellIs" dxfId="46" priority="24" operator="notBetween">
      <formula>0</formula>
      <formula>v_s1</formula>
    </cfRule>
  </conditionalFormatting>
  <conditionalFormatting sqref="AA101:AA302">
    <cfRule type="cellIs" dxfId="45" priority="222" operator="notBetween">
      <formula>0</formula>
      <formula>b_s1</formula>
    </cfRule>
  </conditionalFormatting>
  <conditionalFormatting sqref="AB3:AB100">
    <cfRule type="cellIs" dxfId="44" priority="23" operator="notBetween">
      <formula>0</formula>
      <formula>v_s2</formula>
    </cfRule>
  </conditionalFormatting>
  <conditionalFormatting sqref="AB101:AB302">
    <cfRule type="cellIs" dxfId="43" priority="221" operator="notBetween">
      <formula>0</formula>
      <formula>b_s2</formula>
    </cfRule>
  </conditionalFormatting>
  <conditionalFormatting sqref="AC3:AC100">
    <cfRule type="cellIs" dxfId="42" priority="25" operator="notBetween">
      <formula>0</formula>
      <formula>v_s3</formula>
    </cfRule>
  </conditionalFormatting>
  <conditionalFormatting sqref="AC101:AC302">
    <cfRule type="cellIs" dxfId="41" priority="220" operator="notBetween">
      <formula>0</formula>
      <formula>b_s3</formula>
    </cfRule>
  </conditionalFormatting>
  <conditionalFormatting sqref="AD3:AD100">
    <cfRule type="cellIs" dxfId="40" priority="29" operator="notBetween">
      <formula>0</formula>
      <formula>v_s4</formula>
    </cfRule>
  </conditionalFormatting>
  <conditionalFormatting sqref="AD101:AD302">
    <cfRule type="cellIs" dxfId="39" priority="219" operator="notBetween">
      <formula>0</formula>
      <formula>b_s4</formula>
    </cfRule>
  </conditionalFormatting>
  <conditionalFormatting sqref="AE3:AE100">
    <cfRule type="cellIs" dxfId="38" priority="28" operator="notBetween">
      <formula>0</formula>
      <formula>v_s5</formula>
    </cfRule>
  </conditionalFormatting>
  <conditionalFormatting sqref="AE101:AE302">
    <cfRule type="cellIs" dxfId="37" priority="218" operator="notBetween">
      <formula>0</formula>
      <formula>b_s5</formula>
    </cfRule>
  </conditionalFormatting>
  <conditionalFormatting sqref="AF3:AF302">
    <cfRule type="cellIs" dxfId="36" priority="217" operator="notBetween">
      <formula>0</formula>
      <formula>b_s6</formula>
    </cfRule>
  </conditionalFormatting>
  <conditionalFormatting sqref="AG3:AG302">
    <cfRule type="cellIs" dxfId="35" priority="216" operator="notBetween">
      <formula>0</formula>
      <formula>b_s7</formula>
    </cfRule>
  </conditionalFormatting>
  <conditionalFormatting sqref="AH3:AH302">
    <cfRule type="cellIs" dxfId="34" priority="215" operator="notBetween">
      <formula>0</formula>
      <formula>b_s8</formula>
    </cfRule>
  </conditionalFormatting>
  <conditionalFormatting sqref="AI3:AI302">
    <cfRule type="cellIs" dxfId="33" priority="214" operator="notBetween">
      <formula>0</formula>
      <formula>b_s9</formula>
    </cfRule>
  </conditionalFormatting>
  <conditionalFormatting sqref="AJ3:AJ302">
    <cfRule type="cellIs" dxfId="32" priority="213" operator="notBetween">
      <formula>0</formula>
      <formula>b_s10</formula>
    </cfRule>
  </conditionalFormatting>
  <conditionalFormatting sqref="AL3:AU302">
    <cfRule type="cellIs" dxfId="31" priority="2" operator="notBetween">
      <formula>0</formula>
      <formula>v_s1</formula>
    </cfRule>
  </conditionalFormatting>
  <conditionalFormatting sqref="AV3:AX302">
    <cfRule type="cellIs" dxfId="30" priority="16" operator="notBetween">
      <formula>0</formula>
      <formula>100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ayfa5"/>
  <dimension ref="A1:U38"/>
  <sheetViews>
    <sheetView zoomScale="115" zoomScaleNormal="115" workbookViewId="0">
      <selection activeCell="V3" sqref="V3"/>
    </sheetView>
  </sheetViews>
  <sheetFormatPr defaultColWidth="9.140625" defaultRowHeight="15" x14ac:dyDescent="0.25"/>
  <cols>
    <col min="1" max="1" width="25.5703125" customWidth="1"/>
    <col min="2" max="2" width="7.5703125" style="16" bestFit="1" customWidth="1"/>
    <col min="3" max="3" width="8.85546875" style="17" customWidth="1"/>
    <col min="4" max="4" width="11.42578125" customWidth="1"/>
  </cols>
  <sheetData>
    <row r="1" spans="1:21" ht="15.75" thickBot="1" x14ac:dyDescent="0.3">
      <c r="S1" s="16"/>
    </row>
    <row r="2" spans="1:21" ht="31.15" customHeight="1" x14ac:dyDescent="0.25">
      <c r="A2" s="272"/>
      <c r="B2" s="274"/>
      <c r="C2" s="280" t="s">
        <v>21</v>
      </c>
      <c r="D2" s="278" t="s">
        <v>2</v>
      </c>
      <c r="E2" s="276" t="s">
        <v>3</v>
      </c>
      <c r="F2" s="276" t="s">
        <v>4</v>
      </c>
      <c r="G2" s="276" t="s">
        <v>5</v>
      </c>
      <c r="H2" s="276" t="s">
        <v>6</v>
      </c>
      <c r="I2" s="276" t="s">
        <v>7</v>
      </c>
      <c r="J2" s="276" t="s">
        <v>8</v>
      </c>
      <c r="K2" s="276" t="s">
        <v>9</v>
      </c>
      <c r="L2" s="276" t="s">
        <v>10</v>
      </c>
      <c r="M2" s="276" t="s">
        <v>11</v>
      </c>
      <c r="N2" s="276" t="s">
        <v>12</v>
      </c>
      <c r="O2" s="276" t="s">
        <v>267</v>
      </c>
      <c r="P2" s="276" t="s">
        <v>268</v>
      </c>
      <c r="Q2" s="276" t="s">
        <v>269</v>
      </c>
      <c r="R2" s="276" t="s">
        <v>270</v>
      </c>
      <c r="S2" s="282" t="s">
        <v>22</v>
      </c>
    </row>
    <row r="3" spans="1:21" s="42" customFormat="1" ht="89.45" customHeight="1" thickBot="1" x14ac:dyDescent="0.3">
      <c r="A3" s="273"/>
      <c r="B3" s="275"/>
      <c r="C3" s="281"/>
      <c r="D3" s="279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83"/>
      <c r="T3"/>
      <c r="U3"/>
    </row>
    <row r="4" spans="1:21" ht="15" customHeight="1" x14ac:dyDescent="0.25">
      <c r="A4" s="261" t="str">
        <f>Degerlendirme!A4</f>
        <v>VİZE</v>
      </c>
      <c r="B4" s="57" t="s">
        <v>24</v>
      </c>
      <c r="C4" s="189">
        <f>Degerlendirme!C4</f>
        <v>20</v>
      </c>
      <c r="D4" s="193">
        <f t="array" ref="D4:R4">MMULT(Degerlendirme!D4:K4,DersMatris!$C$3:$Q$10)</f>
        <v>16</v>
      </c>
      <c r="E4" s="113">
        <v>22</v>
      </c>
      <c r="F4" s="113">
        <v>21</v>
      </c>
      <c r="G4" s="113">
        <v>23</v>
      </c>
      <c r="H4" s="113">
        <v>12</v>
      </c>
      <c r="I4" s="113">
        <v>1</v>
      </c>
      <c r="J4" s="113">
        <v>1</v>
      </c>
      <c r="K4" s="113">
        <v>5</v>
      </c>
      <c r="L4" s="113">
        <v>9</v>
      </c>
      <c r="M4" s="113">
        <v>6</v>
      </c>
      <c r="N4" s="113">
        <v>18</v>
      </c>
      <c r="O4" s="113">
        <v>0</v>
      </c>
      <c r="P4" s="113">
        <v>0</v>
      </c>
      <c r="Q4" s="113">
        <v>0</v>
      </c>
      <c r="R4" s="194">
        <v>0</v>
      </c>
      <c r="S4" s="284">
        <f>Degerlendirme!L4</f>
        <v>100</v>
      </c>
    </row>
    <row r="5" spans="1:21" x14ac:dyDescent="0.25">
      <c r="A5" s="262"/>
      <c r="B5" s="54" t="s">
        <v>25</v>
      </c>
      <c r="C5" s="190">
        <f>Degerlendirme!C5</f>
        <v>20</v>
      </c>
      <c r="D5" s="195">
        <f t="array" ref="D5:R5">MMULT(Degerlendirme!D5:K5,DersMatris!$C$3:$Q$10)</f>
        <v>15</v>
      </c>
      <c r="E5" s="114">
        <v>17</v>
      </c>
      <c r="F5" s="114">
        <v>14</v>
      </c>
      <c r="G5" s="114">
        <v>16</v>
      </c>
      <c r="H5" s="114">
        <v>6</v>
      </c>
      <c r="I5" s="114">
        <v>1</v>
      </c>
      <c r="J5" s="114">
        <v>1</v>
      </c>
      <c r="K5" s="114">
        <v>3</v>
      </c>
      <c r="L5" s="114">
        <v>6</v>
      </c>
      <c r="M5" s="114">
        <v>4</v>
      </c>
      <c r="N5" s="114">
        <v>14</v>
      </c>
      <c r="O5" s="114">
        <v>0</v>
      </c>
      <c r="P5" s="114">
        <v>0</v>
      </c>
      <c r="Q5" s="114">
        <v>0</v>
      </c>
      <c r="R5" s="196">
        <v>0</v>
      </c>
      <c r="S5" s="285"/>
    </row>
    <row r="6" spans="1:21" x14ac:dyDescent="0.25">
      <c r="A6" s="262"/>
      <c r="B6" s="54" t="s">
        <v>26</v>
      </c>
      <c r="C6" s="190">
        <f>Degerlendirme!C6</f>
        <v>20</v>
      </c>
      <c r="D6" s="195">
        <f t="array" ref="D6:R6">MMULT(Degerlendirme!D6:K6,DersMatris!$C$3:$Q$10)</f>
        <v>6</v>
      </c>
      <c r="E6" s="114">
        <v>10</v>
      </c>
      <c r="F6" s="114">
        <v>10</v>
      </c>
      <c r="G6" s="114">
        <v>10</v>
      </c>
      <c r="H6" s="114">
        <v>6</v>
      </c>
      <c r="I6" s="114">
        <v>0</v>
      </c>
      <c r="J6" s="114">
        <v>0</v>
      </c>
      <c r="K6" s="114">
        <v>2</v>
      </c>
      <c r="L6" s="114">
        <v>4</v>
      </c>
      <c r="M6" s="114">
        <v>2</v>
      </c>
      <c r="N6" s="114">
        <v>8</v>
      </c>
      <c r="O6" s="114">
        <v>0</v>
      </c>
      <c r="P6" s="114">
        <v>0</v>
      </c>
      <c r="Q6" s="114">
        <v>0</v>
      </c>
      <c r="R6" s="196">
        <v>0</v>
      </c>
      <c r="S6" s="285"/>
    </row>
    <row r="7" spans="1:21" x14ac:dyDescent="0.25">
      <c r="A7" s="262"/>
      <c r="B7" s="54" t="s">
        <v>27</v>
      </c>
      <c r="C7" s="190">
        <f>Degerlendirme!C7</f>
        <v>20</v>
      </c>
      <c r="D7" s="195">
        <f t="array" ref="D7:R7">MMULT(Degerlendirme!D7:K7,DersMatris!$C$3:$Q$10)</f>
        <v>10</v>
      </c>
      <c r="E7" s="114">
        <v>14</v>
      </c>
      <c r="F7" s="114">
        <v>12</v>
      </c>
      <c r="G7" s="114">
        <v>13</v>
      </c>
      <c r="H7" s="114">
        <v>6</v>
      </c>
      <c r="I7" s="114">
        <v>1</v>
      </c>
      <c r="J7" s="114">
        <v>1</v>
      </c>
      <c r="K7" s="114">
        <v>3</v>
      </c>
      <c r="L7" s="114">
        <v>6</v>
      </c>
      <c r="M7" s="114">
        <v>4</v>
      </c>
      <c r="N7" s="114">
        <v>12</v>
      </c>
      <c r="O7" s="114">
        <v>0</v>
      </c>
      <c r="P7" s="114">
        <v>0</v>
      </c>
      <c r="Q7" s="114">
        <v>0</v>
      </c>
      <c r="R7" s="196">
        <v>0</v>
      </c>
      <c r="S7" s="285"/>
    </row>
    <row r="8" spans="1:21" x14ac:dyDescent="0.25">
      <c r="A8" s="262"/>
      <c r="B8" s="54" t="s">
        <v>28</v>
      </c>
      <c r="C8" s="190">
        <f>Degerlendirme!C8</f>
        <v>20</v>
      </c>
      <c r="D8" s="195">
        <f t="array" ref="D8:R8">MMULT(Degerlendirme!D8:K8,DersMatris!$C$3:$Q$10)</f>
        <v>7</v>
      </c>
      <c r="E8" s="114">
        <v>10</v>
      </c>
      <c r="F8" s="114">
        <v>8</v>
      </c>
      <c r="G8" s="114">
        <v>8</v>
      </c>
      <c r="H8" s="114">
        <v>4</v>
      </c>
      <c r="I8" s="114">
        <v>0</v>
      </c>
      <c r="J8" s="114">
        <v>0</v>
      </c>
      <c r="K8" s="114">
        <v>1</v>
      </c>
      <c r="L8" s="114">
        <v>3</v>
      </c>
      <c r="M8" s="114">
        <v>1</v>
      </c>
      <c r="N8" s="114">
        <v>7</v>
      </c>
      <c r="O8" s="114">
        <v>0</v>
      </c>
      <c r="P8" s="114">
        <v>0</v>
      </c>
      <c r="Q8" s="114">
        <v>0</v>
      </c>
      <c r="R8" s="196">
        <v>0</v>
      </c>
      <c r="S8" s="285"/>
    </row>
    <row r="9" spans="1:21" x14ac:dyDescent="0.25">
      <c r="A9" s="262"/>
      <c r="B9" s="54" t="s">
        <v>29</v>
      </c>
      <c r="C9" s="190">
        <f>Degerlendirme!C9</f>
        <v>0</v>
      </c>
      <c r="D9" s="195">
        <f t="array" ref="D9:R9">MMULT(Degerlendirme!D9:K9,DersMatris!$C$3:$Q$10)</f>
        <v>0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114">
        <v>0</v>
      </c>
      <c r="N9" s="114">
        <v>0</v>
      </c>
      <c r="O9" s="114">
        <v>0</v>
      </c>
      <c r="P9" s="114">
        <v>0</v>
      </c>
      <c r="Q9" s="114">
        <v>0</v>
      </c>
      <c r="R9" s="196">
        <v>0</v>
      </c>
      <c r="S9" s="285"/>
    </row>
    <row r="10" spans="1:21" x14ac:dyDescent="0.25">
      <c r="A10" s="262"/>
      <c r="B10" s="54" t="s">
        <v>30</v>
      </c>
      <c r="C10" s="190">
        <f>Degerlendirme!C10</f>
        <v>0</v>
      </c>
      <c r="D10" s="195">
        <f t="array" ref="D10:R10">MMULT(Degerlendirme!D10:K10,DersMatris!$C$3:$Q$10)</f>
        <v>0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14">
        <v>0</v>
      </c>
      <c r="K10" s="114">
        <v>0</v>
      </c>
      <c r="L10" s="114">
        <v>0</v>
      </c>
      <c r="M10" s="114">
        <v>0</v>
      </c>
      <c r="N10" s="114">
        <v>0</v>
      </c>
      <c r="O10" s="114">
        <v>0</v>
      </c>
      <c r="P10" s="114">
        <v>0</v>
      </c>
      <c r="Q10" s="114">
        <v>0</v>
      </c>
      <c r="R10" s="196">
        <v>0</v>
      </c>
      <c r="S10" s="285"/>
    </row>
    <row r="11" spans="1:21" x14ac:dyDescent="0.25">
      <c r="A11" s="262"/>
      <c r="B11" s="54" t="s">
        <v>31</v>
      </c>
      <c r="C11" s="190">
        <f>Degerlendirme!C11</f>
        <v>0</v>
      </c>
      <c r="D11" s="195">
        <f t="array" ref="D11:R11">MMULT(Degerlendirme!D11:K11,DersMatris!$C$3:$Q$10)</f>
        <v>0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114">
        <v>0</v>
      </c>
      <c r="N11" s="114">
        <v>0</v>
      </c>
      <c r="O11" s="114">
        <v>0</v>
      </c>
      <c r="P11" s="114">
        <v>0</v>
      </c>
      <c r="Q11" s="114">
        <v>0</v>
      </c>
      <c r="R11" s="196">
        <v>0</v>
      </c>
      <c r="S11" s="285"/>
    </row>
    <row r="12" spans="1:21" x14ac:dyDescent="0.25">
      <c r="A12" s="262"/>
      <c r="B12" s="54" t="s">
        <v>32</v>
      </c>
      <c r="C12" s="190">
        <f>Degerlendirme!C12</f>
        <v>0</v>
      </c>
      <c r="D12" s="195">
        <f t="array" ref="D12:R12">MMULT(Degerlendirme!D12:K12,DersMatris!$C$3:$Q$10)</f>
        <v>0</v>
      </c>
      <c r="E12" s="114">
        <v>0</v>
      </c>
      <c r="F12" s="114">
        <v>0</v>
      </c>
      <c r="G12" s="114">
        <v>0</v>
      </c>
      <c r="H12" s="114">
        <v>0</v>
      </c>
      <c r="I12" s="114">
        <v>0</v>
      </c>
      <c r="J12" s="114">
        <v>0</v>
      </c>
      <c r="K12" s="114">
        <v>0</v>
      </c>
      <c r="L12" s="114">
        <v>0</v>
      </c>
      <c r="M12" s="114">
        <v>0</v>
      </c>
      <c r="N12" s="114">
        <v>0</v>
      </c>
      <c r="O12" s="114">
        <v>0</v>
      </c>
      <c r="P12" s="114">
        <v>0</v>
      </c>
      <c r="Q12" s="114">
        <v>0</v>
      </c>
      <c r="R12" s="196">
        <v>0</v>
      </c>
      <c r="S12" s="285"/>
    </row>
    <row r="13" spans="1:21" x14ac:dyDescent="0.25">
      <c r="A13" s="262"/>
      <c r="B13" s="54" t="s">
        <v>33</v>
      </c>
      <c r="C13" s="190">
        <f>Degerlendirme!C13</f>
        <v>0</v>
      </c>
      <c r="D13" s="195">
        <f t="array" ref="D13:R13">MMULT(Degerlendirme!D13:K13,DersMatris!$C$3:$Q$10)</f>
        <v>0</v>
      </c>
      <c r="E13" s="114">
        <v>0</v>
      </c>
      <c r="F13" s="114">
        <v>0</v>
      </c>
      <c r="G13" s="114">
        <v>0</v>
      </c>
      <c r="H13" s="114">
        <v>0</v>
      </c>
      <c r="I13" s="114">
        <v>0</v>
      </c>
      <c r="J13" s="114">
        <v>0</v>
      </c>
      <c r="K13" s="114">
        <v>0</v>
      </c>
      <c r="L13" s="114">
        <v>0</v>
      </c>
      <c r="M13" s="114">
        <v>0</v>
      </c>
      <c r="N13" s="114">
        <v>0</v>
      </c>
      <c r="O13" s="114">
        <v>0</v>
      </c>
      <c r="P13" s="114">
        <v>0</v>
      </c>
      <c r="Q13" s="114">
        <v>0</v>
      </c>
      <c r="R13" s="196">
        <v>0</v>
      </c>
      <c r="S13" s="285"/>
    </row>
    <row r="14" spans="1:21" ht="15.75" thickBot="1" x14ac:dyDescent="0.3">
      <c r="A14" s="263"/>
      <c r="B14" s="56" t="s">
        <v>34</v>
      </c>
      <c r="C14" s="191">
        <f>SUM(C4:C13)</f>
        <v>100</v>
      </c>
      <c r="D14" s="199">
        <v>0</v>
      </c>
      <c r="E14" s="198">
        <v>0</v>
      </c>
      <c r="F14" s="198">
        <v>0</v>
      </c>
      <c r="G14" s="198">
        <v>0</v>
      </c>
      <c r="H14" s="198">
        <v>0</v>
      </c>
      <c r="I14" s="198">
        <v>0</v>
      </c>
      <c r="J14" s="198">
        <v>0</v>
      </c>
      <c r="K14" s="198">
        <v>0</v>
      </c>
      <c r="L14" s="198">
        <v>0</v>
      </c>
      <c r="M14" s="198">
        <v>0</v>
      </c>
      <c r="N14" s="198">
        <v>0</v>
      </c>
      <c r="O14" s="198">
        <v>0</v>
      </c>
      <c r="P14" s="198">
        <v>0</v>
      </c>
      <c r="Q14" s="198">
        <v>0</v>
      </c>
      <c r="R14" s="200">
        <v>0</v>
      </c>
      <c r="S14" s="286"/>
    </row>
    <row r="15" spans="1:21" ht="15" customHeight="1" x14ac:dyDescent="0.25">
      <c r="A15" s="261" t="str">
        <f>Degerlendirme!A15</f>
        <v>FİNAL</v>
      </c>
      <c r="B15" s="57" t="s">
        <v>24</v>
      </c>
      <c r="C15" s="189">
        <f>Degerlendirme!C15</f>
        <v>20</v>
      </c>
      <c r="D15" s="193">
        <f t="array" ref="D15:R15">MMULT(Degerlendirme!D15:K15,DersMatris!$C$3:$Q$10)</f>
        <v>2</v>
      </c>
      <c r="E15" s="113">
        <v>4</v>
      </c>
      <c r="F15" s="113">
        <v>4</v>
      </c>
      <c r="G15" s="113">
        <v>5</v>
      </c>
      <c r="H15" s="113">
        <v>3</v>
      </c>
      <c r="I15" s="113">
        <v>1</v>
      </c>
      <c r="J15" s="113">
        <v>1</v>
      </c>
      <c r="K15" s="113">
        <v>2</v>
      </c>
      <c r="L15" s="113">
        <v>3</v>
      </c>
      <c r="M15" s="113">
        <v>3</v>
      </c>
      <c r="N15" s="113">
        <v>4</v>
      </c>
      <c r="O15" s="113">
        <v>0</v>
      </c>
      <c r="P15" s="113">
        <v>0</v>
      </c>
      <c r="Q15" s="113">
        <v>0</v>
      </c>
      <c r="R15" s="194">
        <v>0</v>
      </c>
      <c r="S15" s="284">
        <f>Degerlendirme!L15</f>
        <v>100</v>
      </c>
    </row>
    <row r="16" spans="1:21" x14ac:dyDescent="0.25">
      <c r="A16" s="262"/>
      <c r="B16" s="54" t="s">
        <v>25</v>
      </c>
      <c r="C16" s="190">
        <f>Degerlendirme!C16</f>
        <v>20</v>
      </c>
      <c r="D16" s="195">
        <f t="array" ref="D16:R16">MMULT(Degerlendirme!D16:K16,DersMatris!$C$3:$Q$10)</f>
        <v>12</v>
      </c>
      <c r="E16" s="114">
        <v>19</v>
      </c>
      <c r="F16" s="114">
        <v>16</v>
      </c>
      <c r="G16" s="114">
        <v>17</v>
      </c>
      <c r="H16" s="114">
        <v>10</v>
      </c>
      <c r="I16" s="114">
        <v>2</v>
      </c>
      <c r="J16" s="114">
        <v>1</v>
      </c>
      <c r="K16" s="114">
        <v>4</v>
      </c>
      <c r="L16" s="114">
        <v>9</v>
      </c>
      <c r="M16" s="114">
        <v>6</v>
      </c>
      <c r="N16" s="114">
        <v>16</v>
      </c>
      <c r="O16" s="114">
        <v>0</v>
      </c>
      <c r="P16" s="114">
        <v>0</v>
      </c>
      <c r="Q16" s="114">
        <v>0</v>
      </c>
      <c r="R16" s="196">
        <v>0</v>
      </c>
      <c r="S16" s="285"/>
    </row>
    <row r="17" spans="1:19" x14ac:dyDescent="0.25">
      <c r="A17" s="262"/>
      <c r="B17" s="54" t="s">
        <v>26</v>
      </c>
      <c r="C17" s="190">
        <f>Degerlendirme!C17</f>
        <v>20</v>
      </c>
      <c r="D17" s="195">
        <f t="array" ref="D17:R17">MMULT(Degerlendirme!D17:K17,DersMatris!$C$3:$Q$10)</f>
        <v>3</v>
      </c>
      <c r="E17" s="114">
        <v>5</v>
      </c>
      <c r="F17" s="114">
        <v>5</v>
      </c>
      <c r="G17" s="114">
        <v>5</v>
      </c>
      <c r="H17" s="114">
        <v>3</v>
      </c>
      <c r="I17" s="114">
        <v>0</v>
      </c>
      <c r="J17" s="114">
        <v>0</v>
      </c>
      <c r="K17" s="114">
        <v>1</v>
      </c>
      <c r="L17" s="114">
        <v>2</v>
      </c>
      <c r="M17" s="114">
        <v>1</v>
      </c>
      <c r="N17" s="114">
        <v>4</v>
      </c>
      <c r="O17" s="114">
        <v>0</v>
      </c>
      <c r="P17" s="114">
        <v>0</v>
      </c>
      <c r="Q17" s="114">
        <v>0</v>
      </c>
      <c r="R17" s="196">
        <v>0</v>
      </c>
      <c r="S17" s="285"/>
    </row>
    <row r="18" spans="1:19" x14ac:dyDescent="0.25">
      <c r="A18" s="262"/>
      <c r="B18" s="54" t="s">
        <v>27</v>
      </c>
      <c r="C18" s="190">
        <f>Degerlendirme!C18</f>
        <v>20</v>
      </c>
      <c r="D18" s="195">
        <f t="array" ref="D18:R18">MMULT(Degerlendirme!D18:K18,DersMatris!$C$3:$Q$10)</f>
        <v>11</v>
      </c>
      <c r="E18" s="114">
        <v>19</v>
      </c>
      <c r="F18" s="114">
        <v>18</v>
      </c>
      <c r="G18" s="114">
        <v>19</v>
      </c>
      <c r="H18" s="114">
        <v>12</v>
      </c>
      <c r="I18" s="114">
        <v>2</v>
      </c>
      <c r="J18" s="114">
        <v>1</v>
      </c>
      <c r="K18" s="114">
        <v>5</v>
      </c>
      <c r="L18" s="114">
        <v>10</v>
      </c>
      <c r="M18" s="114">
        <v>7</v>
      </c>
      <c r="N18" s="114">
        <v>17</v>
      </c>
      <c r="O18" s="114">
        <v>0</v>
      </c>
      <c r="P18" s="114">
        <v>0</v>
      </c>
      <c r="Q18" s="114">
        <v>0</v>
      </c>
      <c r="R18" s="196">
        <v>0</v>
      </c>
      <c r="S18" s="285"/>
    </row>
    <row r="19" spans="1:19" x14ac:dyDescent="0.25">
      <c r="A19" s="262"/>
      <c r="B19" s="54" t="s">
        <v>28</v>
      </c>
      <c r="C19" s="190">
        <f>Degerlendirme!C19</f>
        <v>20</v>
      </c>
      <c r="D19" s="195">
        <f t="array" ref="D19:R19">MMULT(Degerlendirme!D19:K19,DersMatris!$C$3:$Q$10)</f>
        <v>9</v>
      </c>
      <c r="E19" s="114">
        <v>15</v>
      </c>
      <c r="F19" s="114">
        <v>12</v>
      </c>
      <c r="G19" s="114">
        <v>12</v>
      </c>
      <c r="H19" s="114">
        <v>8</v>
      </c>
      <c r="I19" s="114">
        <v>1</v>
      </c>
      <c r="J19" s="114">
        <v>0</v>
      </c>
      <c r="K19" s="114">
        <v>2</v>
      </c>
      <c r="L19" s="114">
        <v>6</v>
      </c>
      <c r="M19" s="114">
        <v>3</v>
      </c>
      <c r="N19" s="114">
        <v>11</v>
      </c>
      <c r="O19" s="114">
        <v>0</v>
      </c>
      <c r="P19" s="114">
        <v>0</v>
      </c>
      <c r="Q19" s="114">
        <v>0</v>
      </c>
      <c r="R19" s="196">
        <v>0</v>
      </c>
      <c r="S19" s="285"/>
    </row>
    <row r="20" spans="1:19" x14ac:dyDescent="0.25">
      <c r="A20" s="262"/>
      <c r="B20" s="54" t="s">
        <v>29</v>
      </c>
      <c r="C20" s="190">
        <f>Degerlendirme!C20</f>
        <v>0</v>
      </c>
      <c r="D20" s="195">
        <f t="array" ref="D20:R20">MMULT(Degerlendirme!D20:K20,DersMatris!$C$3:$Q$10)</f>
        <v>0</v>
      </c>
      <c r="E20" s="114">
        <v>0</v>
      </c>
      <c r="F20" s="114">
        <v>0</v>
      </c>
      <c r="G20" s="114">
        <v>0</v>
      </c>
      <c r="H20" s="114">
        <v>0</v>
      </c>
      <c r="I20" s="114">
        <v>0</v>
      </c>
      <c r="J20" s="114">
        <v>0</v>
      </c>
      <c r="K20" s="114">
        <v>0</v>
      </c>
      <c r="L20" s="114">
        <v>0</v>
      </c>
      <c r="M20" s="114">
        <v>0</v>
      </c>
      <c r="N20" s="114">
        <v>0</v>
      </c>
      <c r="O20" s="114">
        <v>0</v>
      </c>
      <c r="P20" s="114">
        <v>0</v>
      </c>
      <c r="Q20" s="114">
        <v>0</v>
      </c>
      <c r="R20" s="196">
        <v>0</v>
      </c>
      <c r="S20" s="285"/>
    </row>
    <row r="21" spans="1:19" x14ac:dyDescent="0.25">
      <c r="A21" s="262"/>
      <c r="B21" s="54" t="s">
        <v>30</v>
      </c>
      <c r="C21" s="190">
        <f>Degerlendirme!C21</f>
        <v>0</v>
      </c>
      <c r="D21" s="195">
        <f t="array" ref="D21:R21">MMULT(Degerlendirme!D21:K21,DersMatris!$C$3:$Q$10)</f>
        <v>0</v>
      </c>
      <c r="E21" s="114">
        <v>0</v>
      </c>
      <c r="F21" s="114">
        <v>0</v>
      </c>
      <c r="G21" s="114">
        <v>0</v>
      </c>
      <c r="H21" s="114">
        <v>0</v>
      </c>
      <c r="I21" s="114">
        <v>0</v>
      </c>
      <c r="J21" s="114">
        <v>0</v>
      </c>
      <c r="K21" s="114">
        <v>0</v>
      </c>
      <c r="L21" s="114">
        <v>0</v>
      </c>
      <c r="M21" s="114">
        <v>0</v>
      </c>
      <c r="N21" s="114">
        <v>0</v>
      </c>
      <c r="O21" s="114">
        <v>0</v>
      </c>
      <c r="P21" s="114">
        <v>0</v>
      </c>
      <c r="Q21" s="114">
        <v>0</v>
      </c>
      <c r="R21" s="196">
        <v>0</v>
      </c>
      <c r="S21" s="285"/>
    </row>
    <row r="22" spans="1:19" x14ac:dyDescent="0.25">
      <c r="A22" s="262"/>
      <c r="B22" s="54" t="s">
        <v>31</v>
      </c>
      <c r="C22" s="190">
        <f>Degerlendirme!C22</f>
        <v>0</v>
      </c>
      <c r="D22" s="195">
        <f t="array" ref="D22:R22">MMULT(Degerlendirme!D22:K22,DersMatris!$C$3:$Q$10)</f>
        <v>0</v>
      </c>
      <c r="E22" s="114">
        <v>0</v>
      </c>
      <c r="F22" s="114">
        <v>0</v>
      </c>
      <c r="G22" s="114">
        <v>0</v>
      </c>
      <c r="H22" s="114">
        <v>0</v>
      </c>
      <c r="I22" s="114">
        <v>0</v>
      </c>
      <c r="J22" s="114">
        <v>0</v>
      </c>
      <c r="K22" s="114">
        <v>0</v>
      </c>
      <c r="L22" s="114">
        <v>0</v>
      </c>
      <c r="M22" s="114">
        <v>0</v>
      </c>
      <c r="N22" s="114">
        <v>0</v>
      </c>
      <c r="O22" s="114">
        <v>0</v>
      </c>
      <c r="P22" s="114">
        <v>0</v>
      </c>
      <c r="Q22" s="114">
        <v>0</v>
      </c>
      <c r="R22" s="196">
        <v>0</v>
      </c>
      <c r="S22" s="285"/>
    </row>
    <row r="23" spans="1:19" x14ac:dyDescent="0.25">
      <c r="A23" s="262"/>
      <c r="B23" s="54" t="s">
        <v>32</v>
      </c>
      <c r="C23" s="190">
        <f>Degerlendirme!C23</f>
        <v>0</v>
      </c>
      <c r="D23" s="195">
        <f t="array" ref="D23:R23">MMULT(Degerlendirme!D23:K23,DersMatris!$C$3:$Q$10)</f>
        <v>0</v>
      </c>
      <c r="E23" s="114">
        <v>0</v>
      </c>
      <c r="F23" s="114">
        <v>0</v>
      </c>
      <c r="G23" s="114">
        <v>0</v>
      </c>
      <c r="H23" s="114">
        <v>0</v>
      </c>
      <c r="I23" s="114">
        <v>0</v>
      </c>
      <c r="J23" s="114">
        <v>0</v>
      </c>
      <c r="K23" s="114">
        <v>0</v>
      </c>
      <c r="L23" s="114">
        <v>0</v>
      </c>
      <c r="M23" s="114">
        <v>0</v>
      </c>
      <c r="N23" s="114">
        <v>0</v>
      </c>
      <c r="O23" s="114">
        <v>0</v>
      </c>
      <c r="P23" s="114">
        <v>0</v>
      </c>
      <c r="Q23" s="114">
        <v>0</v>
      </c>
      <c r="R23" s="196">
        <v>0</v>
      </c>
      <c r="S23" s="285"/>
    </row>
    <row r="24" spans="1:19" x14ac:dyDescent="0.25">
      <c r="A24" s="262"/>
      <c r="B24" s="54" t="s">
        <v>33</v>
      </c>
      <c r="C24" s="190">
        <f>Degerlendirme!C24</f>
        <v>0</v>
      </c>
      <c r="D24" s="195">
        <f t="array" ref="D24:R24">MMULT(Degerlendirme!D24:K24,DersMatris!$C$3:$Q$10)</f>
        <v>0</v>
      </c>
      <c r="E24" s="114">
        <v>0</v>
      </c>
      <c r="F24" s="114">
        <v>0</v>
      </c>
      <c r="G24" s="114">
        <v>0</v>
      </c>
      <c r="H24" s="114">
        <v>0</v>
      </c>
      <c r="I24" s="114">
        <v>0</v>
      </c>
      <c r="J24" s="114">
        <v>0</v>
      </c>
      <c r="K24" s="114">
        <v>0</v>
      </c>
      <c r="L24" s="114">
        <v>0</v>
      </c>
      <c r="M24" s="114">
        <v>0</v>
      </c>
      <c r="N24" s="114">
        <v>0</v>
      </c>
      <c r="O24" s="114">
        <v>0</v>
      </c>
      <c r="P24" s="114">
        <v>0</v>
      </c>
      <c r="Q24" s="114">
        <v>0</v>
      </c>
      <c r="R24" s="196">
        <v>0</v>
      </c>
      <c r="S24" s="285"/>
    </row>
    <row r="25" spans="1:19" ht="15.75" thickBot="1" x14ac:dyDescent="0.3">
      <c r="A25" s="263"/>
      <c r="B25" s="56" t="s">
        <v>34</v>
      </c>
      <c r="C25" s="191">
        <f>SUM(C15:C24)</f>
        <v>100</v>
      </c>
      <c r="D25" s="197">
        <v>0</v>
      </c>
      <c r="E25" s="43">
        <v>0</v>
      </c>
      <c r="F25" s="43">
        <v>0</v>
      </c>
      <c r="G25" s="43">
        <v>0</v>
      </c>
      <c r="H25" s="43">
        <v>0</v>
      </c>
      <c r="I25" s="43">
        <v>0</v>
      </c>
      <c r="J25" s="43">
        <v>0</v>
      </c>
      <c r="K25" s="43">
        <v>0</v>
      </c>
      <c r="L25" s="43">
        <v>0</v>
      </c>
      <c r="M25" s="43">
        <v>0</v>
      </c>
      <c r="N25" s="43">
        <v>0</v>
      </c>
      <c r="O25" s="43">
        <v>0</v>
      </c>
      <c r="P25" s="43">
        <v>0</v>
      </c>
      <c r="Q25" s="43">
        <v>0</v>
      </c>
      <c r="R25" s="102">
        <v>0</v>
      </c>
      <c r="S25" s="286"/>
    </row>
    <row r="26" spans="1:19" x14ac:dyDescent="0.25">
      <c r="A26" s="261" t="str">
        <f>Degerlendirme!A26</f>
        <v>BÜTÜNLEME</v>
      </c>
      <c r="B26" s="57" t="s">
        <v>24</v>
      </c>
      <c r="C26" s="189">
        <f>Degerlendirme!C26</f>
        <v>20</v>
      </c>
      <c r="D26" s="201">
        <f t="array" ref="D26:R26">MMULT(Degerlendirme!D26:K26,DersMatris!$C$3:$Q$10)</f>
        <v>0</v>
      </c>
      <c r="E26" s="192">
        <v>0</v>
      </c>
      <c r="F26" s="192">
        <v>0</v>
      </c>
      <c r="G26" s="192">
        <v>0</v>
      </c>
      <c r="H26" s="192">
        <v>0</v>
      </c>
      <c r="I26" s="192">
        <v>0</v>
      </c>
      <c r="J26" s="192">
        <v>0</v>
      </c>
      <c r="K26" s="192">
        <v>0</v>
      </c>
      <c r="L26" s="192">
        <v>0</v>
      </c>
      <c r="M26" s="192">
        <v>0</v>
      </c>
      <c r="N26" s="192">
        <v>0</v>
      </c>
      <c r="O26" s="192">
        <v>0</v>
      </c>
      <c r="P26" s="192">
        <v>0</v>
      </c>
      <c r="Q26" s="192">
        <v>0</v>
      </c>
      <c r="R26" s="202">
        <v>0</v>
      </c>
      <c r="S26" s="284">
        <f>Degerlendirme!L26</f>
        <v>100</v>
      </c>
    </row>
    <row r="27" spans="1:19" x14ac:dyDescent="0.25">
      <c r="A27" s="262"/>
      <c r="B27" s="54" t="s">
        <v>25</v>
      </c>
      <c r="C27" s="190">
        <f>Degerlendirme!C27</f>
        <v>20</v>
      </c>
      <c r="D27" s="195">
        <f t="array" ref="D27:R27">MMULT(Degerlendirme!D27:K27,DersMatris!$C$3:$Q$10)</f>
        <v>12</v>
      </c>
      <c r="E27" s="114">
        <v>20</v>
      </c>
      <c r="F27" s="114">
        <v>17</v>
      </c>
      <c r="G27" s="114">
        <v>17</v>
      </c>
      <c r="H27" s="114">
        <v>11</v>
      </c>
      <c r="I27" s="114">
        <v>1</v>
      </c>
      <c r="J27" s="114">
        <v>0</v>
      </c>
      <c r="K27" s="114">
        <v>3</v>
      </c>
      <c r="L27" s="114">
        <v>8</v>
      </c>
      <c r="M27" s="114">
        <v>4</v>
      </c>
      <c r="N27" s="114">
        <v>15</v>
      </c>
      <c r="O27" s="114">
        <v>0</v>
      </c>
      <c r="P27" s="114">
        <v>0</v>
      </c>
      <c r="Q27" s="114">
        <v>0</v>
      </c>
      <c r="R27" s="196">
        <v>0</v>
      </c>
      <c r="S27" s="285"/>
    </row>
    <row r="28" spans="1:19" x14ac:dyDescent="0.25">
      <c r="A28" s="262"/>
      <c r="B28" s="54" t="s">
        <v>26</v>
      </c>
      <c r="C28" s="190">
        <f>Degerlendirme!C28</f>
        <v>20</v>
      </c>
      <c r="D28" s="195">
        <f t="array" ref="D28:R28">MMULT(Degerlendirme!D28:K28,DersMatris!$C$3:$Q$10)</f>
        <v>6</v>
      </c>
      <c r="E28" s="114">
        <v>9</v>
      </c>
      <c r="F28" s="114">
        <v>9</v>
      </c>
      <c r="G28" s="114">
        <v>10</v>
      </c>
      <c r="H28" s="114">
        <v>5</v>
      </c>
      <c r="I28" s="114">
        <v>1</v>
      </c>
      <c r="J28" s="114">
        <v>1</v>
      </c>
      <c r="K28" s="114">
        <v>3</v>
      </c>
      <c r="L28" s="114">
        <v>5</v>
      </c>
      <c r="M28" s="114">
        <v>4</v>
      </c>
      <c r="N28" s="114">
        <v>9</v>
      </c>
      <c r="O28" s="114">
        <v>0</v>
      </c>
      <c r="P28" s="114">
        <v>0</v>
      </c>
      <c r="Q28" s="114">
        <v>0</v>
      </c>
      <c r="R28" s="196">
        <v>0</v>
      </c>
      <c r="S28" s="285"/>
    </row>
    <row r="29" spans="1:19" x14ac:dyDescent="0.25">
      <c r="A29" s="262"/>
      <c r="B29" s="54" t="s">
        <v>27</v>
      </c>
      <c r="C29" s="190">
        <f>Degerlendirme!C29</f>
        <v>20</v>
      </c>
      <c r="D29" s="195">
        <f t="array" ref="D29:R29">MMULT(Degerlendirme!D29:K29,DersMatris!$C$3:$Q$10)</f>
        <v>6</v>
      </c>
      <c r="E29" s="114">
        <v>10</v>
      </c>
      <c r="F29" s="114">
        <v>10</v>
      </c>
      <c r="G29" s="114">
        <v>10</v>
      </c>
      <c r="H29" s="114">
        <v>6</v>
      </c>
      <c r="I29" s="114">
        <v>0</v>
      </c>
      <c r="J29" s="114">
        <v>0</v>
      </c>
      <c r="K29" s="114">
        <v>2</v>
      </c>
      <c r="L29" s="114">
        <v>4</v>
      </c>
      <c r="M29" s="114">
        <v>2</v>
      </c>
      <c r="N29" s="114">
        <v>8</v>
      </c>
      <c r="O29" s="114">
        <v>0</v>
      </c>
      <c r="P29" s="114">
        <v>0</v>
      </c>
      <c r="Q29" s="114">
        <v>0</v>
      </c>
      <c r="R29" s="196">
        <v>0</v>
      </c>
      <c r="S29" s="285"/>
    </row>
    <row r="30" spans="1:19" x14ac:dyDescent="0.25">
      <c r="A30" s="262"/>
      <c r="B30" s="54" t="s">
        <v>28</v>
      </c>
      <c r="C30" s="190">
        <f>Degerlendirme!C30</f>
        <v>20</v>
      </c>
      <c r="D30" s="195">
        <f t="array" ref="D30:R30">MMULT(Degerlendirme!D30:K30,DersMatris!$C$3:$Q$10)</f>
        <v>14</v>
      </c>
      <c r="E30" s="114">
        <v>23</v>
      </c>
      <c r="F30" s="114">
        <v>20</v>
      </c>
      <c r="G30" s="114">
        <v>22</v>
      </c>
      <c r="H30" s="114">
        <v>13</v>
      </c>
      <c r="I30" s="114">
        <v>3</v>
      </c>
      <c r="J30" s="114">
        <v>2</v>
      </c>
      <c r="K30" s="114">
        <v>6</v>
      </c>
      <c r="L30" s="114">
        <v>12</v>
      </c>
      <c r="M30" s="114">
        <v>9</v>
      </c>
      <c r="N30" s="114">
        <v>20</v>
      </c>
      <c r="O30" s="114">
        <v>0</v>
      </c>
      <c r="P30" s="114">
        <v>0</v>
      </c>
      <c r="Q30" s="114">
        <v>0</v>
      </c>
      <c r="R30" s="196">
        <v>0</v>
      </c>
      <c r="S30" s="285"/>
    </row>
    <row r="31" spans="1:19" x14ac:dyDescent="0.25">
      <c r="A31" s="262"/>
      <c r="B31" s="54" t="s">
        <v>29</v>
      </c>
      <c r="C31" s="190">
        <f>Degerlendirme!C31</f>
        <v>0</v>
      </c>
      <c r="D31" s="195">
        <f t="array" ref="D31:R31">MMULT(Degerlendirme!D31:K31,DersMatris!$C$3:$Q$10)</f>
        <v>0</v>
      </c>
      <c r="E31" s="114">
        <v>0</v>
      </c>
      <c r="F31" s="114">
        <v>0</v>
      </c>
      <c r="G31" s="114">
        <v>0</v>
      </c>
      <c r="H31" s="114">
        <v>0</v>
      </c>
      <c r="I31" s="114">
        <v>0</v>
      </c>
      <c r="J31" s="114">
        <v>0</v>
      </c>
      <c r="K31" s="114">
        <v>0</v>
      </c>
      <c r="L31" s="114">
        <v>0</v>
      </c>
      <c r="M31" s="114">
        <v>0</v>
      </c>
      <c r="N31" s="114">
        <v>0</v>
      </c>
      <c r="O31" s="114">
        <v>0</v>
      </c>
      <c r="P31" s="114">
        <v>0</v>
      </c>
      <c r="Q31" s="114">
        <v>0</v>
      </c>
      <c r="R31" s="196">
        <v>0</v>
      </c>
      <c r="S31" s="285"/>
    </row>
    <row r="32" spans="1:19" x14ac:dyDescent="0.25">
      <c r="A32" s="262"/>
      <c r="B32" s="54" t="s">
        <v>30</v>
      </c>
      <c r="C32" s="190">
        <f>Degerlendirme!C32</f>
        <v>0</v>
      </c>
      <c r="D32" s="195">
        <f t="array" ref="D32:R32">MMULT(Degerlendirme!D32:K32,DersMatris!$C$3:$Q$10)</f>
        <v>0</v>
      </c>
      <c r="E32" s="114">
        <v>0</v>
      </c>
      <c r="F32" s="114">
        <v>0</v>
      </c>
      <c r="G32" s="114">
        <v>0</v>
      </c>
      <c r="H32" s="114">
        <v>0</v>
      </c>
      <c r="I32" s="114">
        <v>0</v>
      </c>
      <c r="J32" s="114">
        <v>0</v>
      </c>
      <c r="K32" s="114">
        <v>0</v>
      </c>
      <c r="L32" s="114">
        <v>0</v>
      </c>
      <c r="M32" s="114">
        <v>0</v>
      </c>
      <c r="N32" s="114">
        <v>0</v>
      </c>
      <c r="O32" s="114">
        <v>0</v>
      </c>
      <c r="P32" s="114">
        <v>0</v>
      </c>
      <c r="Q32" s="114">
        <v>0</v>
      </c>
      <c r="R32" s="196">
        <v>0</v>
      </c>
      <c r="S32" s="285"/>
    </row>
    <row r="33" spans="1:19" x14ac:dyDescent="0.25">
      <c r="A33" s="262"/>
      <c r="B33" s="54" t="s">
        <v>31</v>
      </c>
      <c r="C33" s="190">
        <f>Degerlendirme!C33</f>
        <v>0</v>
      </c>
      <c r="D33" s="195">
        <f t="array" ref="D33:R33">MMULT(Degerlendirme!D33:K33,DersMatris!$C$3:$Q$10)</f>
        <v>0</v>
      </c>
      <c r="E33" s="114">
        <v>0</v>
      </c>
      <c r="F33" s="114">
        <v>0</v>
      </c>
      <c r="G33" s="114">
        <v>0</v>
      </c>
      <c r="H33" s="114">
        <v>0</v>
      </c>
      <c r="I33" s="114">
        <v>0</v>
      </c>
      <c r="J33" s="114">
        <v>0</v>
      </c>
      <c r="K33" s="114">
        <v>0</v>
      </c>
      <c r="L33" s="114">
        <v>0</v>
      </c>
      <c r="M33" s="114">
        <v>0</v>
      </c>
      <c r="N33" s="114">
        <v>0</v>
      </c>
      <c r="O33" s="114">
        <v>0</v>
      </c>
      <c r="P33" s="114">
        <v>0</v>
      </c>
      <c r="Q33" s="114">
        <v>0</v>
      </c>
      <c r="R33" s="196">
        <v>0</v>
      </c>
      <c r="S33" s="285"/>
    </row>
    <row r="34" spans="1:19" x14ac:dyDescent="0.25">
      <c r="A34" s="262"/>
      <c r="B34" s="54" t="s">
        <v>32</v>
      </c>
      <c r="C34" s="190">
        <f>Degerlendirme!C34</f>
        <v>0</v>
      </c>
      <c r="D34" s="195">
        <f t="array" ref="D34:R34">MMULT(Degerlendirme!D34:K34,DersMatris!$C$3:$Q$10)</f>
        <v>0</v>
      </c>
      <c r="E34" s="114">
        <v>0</v>
      </c>
      <c r="F34" s="114">
        <v>0</v>
      </c>
      <c r="G34" s="114">
        <v>0</v>
      </c>
      <c r="H34" s="114">
        <v>0</v>
      </c>
      <c r="I34" s="114">
        <v>0</v>
      </c>
      <c r="J34" s="114">
        <v>0</v>
      </c>
      <c r="K34" s="114">
        <v>0</v>
      </c>
      <c r="L34" s="114">
        <v>0</v>
      </c>
      <c r="M34" s="114">
        <v>0</v>
      </c>
      <c r="N34" s="114">
        <v>0</v>
      </c>
      <c r="O34" s="114">
        <v>0</v>
      </c>
      <c r="P34" s="114">
        <v>0</v>
      </c>
      <c r="Q34" s="114">
        <v>0</v>
      </c>
      <c r="R34" s="196">
        <v>0</v>
      </c>
      <c r="S34" s="285"/>
    </row>
    <row r="35" spans="1:19" x14ac:dyDescent="0.25">
      <c r="A35" s="262"/>
      <c r="B35" s="54" t="s">
        <v>33</v>
      </c>
      <c r="C35" s="190">
        <f>Degerlendirme!C35</f>
        <v>0</v>
      </c>
      <c r="D35" s="195">
        <f t="array" ref="D35:R35">MMULT(Degerlendirme!D35:K35,DersMatris!$C$3:$Q$10)</f>
        <v>0</v>
      </c>
      <c r="E35" s="114">
        <v>0</v>
      </c>
      <c r="F35" s="114">
        <v>0</v>
      </c>
      <c r="G35" s="114">
        <v>0</v>
      </c>
      <c r="H35" s="114">
        <v>0</v>
      </c>
      <c r="I35" s="114">
        <v>0</v>
      </c>
      <c r="J35" s="114">
        <v>0</v>
      </c>
      <c r="K35" s="114">
        <v>0</v>
      </c>
      <c r="L35" s="114">
        <v>0</v>
      </c>
      <c r="M35" s="114">
        <v>0</v>
      </c>
      <c r="N35" s="114">
        <v>0</v>
      </c>
      <c r="O35" s="114">
        <v>0</v>
      </c>
      <c r="P35" s="114">
        <v>0</v>
      </c>
      <c r="Q35" s="114">
        <v>0</v>
      </c>
      <c r="R35" s="196">
        <v>0</v>
      </c>
      <c r="S35" s="285"/>
    </row>
    <row r="36" spans="1:19" ht="15.75" thickBot="1" x14ac:dyDescent="0.3">
      <c r="A36" s="263"/>
      <c r="B36" s="56" t="s">
        <v>34</v>
      </c>
      <c r="C36" s="191">
        <f>SUM(C26:C35)</f>
        <v>100</v>
      </c>
      <c r="D36" s="197">
        <v>0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286"/>
    </row>
    <row r="37" spans="1:19" x14ac:dyDescent="0.25">
      <c r="C37" s="16"/>
    </row>
    <row r="38" spans="1:19" x14ac:dyDescent="0.25">
      <c r="C38" s="16"/>
    </row>
  </sheetData>
  <sheetProtection algorithmName="SHA-512" hashValue="Av5v/j5ummVHPVxMgf+nWitd7Iv071nwATKmOlyxgncgNL6GK+BlL5/4G+u56tOgMey1BKq28HQFB0G/isIulg==" saltValue="Lr7qEK8upSz5eo4ITob6uA==" spinCount="100000" sheet="1" objects="1" scenarios="1"/>
  <mergeCells count="25">
    <mergeCell ref="A15:A25"/>
    <mergeCell ref="S15:S25"/>
    <mergeCell ref="A4:A14"/>
    <mergeCell ref="S4:S14"/>
    <mergeCell ref="A26:A36"/>
    <mergeCell ref="S26:S36"/>
    <mergeCell ref="S2:S3"/>
    <mergeCell ref="H2:H3"/>
    <mergeCell ref="I2:I3"/>
    <mergeCell ref="J2:J3"/>
    <mergeCell ref="K2:K3"/>
    <mergeCell ref="L2:L3"/>
    <mergeCell ref="O2:O3"/>
    <mergeCell ref="P2:P3"/>
    <mergeCell ref="Q2:Q3"/>
    <mergeCell ref="R2:R3"/>
    <mergeCell ref="A2:A3"/>
    <mergeCell ref="B2:B3"/>
    <mergeCell ref="M2:M3"/>
    <mergeCell ref="N2:N3"/>
    <mergeCell ref="D2:D3"/>
    <mergeCell ref="E2:E3"/>
    <mergeCell ref="C2:C3"/>
    <mergeCell ref="G2:G3"/>
    <mergeCell ref="F2:F3"/>
  </mergeCells>
  <phoneticPr fontId="9" type="noConversion"/>
  <conditionalFormatting sqref="C14">
    <cfRule type="cellIs" dxfId="29" priority="61" operator="notEqual">
      <formula>100</formula>
    </cfRule>
    <cfRule type="cellIs" dxfId="28" priority="62" operator="equal">
      <formula>100</formula>
    </cfRule>
  </conditionalFormatting>
  <conditionalFormatting sqref="C25">
    <cfRule type="cellIs" dxfId="27" priority="67" operator="notEqual">
      <formula>100</formula>
    </cfRule>
    <cfRule type="cellIs" dxfId="26" priority="68" operator="equal">
      <formula>100</formula>
    </cfRule>
  </conditionalFormatting>
  <conditionalFormatting sqref="C36">
    <cfRule type="cellIs" dxfId="25" priority="65" operator="notEqual">
      <formula>100</formula>
    </cfRule>
    <cfRule type="cellIs" dxfId="24" priority="66" operator="equal">
      <formula>100</formula>
    </cfRule>
  </conditionalFormatting>
  <conditionalFormatting sqref="D4:R36">
    <cfRule type="cellIs" dxfId="23" priority="45" operator="greaterThan">
      <formula>0</formula>
    </cfRule>
    <cfRule type="cellIs" dxfId="22" priority="46" operator="equal">
      <formula>0</formula>
    </cfRule>
    <cfRule type="cellIs" dxfId="21" priority="47" operator="equal">
      <formula>1</formula>
    </cfRule>
  </conditionalFormatting>
  <dataValidations disablePrompts="1" count="1">
    <dataValidation type="whole" operator="equal" allowBlank="1" showInputMessage="1" showErrorMessage="1" errorTitle="Hata" error="Toplam 100 olmalı" sqref="C25 C14 C36" xr:uid="{00000000-0002-0000-0300-000000000000}">
      <formula1>100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ayfa6"/>
  <dimension ref="A1:AV302"/>
  <sheetViews>
    <sheetView zoomScale="85" zoomScaleNormal="85" workbookViewId="0">
      <selection activeCell="M21" sqref="M21"/>
    </sheetView>
  </sheetViews>
  <sheetFormatPr defaultColWidth="8.85546875" defaultRowHeight="15" x14ac:dyDescent="0.25"/>
  <cols>
    <col min="1" max="1" width="9.140625" bestFit="1" customWidth="1"/>
    <col min="2" max="2" width="13.28515625" style="1" customWidth="1"/>
    <col min="3" max="3" width="24.7109375" style="32" customWidth="1"/>
    <col min="4" max="4" width="25.7109375" style="32" customWidth="1"/>
    <col min="5" max="5" width="6.28515625" style="22" customWidth="1"/>
    <col min="6" max="6" width="6.28515625" style="23" customWidth="1"/>
    <col min="7" max="14" width="6.28515625" style="22" customWidth="1"/>
    <col min="15" max="15" width="9.140625" style="24" customWidth="1"/>
    <col min="16" max="25" width="6.28515625" style="23" customWidth="1"/>
    <col min="26" max="26" width="6.28515625" style="24" customWidth="1"/>
    <col min="27" max="36" width="6.28515625" style="22" customWidth="1"/>
    <col min="37" max="37" width="6.28515625" style="25" customWidth="1"/>
    <col min="38" max="48" width="6.85546875" customWidth="1"/>
  </cols>
  <sheetData>
    <row r="1" spans="1:48" ht="33.6" customHeight="1" thickBot="1" x14ac:dyDescent="0.3">
      <c r="A1" s="67"/>
      <c r="B1" s="87"/>
      <c r="C1" s="89"/>
      <c r="D1" s="90"/>
      <c r="E1" s="287" t="s">
        <v>23</v>
      </c>
      <c r="F1" s="288"/>
      <c r="G1" s="288"/>
      <c r="H1" s="288"/>
      <c r="I1" s="288"/>
      <c r="J1" s="288"/>
      <c r="K1" s="288"/>
      <c r="L1" s="288"/>
      <c r="M1" s="288"/>
      <c r="N1" s="288"/>
      <c r="O1" s="289"/>
      <c r="P1" s="290" t="s">
        <v>35</v>
      </c>
      <c r="Q1" s="288"/>
      <c r="R1" s="288"/>
      <c r="S1" s="288"/>
      <c r="T1" s="288"/>
      <c r="U1" s="288"/>
      <c r="V1" s="288"/>
      <c r="W1" s="288"/>
      <c r="X1" s="288"/>
      <c r="Y1" s="288"/>
      <c r="Z1" s="291"/>
      <c r="AA1" s="287" t="s">
        <v>36</v>
      </c>
      <c r="AB1" s="288"/>
      <c r="AC1" s="288"/>
      <c r="AD1" s="288"/>
      <c r="AE1" s="288"/>
      <c r="AF1" s="288"/>
      <c r="AG1" s="288"/>
      <c r="AH1" s="288"/>
      <c r="AI1" s="288"/>
      <c r="AJ1" s="288"/>
      <c r="AK1" s="289"/>
      <c r="AL1" s="255" t="s">
        <v>266</v>
      </c>
      <c r="AM1" s="256"/>
      <c r="AN1" s="256"/>
      <c r="AO1" s="256"/>
      <c r="AP1" s="256"/>
      <c r="AQ1" s="256"/>
      <c r="AR1" s="256"/>
      <c r="AS1" s="256"/>
      <c r="AT1" s="256"/>
      <c r="AU1" s="256"/>
      <c r="AV1" s="257"/>
    </row>
    <row r="2" spans="1:48" ht="15.75" thickBot="1" x14ac:dyDescent="0.3">
      <c r="A2" s="69" t="s">
        <v>37</v>
      </c>
      <c r="B2" s="88" t="s">
        <v>38</v>
      </c>
      <c r="C2" s="91" t="s">
        <v>39</v>
      </c>
      <c r="D2" s="92" t="s">
        <v>40</v>
      </c>
      <c r="E2" s="69" t="s">
        <v>24</v>
      </c>
      <c r="F2" s="71" t="s">
        <v>25</v>
      </c>
      <c r="G2" s="70" t="s">
        <v>26</v>
      </c>
      <c r="H2" s="70" t="s">
        <v>27</v>
      </c>
      <c r="I2" s="70" t="s">
        <v>28</v>
      </c>
      <c r="J2" s="70" t="s">
        <v>29</v>
      </c>
      <c r="K2" s="70" t="s">
        <v>30</v>
      </c>
      <c r="L2" s="70" t="s">
        <v>31</v>
      </c>
      <c r="M2" s="70" t="s">
        <v>32</v>
      </c>
      <c r="N2" s="70" t="s">
        <v>33</v>
      </c>
      <c r="O2" s="72" t="s">
        <v>41</v>
      </c>
      <c r="P2" s="73" t="s">
        <v>24</v>
      </c>
      <c r="Q2" s="71" t="s">
        <v>25</v>
      </c>
      <c r="R2" s="71" t="s">
        <v>26</v>
      </c>
      <c r="S2" s="71" t="s">
        <v>27</v>
      </c>
      <c r="T2" s="71" t="s">
        <v>28</v>
      </c>
      <c r="U2" s="71" t="s">
        <v>29</v>
      </c>
      <c r="V2" s="71" t="s">
        <v>30</v>
      </c>
      <c r="W2" s="71" t="s">
        <v>31</v>
      </c>
      <c r="X2" s="71" t="s">
        <v>32</v>
      </c>
      <c r="Y2" s="71" t="s">
        <v>33</v>
      </c>
      <c r="Z2" s="74" t="s">
        <v>41</v>
      </c>
      <c r="AA2" s="69" t="s">
        <v>24</v>
      </c>
      <c r="AB2" s="70" t="s">
        <v>25</v>
      </c>
      <c r="AC2" s="70" t="s">
        <v>26</v>
      </c>
      <c r="AD2" s="70" t="s">
        <v>27</v>
      </c>
      <c r="AE2" s="70" t="s">
        <v>28</v>
      </c>
      <c r="AF2" s="70" t="s">
        <v>29</v>
      </c>
      <c r="AG2" s="70" t="s">
        <v>30</v>
      </c>
      <c r="AH2" s="70" t="s">
        <v>31</v>
      </c>
      <c r="AI2" s="70" t="s">
        <v>32</v>
      </c>
      <c r="AJ2" s="70" t="s">
        <v>33</v>
      </c>
      <c r="AK2" s="75" t="s">
        <v>41</v>
      </c>
      <c r="AL2" s="162" t="s">
        <v>24</v>
      </c>
      <c r="AM2" s="163" t="s">
        <v>25</v>
      </c>
      <c r="AN2" s="163" t="s">
        <v>26</v>
      </c>
      <c r="AO2" s="163" t="s">
        <v>27</v>
      </c>
      <c r="AP2" s="163" t="s">
        <v>28</v>
      </c>
      <c r="AQ2" s="163" t="s">
        <v>29</v>
      </c>
      <c r="AR2" s="163" t="s">
        <v>30</v>
      </c>
      <c r="AS2" s="163" t="s">
        <v>31</v>
      </c>
      <c r="AT2" s="163" t="s">
        <v>32</v>
      </c>
      <c r="AU2" s="163" t="s">
        <v>33</v>
      </c>
      <c r="AV2" s="164" t="s">
        <v>41</v>
      </c>
    </row>
    <row r="3" spans="1:48" x14ac:dyDescent="0.25">
      <c r="A3" s="110">
        <v>1</v>
      </c>
      <c r="B3" s="115">
        <f>IF(Notlar!B3&lt;&gt;"",Notlar!B3,"")</f>
        <v>201505002</v>
      </c>
      <c r="C3" s="116" t="str">
        <f>IF(Notlar!C3&lt;&gt;"",Notlar!C3,"")</f>
        <v xml:space="preserve">OĞUZ KAAN </v>
      </c>
      <c r="D3" s="117" t="str">
        <f>IF(Notlar!D3&lt;&gt;"",Notlar!D3,"")</f>
        <v>ELİDOLU</v>
      </c>
      <c r="E3" s="118">
        <f>IFERROR(Notlar!E3/v_s1,0)</f>
        <v>0.5</v>
      </c>
      <c r="F3" s="119">
        <f>IFERROR(Notlar!F3/v_s2,0)</f>
        <v>0.5</v>
      </c>
      <c r="G3" s="119">
        <f>IFERROR(Notlar!G3/v_s3,0)</f>
        <v>1</v>
      </c>
      <c r="H3" s="119">
        <f>IFERROR(Notlar!H3/v_s4,0)</f>
        <v>1</v>
      </c>
      <c r="I3" s="119">
        <f>IFERROR(Notlar!I3/v_s5,0)</f>
        <v>0.25</v>
      </c>
      <c r="J3" s="119">
        <f>IFERROR(Notlar!J3/v_s6,0)</f>
        <v>0</v>
      </c>
      <c r="K3" s="119">
        <f>IFERROR(Notlar!K3/v_s7,0)</f>
        <v>0</v>
      </c>
      <c r="L3" s="119">
        <f>IFERROR(Notlar!L3/v_s8,0)</f>
        <v>0</v>
      </c>
      <c r="M3" s="119">
        <f>IFERROR(Notlar!M3/v_s9,0)</f>
        <v>0</v>
      </c>
      <c r="N3" s="119">
        <f>IFERROR(Notlar!N3/v_s10,0)</f>
        <v>0</v>
      </c>
      <c r="O3" s="120">
        <f>Notlar!O3/v_top</f>
        <v>0.65</v>
      </c>
      <c r="P3" s="121">
        <f>IFERROR(Notlar!P3/f_s1,0)</f>
        <v>0</v>
      </c>
      <c r="Q3" s="119">
        <f>IFERROR(Notlar!Q3/f_s2,0)</f>
        <v>0</v>
      </c>
      <c r="R3" s="119">
        <f>IFERROR(Notlar!R3/f_s3,0)</f>
        <v>0</v>
      </c>
      <c r="S3" s="119">
        <f>IFERROR(Notlar!S3/f_s4,0)</f>
        <v>0</v>
      </c>
      <c r="T3" s="119">
        <f>IFERROR(Notlar!T3/f_s5,0)</f>
        <v>0</v>
      </c>
      <c r="U3" s="119">
        <f>IFERROR(Notlar!U3/f_s6,0)</f>
        <v>0</v>
      </c>
      <c r="V3" s="119">
        <f>IFERROR(Notlar!V3/f_s7,0)</f>
        <v>0</v>
      </c>
      <c r="W3" s="119">
        <f>IFERROR(Notlar!W3/f_s8,0)</f>
        <v>0</v>
      </c>
      <c r="X3" s="119">
        <f>IFERROR(Notlar!X3/f_s9,0)</f>
        <v>0</v>
      </c>
      <c r="Y3" s="119">
        <f>IFERROR(Notlar!Y3/f_s10,0)</f>
        <v>0</v>
      </c>
      <c r="Z3" s="122">
        <f>Notlar!Z3/f_top</f>
        <v>0</v>
      </c>
      <c r="AA3" s="118">
        <f>IFERROR(Notlar!AA3/b_s1,0)</f>
        <v>0.5</v>
      </c>
      <c r="AB3" s="119">
        <f>IFERROR(Notlar!AB3/b_s2,0)</f>
        <v>0.5</v>
      </c>
      <c r="AC3" s="119">
        <f>IFERROR(Notlar!AC3/b_s3,0)</f>
        <v>0.5</v>
      </c>
      <c r="AD3" s="119">
        <f>IFERROR(Notlar!AD3/b_s4,0)</f>
        <v>1</v>
      </c>
      <c r="AE3" s="119">
        <f>IFERROR(Notlar!AE3/b_s5,0)</f>
        <v>0.5</v>
      </c>
      <c r="AF3" s="119">
        <f>IFERROR(Notlar!AF3/b_s6,0)</f>
        <v>0</v>
      </c>
      <c r="AG3" s="119">
        <f>IFERROR(Notlar!AG3/b_s7,0)</f>
        <v>0</v>
      </c>
      <c r="AH3" s="119">
        <f>IFERROR(Notlar!AH3/b_s8,0)</f>
        <v>0</v>
      </c>
      <c r="AI3" s="119">
        <f>IFERROR(Notlar!AI3/b_s9,0)</f>
        <v>0</v>
      </c>
      <c r="AJ3" s="119">
        <f>IFERROR(Notlar!AJ3/b_s10,0)</f>
        <v>0</v>
      </c>
      <c r="AK3" s="122">
        <f>Notlar!AK3/b_top</f>
        <v>0.6</v>
      </c>
      <c r="AL3" s="165">
        <f>MAX(AA3,P3)</f>
        <v>0.5</v>
      </c>
      <c r="AM3" s="166">
        <f>MAX(AB3,Q3)</f>
        <v>0.5</v>
      </c>
      <c r="AN3" s="166">
        <f t="shared" ref="AN3:AU18" si="0">MAX(AC3,R3)</f>
        <v>0.5</v>
      </c>
      <c r="AO3" s="166">
        <f t="shared" si="0"/>
        <v>1</v>
      </c>
      <c r="AP3" s="166">
        <f t="shared" si="0"/>
        <v>0.5</v>
      </c>
      <c r="AQ3" s="166">
        <f t="shared" si="0"/>
        <v>0</v>
      </c>
      <c r="AR3" s="166">
        <f t="shared" si="0"/>
        <v>0</v>
      </c>
      <c r="AS3" s="166">
        <f t="shared" si="0"/>
        <v>0</v>
      </c>
      <c r="AT3" s="166">
        <f t="shared" si="0"/>
        <v>0</v>
      </c>
      <c r="AU3" s="166">
        <f t="shared" si="0"/>
        <v>0</v>
      </c>
      <c r="AV3" s="167">
        <f>Notlar!AV3/b_top</f>
        <v>0.6</v>
      </c>
    </row>
    <row r="4" spans="1:48" x14ac:dyDescent="0.25">
      <c r="A4" s="30">
        <v>2</v>
      </c>
      <c r="B4" s="123">
        <f>IF(Notlar!B4&lt;&gt;"",Notlar!B4,"")</f>
        <v>201505010</v>
      </c>
      <c r="C4" s="124" t="str">
        <f>IF(Notlar!C4&lt;&gt;"",Notlar!C4,"")</f>
        <v xml:space="preserve">İREM </v>
      </c>
      <c r="D4" s="125" t="str">
        <f>IF(Notlar!D4&lt;&gt;"",Notlar!D4,"")</f>
        <v>DOSTABAKAN</v>
      </c>
      <c r="E4" s="118">
        <f>IFERROR(Notlar!E4/v_s1,0)</f>
        <v>0.75</v>
      </c>
      <c r="F4" s="119">
        <f>IFERROR(Notlar!F4/v_s2,0)</f>
        <v>1</v>
      </c>
      <c r="G4" s="119">
        <f>IFERROR(Notlar!G4/v_s3,0)</f>
        <v>0.25</v>
      </c>
      <c r="H4" s="119">
        <f>IFERROR(Notlar!H4/v_s4,0)</f>
        <v>0.5</v>
      </c>
      <c r="I4" s="119">
        <f>IFERROR(Notlar!I4/v_s5,0)</f>
        <v>0.75</v>
      </c>
      <c r="J4" s="119">
        <f>IFERROR(Notlar!J4/v_s6,0)</f>
        <v>0</v>
      </c>
      <c r="K4" s="119">
        <f>IFERROR(Notlar!K4/v_s7,0)</f>
        <v>0</v>
      </c>
      <c r="L4" s="119">
        <f>IFERROR(Notlar!L4/v_s8,0)</f>
        <v>0</v>
      </c>
      <c r="M4" s="119">
        <f>IFERROR(Notlar!M4/v_s9,0)</f>
        <v>0</v>
      </c>
      <c r="N4" s="119">
        <f>IFERROR(Notlar!N4/v_s10,0)</f>
        <v>0</v>
      </c>
      <c r="O4" s="120">
        <f>Notlar!O4/v_top</f>
        <v>0.65</v>
      </c>
      <c r="P4" s="121">
        <f>IFERROR(Notlar!P4/f_s1,0)</f>
        <v>0.5</v>
      </c>
      <c r="Q4" s="119">
        <f>IFERROR(Notlar!Q4/f_s2,0)</f>
        <v>0.75</v>
      </c>
      <c r="R4" s="119">
        <f>IFERROR(Notlar!R4/f_s3,0)</f>
        <v>0.5</v>
      </c>
      <c r="S4" s="119">
        <f>IFERROR(Notlar!S4/f_s4,0)</f>
        <v>0.75</v>
      </c>
      <c r="T4" s="119">
        <f>IFERROR(Notlar!T4/f_s5,0)</f>
        <v>1</v>
      </c>
      <c r="U4" s="119">
        <f>IFERROR(Notlar!U4/f_s6,0)</f>
        <v>0</v>
      </c>
      <c r="V4" s="119">
        <f>IFERROR(Notlar!V4/f_s7,0)</f>
        <v>0</v>
      </c>
      <c r="W4" s="119">
        <f>IFERROR(Notlar!W4/f_s8,0)</f>
        <v>0</v>
      </c>
      <c r="X4" s="119">
        <f>IFERROR(Notlar!X4/f_s9,0)</f>
        <v>0</v>
      </c>
      <c r="Y4" s="119">
        <f>IFERROR(Notlar!Y4/f_s10,0)</f>
        <v>0</v>
      </c>
      <c r="Z4" s="122">
        <f>Notlar!Z4/f_top</f>
        <v>0.7</v>
      </c>
      <c r="AA4" s="118">
        <f>IFERROR(Notlar!AA4/b_s1,0)</f>
        <v>0</v>
      </c>
      <c r="AB4" s="119">
        <f>IFERROR(Notlar!AB4/b_s2,0)</f>
        <v>0</v>
      </c>
      <c r="AC4" s="119">
        <f>IFERROR(Notlar!AC4/b_s3,0)</f>
        <v>0</v>
      </c>
      <c r="AD4" s="119">
        <f>IFERROR(Notlar!AD4/b_s4,0)</f>
        <v>0</v>
      </c>
      <c r="AE4" s="119">
        <f>IFERROR(Notlar!AE4/b_s5,0)</f>
        <v>0</v>
      </c>
      <c r="AF4" s="119">
        <f>IFERROR(Notlar!AF4/b_s6,0)</f>
        <v>0</v>
      </c>
      <c r="AG4" s="119">
        <f>IFERROR(Notlar!AG4/b_s7,0)</f>
        <v>0</v>
      </c>
      <c r="AH4" s="119">
        <f>IFERROR(Notlar!AH4/b_s8,0)</f>
        <v>0</v>
      </c>
      <c r="AI4" s="119">
        <f>IFERROR(Notlar!AI4/b_s9,0)</f>
        <v>0</v>
      </c>
      <c r="AJ4" s="119">
        <f>IFERROR(Notlar!AJ4/b_s10,0)</f>
        <v>0</v>
      </c>
      <c r="AK4" s="122" t="e">
        <f>Notlar!AK4/b_top</f>
        <v>#VALUE!</v>
      </c>
      <c r="AL4" s="168">
        <f t="shared" ref="AL4:AU41" si="1">MAX(AA4,P4)</f>
        <v>0.5</v>
      </c>
      <c r="AM4" s="169">
        <f t="shared" si="1"/>
        <v>0.75</v>
      </c>
      <c r="AN4" s="169">
        <f t="shared" si="0"/>
        <v>0.5</v>
      </c>
      <c r="AO4" s="169">
        <f t="shared" si="0"/>
        <v>0.75</v>
      </c>
      <c r="AP4" s="169">
        <f t="shared" si="0"/>
        <v>1</v>
      </c>
      <c r="AQ4" s="169">
        <f t="shared" si="0"/>
        <v>0</v>
      </c>
      <c r="AR4" s="169">
        <f t="shared" si="0"/>
        <v>0</v>
      </c>
      <c r="AS4" s="169">
        <f t="shared" si="0"/>
        <v>0</v>
      </c>
      <c r="AT4" s="169">
        <f t="shared" si="0"/>
        <v>0</v>
      </c>
      <c r="AU4" s="169">
        <f t="shared" si="0"/>
        <v>0</v>
      </c>
      <c r="AV4" s="170">
        <f>Notlar!AV4/b_top</f>
        <v>0.7</v>
      </c>
    </row>
    <row r="5" spans="1:48" x14ac:dyDescent="0.25">
      <c r="A5" s="68">
        <v>3</v>
      </c>
      <c r="B5" s="126">
        <f>IF(Notlar!B5&lt;&gt;"",Notlar!B5,"")</f>
        <v>201505023</v>
      </c>
      <c r="C5" s="127" t="str">
        <f>IF(Notlar!C5&lt;&gt;"",Notlar!C5,"")</f>
        <v xml:space="preserve">EDANUR </v>
      </c>
      <c r="D5" s="128" t="str">
        <f>IF(Notlar!D5&lt;&gt;"",Notlar!D5,"")</f>
        <v>TANRIKULU</v>
      </c>
      <c r="E5" s="118">
        <f>IFERROR(Notlar!E5/v_s1,0)</f>
        <v>0.75</v>
      </c>
      <c r="F5" s="119">
        <f>IFERROR(Notlar!F5/v_s2,0)</f>
        <v>0.75</v>
      </c>
      <c r="G5" s="119">
        <f>IFERROR(Notlar!G5/v_s3,0)</f>
        <v>0.5</v>
      </c>
      <c r="H5" s="119">
        <f>IFERROR(Notlar!H5/v_s4,0)</f>
        <v>0.75</v>
      </c>
      <c r="I5" s="119">
        <f>IFERROR(Notlar!I5/v_s5,0)</f>
        <v>0.5</v>
      </c>
      <c r="J5" s="119">
        <f>IFERROR(Notlar!J5/v_s6,0)</f>
        <v>0</v>
      </c>
      <c r="K5" s="119">
        <f>IFERROR(Notlar!K5/v_s7,0)</f>
        <v>0</v>
      </c>
      <c r="L5" s="119">
        <f>IFERROR(Notlar!L5/v_s8,0)</f>
        <v>0</v>
      </c>
      <c r="M5" s="119">
        <f>IFERROR(Notlar!M5/v_s9,0)</f>
        <v>0</v>
      </c>
      <c r="N5" s="119">
        <f>IFERROR(Notlar!N5/v_s10,0)</f>
        <v>0</v>
      </c>
      <c r="O5" s="120">
        <f>Notlar!O5/v_top</f>
        <v>0.65</v>
      </c>
      <c r="P5" s="121">
        <f>IFERROR(Notlar!P5/f_s1,0)</f>
        <v>0.5</v>
      </c>
      <c r="Q5" s="119">
        <f>IFERROR(Notlar!Q5/f_s2,0)</f>
        <v>0.75</v>
      </c>
      <c r="R5" s="119">
        <f>IFERROR(Notlar!R5/f_s3,0)</f>
        <v>0.75</v>
      </c>
      <c r="S5" s="119">
        <f>IFERROR(Notlar!S5/f_s4,0)</f>
        <v>0.5</v>
      </c>
      <c r="T5" s="119">
        <f>IFERROR(Notlar!T5/f_s5,0)</f>
        <v>0.75</v>
      </c>
      <c r="U5" s="119">
        <f>IFERROR(Notlar!U5/f_s6,0)</f>
        <v>0</v>
      </c>
      <c r="V5" s="119">
        <f>IFERROR(Notlar!V5/f_s7,0)</f>
        <v>0</v>
      </c>
      <c r="W5" s="119">
        <f>IFERROR(Notlar!W5/f_s8,0)</f>
        <v>0</v>
      </c>
      <c r="X5" s="119">
        <f>IFERROR(Notlar!X5/f_s9,0)</f>
        <v>0</v>
      </c>
      <c r="Y5" s="119">
        <f>IFERROR(Notlar!Y5/f_s10,0)</f>
        <v>0</v>
      </c>
      <c r="Z5" s="122">
        <f>Notlar!Z5/f_top</f>
        <v>0.65</v>
      </c>
      <c r="AA5" s="118">
        <f>IFERROR(Notlar!AA5/b_s1,0)</f>
        <v>0</v>
      </c>
      <c r="AB5" s="119">
        <f>IFERROR(Notlar!AB5/b_s2,0)</f>
        <v>0</v>
      </c>
      <c r="AC5" s="119">
        <f>IFERROR(Notlar!AC5/b_s3,0)</f>
        <v>0</v>
      </c>
      <c r="AD5" s="119">
        <f>IFERROR(Notlar!AD5/b_s4,0)</f>
        <v>0</v>
      </c>
      <c r="AE5" s="119">
        <f>IFERROR(Notlar!AE5/b_s5,0)</f>
        <v>0</v>
      </c>
      <c r="AF5" s="119">
        <f>IFERROR(Notlar!AF5/b_s6,0)</f>
        <v>0</v>
      </c>
      <c r="AG5" s="119">
        <f>IFERROR(Notlar!AG5/b_s7,0)</f>
        <v>0</v>
      </c>
      <c r="AH5" s="119">
        <f>IFERROR(Notlar!AH5/b_s8,0)</f>
        <v>0</v>
      </c>
      <c r="AI5" s="119">
        <f>IFERROR(Notlar!AI5/b_s9,0)</f>
        <v>0</v>
      </c>
      <c r="AJ5" s="119">
        <f>IFERROR(Notlar!AJ5/b_s10,0)</f>
        <v>0</v>
      </c>
      <c r="AK5" s="122" t="e">
        <f>Notlar!AK5/b_top</f>
        <v>#VALUE!</v>
      </c>
      <c r="AL5" s="168">
        <f t="shared" si="1"/>
        <v>0.5</v>
      </c>
      <c r="AM5" s="169">
        <f t="shared" si="1"/>
        <v>0.75</v>
      </c>
      <c r="AN5" s="169">
        <f t="shared" si="0"/>
        <v>0.75</v>
      </c>
      <c r="AO5" s="169">
        <f t="shared" si="0"/>
        <v>0.5</v>
      </c>
      <c r="AP5" s="169">
        <f t="shared" si="0"/>
        <v>0.75</v>
      </c>
      <c r="AQ5" s="169">
        <f t="shared" si="0"/>
        <v>0</v>
      </c>
      <c r="AR5" s="169">
        <f t="shared" si="0"/>
        <v>0</v>
      </c>
      <c r="AS5" s="169">
        <f t="shared" si="0"/>
        <v>0</v>
      </c>
      <c r="AT5" s="169">
        <f t="shared" si="0"/>
        <v>0</v>
      </c>
      <c r="AU5" s="169">
        <f t="shared" si="0"/>
        <v>0</v>
      </c>
      <c r="AV5" s="170">
        <f>Notlar!AV5/b_top</f>
        <v>0.65</v>
      </c>
    </row>
    <row r="6" spans="1:48" x14ac:dyDescent="0.25">
      <c r="A6" s="30">
        <v>4</v>
      </c>
      <c r="B6" s="123">
        <f>IF(Notlar!B6&lt;&gt;"",Notlar!B6,"")</f>
        <v>201505035</v>
      </c>
      <c r="C6" s="124" t="str">
        <f>IF(Notlar!C6&lt;&gt;"",Notlar!C6,"")</f>
        <v xml:space="preserve">EMİN </v>
      </c>
      <c r="D6" s="125" t="str">
        <f>IF(Notlar!D6&lt;&gt;"",Notlar!D6,"")</f>
        <v>MUTLU</v>
      </c>
      <c r="E6" s="118">
        <f>IFERROR(Notlar!E6/v_s1,0)</f>
        <v>0.75</v>
      </c>
      <c r="F6" s="119">
        <f>IFERROR(Notlar!F6/v_s2,0)</f>
        <v>1</v>
      </c>
      <c r="G6" s="119">
        <f>IFERROR(Notlar!G6/v_s3,0)</f>
        <v>1</v>
      </c>
      <c r="H6" s="119">
        <f>IFERROR(Notlar!H6/v_s4,0)</f>
        <v>0.75</v>
      </c>
      <c r="I6" s="119">
        <f>IFERROR(Notlar!I6/v_s5,0)</f>
        <v>0.75</v>
      </c>
      <c r="J6" s="119">
        <f>IFERROR(Notlar!J6/v_s6,0)</f>
        <v>0</v>
      </c>
      <c r="K6" s="119">
        <f>IFERROR(Notlar!K6/v_s7,0)</f>
        <v>0</v>
      </c>
      <c r="L6" s="119">
        <f>IFERROR(Notlar!L6/v_s8,0)</f>
        <v>0</v>
      </c>
      <c r="M6" s="119">
        <f>IFERROR(Notlar!M6/v_s9,0)</f>
        <v>0</v>
      </c>
      <c r="N6" s="119">
        <f>IFERROR(Notlar!N6/v_s10,0)</f>
        <v>0</v>
      </c>
      <c r="O6" s="120">
        <f>Notlar!O6/v_top</f>
        <v>0.85</v>
      </c>
      <c r="P6" s="121">
        <f>IFERROR(Notlar!P6/f_s1,0)</f>
        <v>1</v>
      </c>
      <c r="Q6" s="119">
        <f>IFERROR(Notlar!Q6/f_s2,0)</f>
        <v>0.75</v>
      </c>
      <c r="R6" s="119">
        <f>IFERROR(Notlar!R6/f_s3,0)</f>
        <v>0.75</v>
      </c>
      <c r="S6" s="119">
        <f>IFERROR(Notlar!S6/f_s4,0)</f>
        <v>1</v>
      </c>
      <c r="T6" s="119">
        <f>IFERROR(Notlar!T6/f_s5,0)</f>
        <v>1</v>
      </c>
      <c r="U6" s="119">
        <f>IFERROR(Notlar!U6/f_s6,0)</f>
        <v>0</v>
      </c>
      <c r="V6" s="119">
        <f>IFERROR(Notlar!V6/f_s7,0)</f>
        <v>0</v>
      </c>
      <c r="W6" s="119">
        <f>IFERROR(Notlar!W6/f_s8,0)</f>
        <v>0</v>
      </c>
      <c r="X6" s="119">
        <f>IFERROR(Notlar!X6/f_s9,0)</f>
        <v>0</v>
      </c>
      <c r="Y6" s="119">
        <f>IFERROR(Notlar!Y6/f_s10,0)</f>
        <v>0</v>
      </c>
      <c r="Z6" s="122">
        <f>Notlar!Z6/f_top</f>
        <v>0.9</v>
      </c>
      <c r="AA6" s="118">
        <f>IFERROR(Notlar!AA6/b_s1,0)</f>
        <v>0</v>
      </c>
      <c r="AB6" s="119">
        <f>IFERROR(Notlar!AB6/b_s2,0)</f>
        <v>0</v>
      </c>
      <c r="AC6" s="119">
        <f>IFERROR(Notlar!AC6/b_s3,0)</f>
        <v>0</v>
      </c>
      <c r="AD6" s="119">
        <f>IFERROR(Notlar!AD6/b_s4,0)</f>
        <v>0</v>
      </c>
      <c r="AE6" s="119">
        <f>IFERROR(Notlar!AE6/b_s5,0)</f>
        <v>0</v>
      </c>
      <c r="AF6" s="119">
        <f>IFERROR(Notlar!AF6/b_s6,0)</f>
        <v>0</v>
      </c>
      <c r="AG6" s="119">
        <f>IFERROR(Notlar!AG6/b_s7,0)</f>
        <v>0</v>
      </c>
      <c r="AH6" s="119">
        <f>IFERROR(Notlar!AH6/b_s8,0)</f>
        <v>0</v>
      </c>
      <c r="AI6" s="119">
        <f>IFERROR(Notlar!AI6/b_s9,0)</f>
        <v>0</v>
      </c>
      <c r="AJ6" s="119">
        <f>IFERROR(Notlar!AJ6/b_s10,0)</f>
        <v>0</v>
      </c>
      <c r="AK6" s="122" t="e">
        <f>Notlar!AK6/b_top</f>
        <v>#VALUE!</v>
      </c>
      <c r="AL6" s="168">
        <f t="shared" si="1"/>
        <v>1</v>
      </c>
      <c r="AM6" s="169">
        <f t="shared" si="1"/>
        <v>0.75</v>
      </c>
      <c r="AN6" s="169">
        <f t="shared" si="0"/>
        <v>0.75</v>
      </c>
      <c r="AO6" s="169">
        <f t="shared" si="0"/>
        <v>1</v>
      </c>
      <c r="AP6" s="169">
        <f t="shared" si="0"/>
        <v>1</v>
      </c>
      <c r="AQ6" s="169">
        <f t="shared" si="0"/>
        <v>0</v>
      </c>
      <c r="AR6" s="169">
        <f t="shared" si="0"/>
        <v>0</v>
      </c>
      <c r="AS6" s="169">
        <f t="shared" si="0"/>
        <v>0</v>
      </c>
      <c r="AT6" s="169">
        <f t="shared" si="0"/>
        <v>0</v>
      </c>
      <c r="AU6" s="169">
        <f t="shared" si="0"/>
        <v>0</v>
      </c>
      <c r="AV6" s="170">
        <f>Notlar!AV6/b_top</f>
        <v>0.9</v>
      </c>
    </row>
    <row r="7" spans="1:48" x14ac:dyDescent="0.25">
      <c r="A7" s="68">
        <v>5</v>
      </c>
      <c r="B7" s="126">
        <f>IF(Notlar!B7&lt;&gt;"",Notlar!B7,"")</f>
        <v>201505037</v>
      </c>
      <c r="C7" s="127" t="str">
        <f>IF(Notlar!C7&lt;&gt;"",Notlar!C7,"")</f>
        <v xml:space="preserve">ENES TALHA </v>
      </c>
      <c r="D7" s="128" t="str">
        <f>IF(Notlar!D7&lt;&gt;"",Notlar!D7,"")</f>
        <v>AYAR</v>
      </c>
      <c r="E7" s="118">
        <f>IFERROR(Notlar!E7/v_s1,0)</f>
        <v>0.75</v>
      </c>
      <c r="F7" s="119">
        <f>IFERROR(Notlar!F7/v_s2,0)</f>
        <v>1</v>
      </c>
      <c r="G7" s="119">
        <f>IFERROR(Notlar!G7/v_s3,0)</f>
        <v>0.75</v>
      </c>
      <c r="H7" s="119">
        <f>IFERROR(Notlar!H7/v_s4,0)</f>
        <v>0.75</v>
      </c>
      <c r="I7" s="119">
        <f>IFERROR(Notlar!I7/v_s5,0)</f>
        <v>0.25</v>
      </c>
      <c r="J7" s="119">
        <f>IFERROR(Notlar!J7/v_s6,0)</f>
        <v>0</v>
      </c>
      <c r="K7" s="119">
        <f>IFERROR(Notlar!K7/v_s7,0)</f>
        <v>0</v>
      </c>
      <c r="L7" s="119">
        <f>IFERROR(Notlar!L7/v_s8,0)</f>
        <v>0</v>
      </c>
      <c r="M7" s="119">
        <f>IFERROR(Notlar!M7/v_s9,0)</f>
        <v>0</v>
      </c>
      <c r="N7" s="119">
        <f>IFERROR(Notlar!N7/v_s10,0)</f>
        <v>0</v>
      </c>
      <c r="O7" s="120">
        <f>Notlar!O7/v_top</f>
        <v>0.7</v>
      </c>
      <c r="P7" s="121">
        <f>IFERROR(Notlar!P7/f_s1,0)</f>
        <v>0.75</v>
      </c>
      <c r="Q7" s="119">
        <f>IFERROR(Notlar!Q7/f_s2,0)</f>
        <v>0.75</v>
      </c>
      <c r="R7" s="119">
        <f>IFERROR(Notlar!R7/f_s3,0)</f>
        <v>0.75</v>
      </c>
      <c r="S7" s="119">
        <f>IFERROR(Notlar!S7/f_s4,0)</f>
        <v>0.75</v>
      </c>
      <c r="T7" s="119">
        <f>IFERROR(Notlar!T7/f_s5,0)</f>
        <v>1</v>
      </c>
      <c r="U7" s="119">
        <f>IFERROR(Notlar!U7/f_s6,0)</f>
        <v>0</v>
      </c>
      <c r="V7" s="119">
        <f>IFERROR(Notlar!V7/f_s7,0)</f>
        <v>0</v>
      </c>
      <c r="W7" s="119">
        <f>IFERROR(Notlar!W7/f_s8,0)</f>
        <v>0</v>
      </c>
      <c r="X7" s="119">
        <f>IFERROR(Notlar!X7/f_s9,0)</f>
        <v>0</v>
      </c>
      <c r="Y7" s="119">
        <f>IFERROR(Notlar!Y7/f_s10,0)</f>
        <v>0</v>
      </c>
      <c r="Z7" s="122">
        <f>Notlar!Z7/f_top</f>
        <v>0.8</v>
      </c>
      <c r="AA7" s="118">
        <f>IFERROR(Notlar!AA7/b_s1,0)</f>
        <v>0</v>
      </c>
      <c r="AB7" s="119">
        <f>IFERROR(Notlar!AB7/b_s2,0)</f>
        <v>0</v>
      </c>
      <c r="AC7" s="119">
        <f>IFERROR(Notlar!AC7/b_s3,0)</f>
        <v>0</v>
      </c>
      <c r="AD7" s="119">
        <f>IFERROR(Notlar!AD7/b_s4,0)</f>
        <v>0</v>
      </c>
      <c r="AE7" s="119">
        <f>IFERROR(Notlar!AE7/b_s5,0)</f>
        <v>0</v>
      </c>
      <c r="AF7" s="119">
        <f>IFERROR(Notlar!AF7/b_s6,0)</f>
        <v>0</v>
      </c>
      <c r="AG7" s="119">
        <f>IFERROR(Notlar!AG7/b_s7,0)</f>
        <v>0</v>
      </c>
      <c r="AH7" s="119">
        <f>IFERROR(Notlar!AH7/b_s8,0)</f>
        <v>0</v>
      </c>
      <c r="AI7" s="119">
        <f>IFERROR(Notlar!AI7/b_s9,0)</f>
        <v>0</v>
      </c>
      <c r="AJ7" s="119">
        <f>IFERROR(Notlar!AJ7/b_s10,0)</f>
        <v>0</v>
      </c>
      <c r="AK7" s="122" t="e">
        <f>Notlar!AK7/b_top</f>
        <v>#VALUE!</v>
      </c>
      <c r="AL7" s="168">
        <f t="shared" si="1"/>
        <v>0.75</v>
      </c>
      <c r="AM7" s="169">
        <f t="shared" si="1"/>
        <v>0.75</v>
      </c>
      <c r="AN7" s="169">
        <f t="shared" si="0"/>
        <v>0.75</v>
      </c>
      <c r="AO7" s="169">
        <f t="shared" si="0"/>
        <v>0.75</v>
      </c>
      <c r="AP7" s="169">
        <f t="shared" si="0"/>
        <v>1</v>
      </c>
      <c r="AQ7" s="169">
        <f t="shared" si="0"/>
        <v>0</v>
      </c>
      <c r="AR7" s="169">
        <f t="shared" si="0"/>
        <v>0</v>
      </c>
      <c r="AS7" s="169">
        <f t="shared" si="0"/>
        <v>0</v>
      </c>
      <c r="AT7" s="169">
        <f t="shared" si="0"/>
        <v>0</v>
      </c>
      <c r="AU7" s="169">
        <f t="shared" si="0"/>
        <v>0</v>
      </c>
      <c r="AV7" s="170">
        <f>Notlar!AV7/b_top</f>
        <v>0.8</v>
      </c>
    </row>
    <row r="8" spans="1:48" x14ac:dyDescent="0.25">
      <c r="A8" s="30">
        <v>6</v>
      </c>
      <c r="B8" s="123">
        <f>IF(Notlar!B8&lt;&gt;"",Notlar!B8,"")</f>
        <v>201505038</v>
      </c>
      <c r="C8" s="124" t="str">
        <f>IF(Notlar!C8&lt;&gt;"",Notlar!C8,"")</f>
        <v xml:space="preserve">ŞEYMA NUR </v>
      </c>
      <c r="D8" s="125" t="str">
        <f>IF(Notlar!D8&lt;&gt;"",Notlar!D8,"")</f>
        <v>ARI</v>
      </c>
      <c r="E8" s="118">
        <f>IFERROR(Notlar!E8/v_s1,0)</f>
        <v>0.25</v>
      </c>
      <c r="F8" s="119">
        <f>IFERROR(Notlar!F8/v_s2,0)</f>
        <v>0.1</v>
      </c>
      <c r="G8" s="119">
        <f>IFERROR(Notlar!G8/v_s3,0)</f>
        <v>0</v>
      </c>
      <c r="H8" s="119">
        <f>IFERROR(Notlar!H8/v_s4,0)</f>
        <v>0</v>
      </c>
      <c r="I8" s="119">
        <f>IFERROR(Notlar!I8/v_s5,0)</f>
        <v>0.5</v>
      </c>
      <c r="J8" s="119">
        <f>IFERROR(Notlar!J8/v_s6,0)</f>
        <v>0</v>
      </c>
      <c r="K8" s="119">
        <f>IFERROR(Notlar!K8/v_s7,0)</f>
        <v>0</v>
      </c>
      <c r="L8" s="119">
        <f>IFERROR(Notlar!L8/v_s8,0)</f>
        <v>0</v>
      </c>
      <c r="M8" s="119">
        <f>IFERROR(Notlar!M8/v_s9,0)</f>
        <v>0</v>
      </c>
      <c r="N8" s="119">
        <f>IFERROR(Notlar!N8/v_s10,0)</f>
        <v>0</v>
      </c>
      <c r="O8" s="120">
        <f>Notlar!O8/v_top</f>
        <v>0.17</v>
      </c>
      <c r="P8" s="121">
        <f>IFERROR(Notlar!P8/f_s1,0)</f>
        <v>0.25</v>
      </c>
      <c r="Q8" s="119">
        <f>IFERROR(Notlar!Q8/f_s2,0)</f>
        <v>0</v>
      </c>
      <c r="R8" s="119">
        <f>IFERROR(Notlar!R8/f_s3,0)</f>
        <v>0.5</v>
      </c>
      <c r="S8" s="119">
        <f>IFERROR(Notlar!S8/f_s4,0)</f>
        <v>0.25</v>
      </c>
      <c r="T8" s="119">
        <f>IFERROR(Notlar!T8/f_s5,0)</f>
        <v>0.25</v>
      </c>
      <c r="U8" s="119">
        <f>IFERROR(Notlar!U8/f_s6,0)</f>
        <v>0</v>
      </c>
      <c r="V8" s="119">
        <f>IFERROR(Notlar!V8/f_s7,0)</f>
        <v>0</v>
      </c>
      <c r="W8" s="119">
        <f>IFERROR(Notlar!W8/f_s8,0)</f>
        <v>0</v>
      </c>
      <c r="X8" s="119">
        <f>IFERROR(Notlar!X8/f_s9,0)</f>
        <v>0</v>
      </c>
      <c r="Y8" s="119">
        <f>IFERROR(Notlar!Y8/f_s10,0)</f>
        <v>0</v>
      </c>
      <c r="Z8" s="122">
        <f>Notlar!Z8/f_top</f>
        <v>0.25</v>
      </c>
      <c r="AA8" s="118">
        <f>IFERROR(Notlar!AA8/b_s1,0)</f>
        <v>0</v>
      </c>
      <c r="AB8" s="119">
        <f>IFERROR(Notlar!AB8/b_s2,0)</f>
        <v>0</v>
      </c>
      <c r="AC8" s="119">
        <f>IFERROR(Notlar!AC8/b_s3,0)</f>
        <v>0</v>
      </c>
      <c r="AD8" s="119">
        <f>IFERROR(Notlar!AD8/b_s4,0)</f>
        <v>0</v>
      </c>
      <c r="AE8" s="119">
        <f>IFERROR(Notlar!AE8/b_s5,0)</f>
        <v>0</v>
      </c>
      <c r="AF8" s="119">
        <f>IFERROR(Notlar!AF8/b_s6,0)</f>
        <v>0</v>
      </c>
      <c r="AG8" s="119">
        <f>IFERROR(Notlar!AG8/b_s7,0)</f>
        <v>0</v>
      </c>
      <c r="AH8" s="119">
        <f>IFERROR(Notlar!AH8/b_s8,0)</f>
        <v>0</v>
      </c>
      <c r="AI8" s="119">
        <f>IFERROR(Notlar!AI8/b_s9,0)</f>
        <v>0</v>
      </c>
      <c r="AJ8" s="119">
        <f>IFERROR(Notlar!AJ8/b_s10,0)</f>
        <v>0</v>
      </c>
      <c r="AK8" s="122" t="e">
        <f>Notlar!AK8/b_top</f>
        <v>#VALUE!</v>
      </c>
      <c r="AL8" s="168">
        <f t="shared" si="1"/>
        <v>0.25</v>
      </c>
      <c r="AM8" s="169">
        <f t="shared" si="1"/>
        <v>0</v>
      </c>
      <c r="AN8" s="169">
        <f t="shared" si="0"/>
        <v>0.5</v>
      </c>
      <c r="AO8" s="169">
        <f t="shared" si="0"/>
        <v>0.25</v>
      </c>
      <c r="AP8" s="169">
        <f t="shared" si="0"/>
        <v>0.25</v>
      </c>
      <c r="AQ8" s="169">
        <f t="shared" si="0"/>
        <v>0</v>
      </c>
      <c r="AR8" s="169">
        <f t="shared" si="0"/>
        <v>0</v>
      </c>
      <c r="AS8" s="169">
        <f t="shared" si="0"/>
        <v>0</v>
      </c>
      <c r="AT8" s="169">
        <f t="shared" si="0"/>
        <v>0</v>
      </c>
      <c r="AU8" s="169">
        <f t="shared" si="0"/>
        <v>0</v>
      </c>
      <c r="AV8" s="170">
        <f>Notlar!AV8/b_top</f>
        <v>0.25</v>
      </c>
    </row>
    <row r="9" spans="1:48" x14ac:dyDescent="0.25">
      <c r="A9" s="68">
        <v>7</v>
      </c>
      <c r="B9" s="126">
        <f>IF(Notlar!B9&lt;&gt;"",Notlar!B9,"")</f>
        <v>2111505001</v>
      </c>
      <c r="C9" s="127" t="str">
        <f>IF(Notlar!C9&lt;&gt;"",Notlar!C9,"")</f>
        <v xml:space="preserve">HİLAL </v>
      </c>
      <c r="D9" s="128" t="str">
        <f>IF(Notlar!D9&lt;&gt;"",Notlar!D9,"")</f>
        <v>TABAK</v>
      </c>
      <c r="E9" s="118">
        <f>IFERROR(Notlar!E9/v_s1,0)</f>
        <v>0.75</v>
      </c>
      <c r="F9" s="119">
        <f>IFERROR(Notlar!F9/v_s2,0)</f>
        <v>1</v>
      </c>
      <c r="G9" s="119">
        <f>IFERROR(Notlar!G9/v_s3,0)</f>
        <v>1</v>
      </c>
      <c r="H9" s="119">
        <f>IFERROR(Notlar!H9/v_s4,0)</f>
        <v>0.5</v>
      </c>
      <c r="I9" s="119">
        <f>IFERROR(Notlar!I9/v_s5,0)</f>
        <v>1</v>
      </c>
      <c r="J9" s="119">
        <f>IFERROR(Notlar!J9/v_s6,0)</f>
        <v>0</v>
      </c>
      <c r="K9" s="119">
        <f>IFERROR(Notlar!K9/v_s7,0)</f>
        <v>0</v>
      </c>
      <c r="L9" s="119">
        <f>IFERROR(Notlar!L9/v_s8,0)</f>
        <v>0</v>
      </c>
      <c r="M9" s="119">
        <f>IFERROR(Notlar!M9/v_s9,0)</f>
        <v>0</v>
      </c>
      <c r="N9" s="119">
        <f>IFERROR(Notlar!N9/v_s10,0)</f>
        <v>0</v>
      </c>
      <c r="O9" s="120">
        <f>Notlar!O9/v_top</f>
        <v>0.85</v>
      </c>
      <c r="P9" s="121">
        <f>IFERROR(Notlar!P9/f_s1,0)</f>
        <v>0.75</v>
      </c>
      <c r="Q9" s="119">
        <f>IFERROR(Notlar!Q9/f_s2,0)</f>
        <v>0.75</v>
      </c>
      <c r="R9" s="119">
        <f>IFERROR(Notlar!R9/f_s3,0)</f>
        <v>1</v>
      </c>
      <c r="S9" s="119">
        <f>IFERROR(Notlar!S9/f_s4,0)</f>
        <v>1</v>
      </c>
      <c r="T9" s="119">
        <f>IFERROR(Notlar!T9/f_s5,0)</f>
        <v>1</v>
      </c>
      <c r="U9" s="119">
        <f>IFERROR(Notlar!U9/f_s6,0)</f>
        <v>0</v>
      </c>
      <c r="V9" s="119">
        <f>IFERROR(Notlar!V9/f_s7,0)</f>
        <v>0</v>
      </c>
      <c r="W9" s="119">
        <f>IFERROR(Notlar!W9/f_s8,0)</f>
        <v>0</v>
      </c>
      <c r="X9" s="119">
        <f>IFERROR(Notlar!X9/f_s9,0)</f>
        <v>0</v>
      </c>
      <c r="Y9" s="119">
        <f>IFERROR(Notlar!Y9/f_s10,0)</f>
        <v>0</v>
      </c>
      <c r="Z9" s="122">
        <f>Notlar!Z9/f_top</f>
        <v>0.9</v>
      </c>
      <c r="AA9" s="118">
        <f>IFERROR(Notlar!AA9/b_s1,0)</f>
        <v>0</v>
      </c>
      <c r="AB9" s="119">
        <f>IFERROR(Notlar!AB9/b_s2,0)</f>
        <v>0</v>
      </c>
      <c r="AC9" s="119">
        <f>IFERROR(Notlar!AC9/b_s3,0)</f>
        <v>0</v>
      </c>
      <c r="AD9" s="119">
        <f>IFERROR(Notlar!AD9/b_s4,0)</f>
        <v>0</v>
      </c>
      <c r="AE9" s="119">
        <f>IFERROR(Notlar!AE9/b_s5,0)</f>
        <v>0</v>
      </c>
      <c r="AF9" s="119">
        <f>IFERROR(Notlar!AF9/b_s6,0)</f>
        <v>0</v>
      </c>
      <c r="AG9" s="119">
        <f>IFERROR(Notlar!AG9/b_s7,0)</f>
        <v>0</v>
      </c>
      <c r="AH9" s="119">
        <f>IFERROR(Notlar!AH9/b_s8,0)</f>
        <v>0</v>
      </c>
      <c r="AI9" s="119">
        <f>IFERROR(Notlar!AI9/b_s9,0)</f>
        <v>0</v>
      </c>
      <c r="AJ9" s="119">
        <f>IFERROR(Notlar!AJ9/b_s10,0)</f>
        <v>0</v>
      </c>
      <c r="AK9" s="122" t="e">
        <f>Notlar!AK9/b_top</f>
        <v>#VALUE!</v>
      </c>
      <c r="AL9" s="168">
        <f t="shared" si="1"/>
        <v>0.75</v>
      </c>
      <c r="AM9" s="169">
        <f t="shared" si="1"/>
        <v>0.75</v>
      </c>
      <c r="AN9" s="169">
        <f t="shared" si="0"/>
        <v>1</v>
      </c>
      <c r="AO9" s="169">
        <f t="shared" si="0"/>
        <v>1</v>
      </c>
      <c r="AP9" s="169">
        <f t="shared" si="0"/>
        <v>1</v>
      </c>
      <c r="AQ9" s="169">
        <f t="shared" si="0"/>
        <v>0</v>
      </c>
      <c r="AR9" s="169">
        <f t="shared" si="0"/>
        <v>0</v>
      </c>
      <c r="AS9" s="169">
        <f t="shared" si="0"/>
        <v>0</v>
      </c>
      <c r="AT9" s="169">
        <f t="shared" si="0"/>
        <v>0</v>
      </c>
      <c r="AU9" s="169">
        <f t="shared" si="0"/>
        <v>0</v>
      </c>
      <c r="AV9" s="170">
        <f>Notlar!AV9/b_top</f>
        <v>0.9</v>
      </c>
    </row>
    <row r="10" spans="1:48" x14ac:dyDescent="0.25">
      <c r="A10" s="30">
        <v>8</v>
      </c>
      <c r="B10" s="123">
        <f>IF(Notlar!B10&lt;&gt;"",Notlar!B10,"")</f>
        <v>2111505003</v>
      </c>
      <c r="C10" s="124" t="str">
        <f>IF(Notlar!C10&lt;&gt;"",Notlar!C10,"")</f>
        <v xml:space="preserve">PINAR </v>
      </c>
      <c r="D10" s="125" t="str">
        <f>IF(Notlar!D10&lt;&gt;"",Notlar!D10,"")</f>
        <v>ALTINKAYA</v>
      </c>
      <c r="E10" s="118">
        <f>IFERROR(Notlar!E10/v_s1,0)</f>
        <v>0.75</v>
      </c>
      <c r="F10" s="119">
        <f>IFERROR(Notlar!F10/v_s2,0)</f>
        <v>1</v>
      </c>
      <c r="G10" s="119">
        <f>IFERROR(Notlar!G10/v_s3,0)</f>
        <v>1</v>
      </c>
      <c r="H10" s="119">
        <f>IFERROR(Notlar!H10/v_s4,0)</f>
        <v>0.5</v>
      </c>
      <c r="I10" s="119">
        <f>IFERROR(Notlar!I10/v_s5,0)</f>
        <v>0</v>
      </c>
      <c r="J10" s="119">
        <f>IFERROR(Notlar!J10/v_s6,0)</f>
        <v>0</v>
      </c>
      <c r="K10" s="119">
        <f>IFERROR(Notlar!K10/v_s7,0)</f>
        <v>0</v>
      </c>
      <c r="L10" s="119">
        <f>IFERROR(Notlar!L10/v_s8,0)</f>
        <v>0</v>
      </c>
      <c r="M10" s="119">
        <f>IFERROR(Notlar!M10/v_s9,0)</f>
        <v>0</v>
      </c>
      <c r="N10" s="119">
        <f>IFERROR(Notlar!N10/v_s10,0)</f>
        <v>0</v>
      </c>
      <c r="O10" s="120">
        <f>Notlar!O10/v_top</f>
        <v>0.65</v>
      </c>
      <c r="P10" s="121">
        <f>IFERROR(Notlar!P10/f_s1,0)</f>
        <v>0.5</v>
      </c>
      <c r="Q10" s="119">
        <f>IFERROR(Notlar!Q10/f_s2,0)</f>
        <v>0.5</v>
      </c>
      <c r="R10" s="119">
        <f>IFERROR(Notlar!R10/f_s3,0)</f>
        <v>0.25</v>
      </c>
      <c r="S10" s="119">
        <f>IFERROR(Notlar!S10/f_s4,0)</f>
        <v>0.25</v>
      </c>
      <c r="T10" s="119">
        <f>IFERROR(Notlar!T10/f_s5,0)</f>
        <v>0.75</v>
      </c>
      <c r="U10" s="119">
        <f>IFERROR(Notlar!U10/f_s6,0)</f>
        <v>0</v>
      </c>
      <c r="V10" s="119">
        <f>IFERROR(Notlar!V10/f_s7,0)</f>
        <v>0</v>
      </c>
      <c r="W10" s="119">
        <f>IFERROR(Notlar!W10/f_s8,0)</f>
        <v>0</v>
      </c>
      <c r="X10" s="119">
        <f>IFERROR(Notlar!X10/f_s9,0)</f>
        <v>0</v>
      </c>
      <c r="Y10" s="119">
        <f>IFERROR(Notlar!Y10/f_s10,0)</f>
        <v>0</v>
      </c>
      <c r="Z10" s="122">
        <f>Notlar!Z10/f_top</f>
        <v>0.45</v>
      </c>
      <c r="AA10" s="118">
        <f>IFERROR(Notlar!AA10/b_s1,0)</f>
        <v>0</v>
      </c>
      <c r="AB10" s="119">
        <f>IFERROR(Notlar!AB10/b_s2,0)</f>
        <v>0</v>
      </c>
      <c r="AC10" s="119">
        <f>IFERROR(Notlar!AC10/b_s3,0)</f>
        <v>0</v>
      </c>
      <c r="AD10" s="119">
        <f>IFERROR(Notlar!AD10/b_s4,0)</f>
        <v>0</v>
      </c>
      <c r="AE10" s="119">
        <f>IFERROR(Notlar!AE10/b_s5,0)</f>
        <v>0</v>
      </c>
      <c r="AF10" s="119">
        <f>IFERROR(Notlar!AF10/b_s6,0)</f>
        <v>0</v>
      </c>
      <c r="AG10" s="119">
        <f>IFERROR(Notlar!AG10/b_s7,0)</f>
        <v>0</v>
      </c>
      <c r="AH10" s="119">
        <f>IFERROR(Notlar!AH10/b_s8,0)</f>
        <v>0</v>
      </c>
      <c r="AI10" s="119">
        <f>IFERROR(Notlar!AI10/b_s9,0)</f>
        <v>0</v>
      </c>
      <c r="AJ10" s="119">
        <f>IFERROR(Notlar!AJ10/b_s10,0)</f>
        <v>0</v>
      </c>
      <c r="AK10" s="122" t="e">
        <f>Notlar!AK10/b_top</f>
        <v>#VALUE!</v>
      </c>
      <c r="AL10" s="168">
        <f t="shared" si="1"/>
        <v>0.5</v>
      </c>
      <c r="AM10" s="169">
        <f t="shared" si="1"/>
        <v>0.5</v>
      </c>
      <c r="AN10" s="169">
        <f t="shared" si="0"/>
        <v>0.25</v>
      </c>
      <c r="AO10" s="169">
        <f t="shared" si="0"/>
        <v>0.25</v>
      </c>
      <c r="AP10" s="169">
        <f t="shared" si="0"/>
        <v>0.75</v>
      </c>
      <c r="AQ10" s="169">
        <f t="shared" si="0"/>
        <v>0</v>
      </c>
      <c r="AR10" s="169">
        <f t="shared" si="0"/>
        <v>0</v>
      </c>
      <c r="AS10" s="169">
        <f t="shared" si="0"/>
        <v>0</v>
      </c>
      <c r="AT10" s="169">
        <f t="shared" si="0"/>
        <v>0</v>
      </c>
      <c r="AU10" s="169">
        <f t="shared" si="0"/>
        <v>0</v>
      </c>
      <c r="AV10" s="170">
        <f>Notlar!AV10/b_top</f>
        <v>0.45</v>
      </c>
    </row>
    <row r="11" spans="1:48" x14ac:dyDescent="0.25">
      <c r="A11" s="68">
        <v>9</v>
      </c>
      <c r="B11" s="126">
        <f>IF(Notlar!B11&lt;&gt;"",Notlar!B11,"")</f>
        <v>2111505005</v>
      </c>
      <c r="C11" s="127" t="str">
        <f>IF(Notlar!C11&lt;&gt;"",Notlar!C11,"")</f>
        <v xml:space="preserve">SILA </v>
      </c>
      <c r="D11" s="128" t="str">
        <f>IF(Notlar!D11&lt;&gt;"",Notlar!D11,"")</f>
        <v>GÜRDAŞ</v>
      </c>
      <c r="E11" s="118">
        <f>IFERROR(Notlar!E11/v_s1,0)</f>
        <v>1</v>
      </c>
      <c r="F11" s="119">
        <f>IFERROR(Notlar!F11/v_s2,0)</f>
        <v>1</v>
      </c>
      <c r="G11" s="119">
        <f>IFERROR(Notlar!G11/v_s3,0)</f>
        <v>1</v>
      </c>
      <c r="H11" s="119">
        <f>IFERROR(Notlar!H11/v_s4,0)</f>
        <v>0.75</v>
      </c>
      <c r="I11" s="119">
        <f>IFERROR(Notlar!I11/v_s5,0)</f>
        <v>0.75</v>
      </c>
      <c r="J11" s="119">
        <f>IFERROR(Notlar!J11/v_s6,0)</f>
        <v>0</v>
      </c>
      <c r="K11" s="119">
        <f>IFERROR(Notlar!K11/v_s7,0)</f>
        <v>0</v>
      </c>
      <c r="L11" s="119">
        <f>IFERROR(Notlar!L11/v_s8,0)</f>
        <v>0</v>
      </c>
      <c r="M11" s="119">
        <f>IFERROR(Notlar!M11/v_s9,0)</f>
        <v>0</v>
      </c>
      <c r="N11" s="119">
        <f>IFERROR(Notlar!N11/v_s10,0)</f>
        <v>0</v>
      </c>
      <c r="O11" s="120">
        <f>Notlar!O11/v_top</f>
        <v>0.9</v>
      </c>
      <c r="P11" s="121">
        <f>IFERROR(Notlar!P11/f_s1,0)</f>
        <v>1</v>
      </c>
      <c r="Q11" s="119">
        <f>IFERROR(Notlar!Q11/f_s2,0)</f>
        <v>0.75</v>
      </c>
      <c r="R11" s="119">
        <f>IFERROR(Notlar!R11/f_s3,0)</f>
        <v>1</v>
      </c>
      <c r="S11" s="119">
        <f>IFERROR(Notlar!S11/f_s4,0)</f>
        <v>0.75</v>
      </c>
      <c r="T11" s="119">
        <f>IFERROR(Notlar!T11/f_s5,0)</f>
        <v>1</v>
      </c>
      <c r="U11" s="119">
        <f>IFERROR(Notlar!U11/f_s6,0)</f>
        <v>0</v>
      </c>
      <c r="V11" s="119">
        <f>IFERROR(Notlar!V11/f_s7,0)</f>
        <v>0</v>
      </c>
      <c r="W11" s="119">
        <f>IFERROR(Notlar!W11/f_s8,0)</f>
        <v>0</v>
      </c>
      <c r="X11" s="119">
        <f>IFERROR(Notlar!X11/f_s9,0)</f>
        <v>0</v>
      </c>
      <c r="Y11" s="119">
        <f>IFERROR(Notlar!Y11/f_s10,0)</f>
        <v>0</v>
      </c>
      <c r="Z11" s="122">
        <f>Notlar!Z11/f_top</f>
        <v>0.9</v>
      </c>
      <c r="AA11" s="118">
        <f>IFERROR(Notlar!AA11/b_s1,0)</f>
        <v>0</v>
      </c>
      <c r="AB11" s="119">
        <f>IFERROR(Notlar!AB11/b_s2,0)</f>
        <v>0</v>
      </c>
      <c r="AC11" s="119">
        <f>IFERROR(Notlar!AC11/b_s3,0)</f>
        <v>0</v>
      </c>
      <c r="AD11" s="119">
        <f>IFERROR(Notlar!AD11/b_s4,0)</f>
        <v>0</v>
      </c>
      <c r="AE11" s="119">
        <f>IFERROR(Notlar!AE11/b_s5,0)</f>
        <v>0</v>
      </c>
      <c r="AF11" s="119">
        <f>IFERROR(Notlar!AF11/b_s6,0)</f>
        <v>0</v>
      </c>
      <c r="AG11" s="119">
        <f>IFERROR(Notlar!AG11/b_s7,0)</f>
        <v>0</v>
      </c>
      <c r="AH11" s="119">
        <f>IFERROR(Notlar!AH11/b_s8,0)</f>
        <v>0</v>
      </c>
      <c r="AI11" s="119">
        <f>IFERROR(Notlar!AI11/b_s9,0)</f>
        <v>0</v>
      </c>
      <c r="AJ11" s="119">
        <f>IFERROR(Notlar!AJ11/b_s10,0)</f>
        <v>0</v>
      </c>
      <c r="AK11" s="122" t="e">
        <f>Notlar!AK11/b_top</f>
        <v>#VALUE!</v>
      </c>
      <c r="AL11" s="168">
        <f t="shared" si="1"/>
        <v>1</v>
      </c>
      <c r="AM11" s="169">
        <f t="shared" si="1"/>
        <v>0.75</v>
      </c>
      <c r="AN11" s="169">
        <f t="shared" si="0"/>
        <v>1</v>
      </c>
      <c r="AO11" s="169">
        <f t="shared" si="0"/>
        <v>0.75</v>
      </c>
      <c r="AP11" s="169">
        <f t="shared" si="0"/>
        <v>1</v>
      </c>
      <c r="AQ11" s="169">
        <f t="shared" si="0"/>
        <v>0</v>
      </c>
      <c r="AR11" s="169">
        <f t="shared" si="0"/>
        <v>0</v>
      </c>
      <c r="AS11" s="169">
        <f t="shared" si="0"/>
        <v>0</v>
      </c>
      <c r="AT11" s="169">
        <f t="shared" si="0"/>
        <v>0</v>
      </c>
      <c r="AU11" s="169">
        <f t="shared" si="0"/>
        <v>0</v>
      </c>
      <c r="AV11" s="170">
        <f>Notlar!AV11/b_top</f>
        <v>0.9</v>
      </c>
    </row>
    <row r="12" spans="1:48" x14ac:dyDescent="0.25">
      <c r="A12" s="30">
        <v>10</v>
      </c>
      <c r="B12" s="123">
        <f>IF(Notlar!B12&lt;&gt;"",Notlar!B12,"")</f>
        <v>2111505006</v>
      </c>
      <c r="C12" s="124" t="str">
        <f>IF(Notlar!C12&lt;&gt;"",Notlar!C12,"")</f>
        <v xml:space="preserve">PELİN </v>
      </c>
      <c r="D12" s="125" t="str">
        <f>IF(Notlar!D12&lt;&gt;"",Notlar!D12,"")</f>
        <v>ÇELİK</v>
      </c>
      <c r="E12" s="118">
        <f>IFERROR(Notlar!E12/v_s1,0)</f>
        <v>1</v>
      </c>
      <c r="F12" s="119">
        <f>IFERROR(Notlar!F12/v_s2,0)</f>
        <v>1</v>
      </c>
      <c r="G12" s="119">
        <f>IFERROR(Notlar!G12/v_s3,0)</f>
        <v>1</v>
      </c>
      <c r="H12" s="119">
        <f>IFERROR(Notlar!H12/v_s4,0)</f>
        <v>1</v>
      </c>
      <c r="I12" s="119">
        <f>IFERROR(Notlar!I12/v_s5,0)</f>
        <v>1</v>
      </c>
      <c r="J12" s="119">
        <f>IFERROR(Notlar!J12/v_s6,0)</f>
        <v>0</v>
      </c>
      <c r="K12" s="119">
        <f>IFERROR(Notlar!K12/v_s7,0)</f>
        <v>0</v>
      </c>
      <c r="L12" s="119">
        <f>IFERROR(Notlar!L12/v_s8,0)</f>
        <v>0</v>
      </c>
      <c r="M12" s="119">
        <f>IFERROR(Notlar!M12/v_s9,0)</f>
        <v>0</v>
      </c>
      <c r="N12" s="119">
        <f>IFERROR(Notlar!N12/v_s10,0)</f>
        <v>0</v>
      </c>
      <c r="O12" s="120">
        <f>Notlar!O12/v_top</f>
        <v>1</v>
      </c>
      <c r="P12" s="121">
        <f>IFERROR(Notlar!P12/f_s1,0)</f>
        <v>1</v>
      </c>
      <c r="Q12" s="119">
        <f>IFERROR(Notlar!Q12/f_s2,0)</f>
        <v>0.75</v>
      </c>
      <c r="R12" s="119">
        <f>IFERROR(Notlar!R12/f_s3,0)</f>
        <v>1</v>
      </c>
      <c r="S12" s="119">
        <f>IFERROR(Notlar!S12/f_s4,0)</f>
        <v>0.5</v>
      </c>
      <c r="T12" s="119">
        <f>IFERROR(Notlar!T12/f_s5,0)</f>
        <v>1</v>
      </c>
      <c r="U12" s="119">
        <f>IFERROR(Notlar!U12/f_s6,0)</f>
        <v>0</v>
      </c>
      <c r="V12" s="119">
        <f>IFERROR(Notlar!V12/f_s7,0)</f>
        <v>0</v>
      </c>
      <c r="W12" s="119">
        <f>IFERROR(Notlar!W12/f_s8,0)</f>
        <v>0</v>
      </c>
      <c r="X12" s="119">
        <f>IFERROR(Notlar!X12/f_s9,0)</f>
        <v>0</v>
      </c>
      <c r="Y12" s="119">
        <f>IFERROR(Notlar!Y12/f_s10,0)</f>
        <v>0</v>
      </c>
      <c r="Z12" s="122">
        <f>Notlar!Z12/f_top</f>
        <v>0.85</v>
      </c>
      <c r="AA12" s="118">
        <f>IFERROR(Notlar!AA12/b_s1,0)</f>
        <v>0</v>
      </c>
      <c r="AB12" s="119">
        <f>IFERROR(Notlar!AB12/b_s2,0)</f>
        <v>0</v>
      </c>
      <c r="AC12" s="119">
        <f>IFERROR(Notlar!AC12/b_s3,0)</f>
        <v>0</v>
      </c>
      <c r="AD12" s="119">
        <f>IFERROR(Notlar!AD12/b_s4,0)</f>
        <v>0</v>
      </c>
      <c r="AE12" s="119">
        <f>IFERROR(Notlar!AE12/b_s5,0)</f>
        <v>0</v>
      </c>
      <c r="AF12" s="119">
        <f>IFERROR(Notlar!AF12/b_s6,0)</f>
        <v>0</v>
      </c>
      <c r="AG12" s="119">
        <f>IFERROR(Notlar!AG12/b_s7,0)</f>
        <v>0</v>
      </c>
      <c r="AH12" s="119">
        <f>IFERROR(Notlar!AH12/b_s8,0)</f>
        <v>0</v>
      </c>
      <c r="AI12" s="119">
        <f>IFERROR(Notlar!AI12/b_s9,0)</f>
        <v>0</v>
      </c>
      <c r="AJ12" s="119">
        <f>IFERROR(Notlar!AJ12/b_s10,0)</f>
        <v>0</v>
      </c>
      <c r="AK12" s="122" t="e">
        <f>Notlar!AK12/b_top</f>
        <v>#VALUE!</v>
      </c>
      <c r="AL12" s="168">
        <f t="shared" si="1"/>
        <v>1</v>
      </c>
      <c r="AM12" s="169">
        <f t="shared" si="1"/>
        <v>0.75</v>
      </c>
      <c r="AN12" s="169">
        <f t="shared" si="0"/>
        <v>1</v>
      </c>
      <c r="AO12" s="169">
        <f t="shared" si="0"/>
        <v>0.5</v>
      </c>
      <c r="AP12" s="169">
        <f t="shared" si="0"/>
        <v>1</v>
      </c>
      <c r="AQ12" s="169">
        <f t="shared" si="0"/>
        <v>0</v>
      </c>
      <c r="AR12" s="169">
        <f t="shared" si="0"/>
        <v>0</v>
      </c>
      <c r="AS12" s="169">
        <f t="shared" si="0"/>
        <v>0</v>
      </c>
      <c r="AT12" s="169">
        <f t="shared" si="0"/>
        <v>0</v>
      </c>
      <c r="AU12" s="169">
        <f t="shared" si="0"/>
        <v>0</v>
      </c>
      <c r="AV12" s="170">
        <f>Notlar!AV12/b_top</f>
        <v>0.85</v>
      </c>
    </row>
    <row r="13" spans="1:48" x14ac:dyDescent="0.25">
      <c r="A13" s="68">
        <v>11</v>
      </c>
      <c r="B13" s="126">
        <f>IF(Notlar!B13&lt;&gt;"",Notlar!B13,"")</f>
        <v>2111505008</v>
      </c>
      <c r="C13" s="127" t="str">
        <f>IF(Notlar!C13&lt;&gt;"",Notlar!C13,"")</f>
        <v xml:space="preserve">MUHAMMED </v>
      </c>
      <c r="D13" s="128" t="str">
        <f>IF(Notlar!D13&lt;&gt;"",Notlar!D13,"")</f>
        <v>ÇELİK</v>
      </c>
      <c r="E13" s="118">
        <f>IFERROR(Notlar!E13/v_s1,0)</f>
        <v>0.75</v>
      </c>
      <c r="F13" s="119">
        <f>IFERROR(Notlar!F13/v_s2,0)</f>
        <v>1</v>
      </c>
      <c r="G13" s="119">
        <f>IFERROR(Notlar!G13/v_s3,0)</f>
        <v>0.75</v>
      </c>
      <c r="H13" s="119">
        <f>IFERROR(Notlar!H13/v_s4,0)</f>
        <v>0.75</v>
      </c>
      <c r="I13" s="119">
        <f>IFERROR(Notlar!I13/v_s5,0)</f>
        <v>1</v>
      </c>
      <c r="J13" s="119">
        <f>IFERROR(Notlar!J13/v_s6,0)</f>
        <v>0</v>
      </c>
      <c r="K13" s="119">
        <f>IFERROR(Notlar!K13/v_s7,0)</f>
        <v>0</v>
      </c>
      <c r="L13" s="119">
        <f>IFERROR(Notlar!L13/v_s8,0)</f>
        <v>0</v>
      </c>
      <c r="M13" s="119">
        <f>IFERROR(Notlar!M13/v_s9,0)</f>
        <v>0</v>
      </c>
      <c r="N13" s="119">
        <f>IFERROR(Notlar!N13/v_s10,0)</f>
        <v>0</v>
      </c>
      <c r="O13" s="120">
        <f>Notlar!O13/v_top</f>
        <v>0.85</v>
      </c>
      <c r="P13" s="121">
        <f>IFERROR(Notlar!P13/f_s1,0)</f>
        <v>0.25</v>
      </c>
      <c r="Q13" s="119">
        <f>IFERROR(Notlar!Q13/f_s2,0)</f>
        <v>0.75</v>
      </c>
      <c r="R13" s="119">
        <f>IFERROR(Notlar!R13/f_s3,0)</f>
        <v>0.25</v>
      </c>
      <c r="S13" s="119">
        <f>IFERROR(Notlar!S13/f_s4,0)</f>
        <v>0.5</v>
      </c>
      <c r="T13" s="119">
        <f>IFERROR(Notlar!T13/f_s5,0)</f>
        <v>0.75</v>
      </c>
      <c r="U13" s="119">
        <f>IFERROR(Notlar!U13/f_s6,0)</f>
        <v>0</v>
      </c>
      <c r="V13" s="119">
        <f>IFERROR(Notlar!V13/f_s7,0)</f>
        <v>0</v>
      </c>
      <c r="W13" s="119">
        <f>IFERROR(Notlar!W13/f_s8,0)</f>
        <v>0</v>
      </c>
      <c r="X13" s="119">
        <f>IFERROR(Notlar!X13/f_s9,0)</f>
        <v>0</v>
      </c>
      <c r="Y13" s="119">
        <f>IFERROR(Notlar!Y13/f_s10,0)</f>
        <v>0</v>
      </c>
      <c r="Z13" s="122">
        <f>Notlar!Z13/f_top</f>
        <v>0.5</v>
      </c>
      <c r="AA13" s="118">
        <f>IFERROR(Notlar!AA13/b_s1,0)</f>
        <v>0</v>
      </c>
      <c r="AB13" s="119">
        <f>IFERROR(Notlar!AB13/b_s2,0)</f>
        <v>0</v>
      </c>
      <c r="AC13" s="119">
        <f>IFERROR(Notlar!AC13/b_s3,0)</f>
        <v>0</v>
      </c>
      <c r="AD13" s="119">
        <f>IFERROR(Notlar!AD13/b_s4,0)</f>
        <v>0</v>
      </c>
      <c r="AE13" s="119">
        <f>IFERROR(Notlar!AE13/b_s5,0)</f>
        <v>0</v>
      </c>
      <c r="AF13" s="119">
        <f>IFERROR(Notlar!AF13/b_s6,0)</f>
        <v>0</v>
      </c>
      <c r="AG13" s="119">
        <f>IFERROR(Notlar!AG13/b_s7,0)</f>
        <v>0</v>
      </c>
      <c r="AH13" s="119">
        <f>IFERROR(Notlar!AH13/b_s8,0)</f>
        <v>0</v>
      </c>
      <c r="AI13" s="119">
        <f>IFERROR(Notlar!AI13/b_s9,0)</f>
        <v>0</v>
      </c>
      <c r="AJ13" s="119">
        <f>IFERROR(Notlar!AJ13/b_s10,0)</f>
        <v>0</v>
      </c>
      <c r="AK13" s="122" t="e">
        <f>Notlar!AK13/b_top</f>
        <v>#VALUE!</v>
      </c>
      <c r="AL13" s="168">
        <f t="shared" si="1"/>
        <v>0.25</v>
      </c>
      <c r="AM13" s="169">
        <f t="shared" si="1"/>
        <v>0.75</v>
      </c>
      <c r="AN13" s="169">
        <f t="shared" si="0"/>
        <v>0.25</v>
      </c>
      <c r="AO13" s="169">
        <f t="shared" si="0"/>
        <v>0.5</v>
      </c>
      <c r="AP13" s="169">
        <f t="shared" si="0"/>
        <v>0.75</v>
      </c>
      <c r="AQ13" s="169">
        <f t="shared" si="0"/>
        <v>0</v>
      </c>
      <c r="AR13" s="169">
        <f t="shared" si="0"/>
        <v>0</v>
      </c>
      <c r="AS13" s="169">
        <f t="shared" si="0"/>
        <v>0</v>
      </c>
      <c r="AT13" s="169">
        <f t="shared" si="0"/>
        <v>0</v>
      </c>
      <c r="AU13" s="169">
        <f t="shared" si="0"/>
        <v>0</v>
      </c>
      <c r="AV13" s="170">
        <f>Notlar!AV13/b_top</f>
        <v>0.5</v>
      </c>
    </row>
    <row r="14" spans="1:48" x14ac:dyDescent="0.25">
      <c r="A14" s="30">
        <v>12</v>
      </c>
      <c r="B14" s="123">
        <f>IF(Notlar!B14&lt;&gt;"",Notlar!B14,"")</f>
        <v>2111505015</v>
      </c>
      <c r="C14" s="124" t="str">
        <f>IF(Notlar!C14&lt;&gt;"",Notlar!C14,"")</f>
        <v xml:space="preserve">GÖZDE </v>
      </c>
      <c r="D14" s="125" t="str">
        <f>IF(Notlar!D14&lt;&gt;"",Notlar!D14,"")</f>
        <v>ALTUNYURT</v>
      </c>
      <c r="E14" s="118">
        <f>IFERROR(Notlar!E14/v_s1,0)</f>
        <v>1</v>
      </c>
      <c r="F14" s="119">
        <f>IFERROR(Notlar!F14/v_s2,0)</f>
        <v>1</v>
      </c>
      <c r="G14" s="119">
        <f>IFERROR(Notlar!G14/v_s3,0)</f>
        <v>0.75</v>
      </c>
      <c r="H14" s="119">
        <f>IFERROR(Notlar!H14/v_s4,0)</f>
        <v>1</v>
      </c>
      <c r="I14" s="119">
        <f>IFERROR(Notlar!I14/v_s5,0)</f>
        <v>1</v>
      </c>
      <c r="J14" s="119">
        <f>IFERROR(Notlar!J14/v_s6,0)</f>
        <v>0</v>
      </c>
      <c r="K14" s="119">
        <f>IFERROR(Notlar!K14/v_s7,0)</f>
        <v>0</v>
      </c>
      <c r="L14" s="119">
        <f>IFERROR(Notlar!L14/v_s8,0)</f>
        <v>0</v>
      </c>
      <c r="M14" s="119">
        <f>IFERROR(Notlar!M14/v_s9,0)</f>
        <v>0</v>
      </c>
      <c r="N14" s="119">
        <f>IFERROR(Notlar!N14/v_s10,0)</f>
        <v>0</v>
      </c>
      <c r="O14" s="120">
        <f>Notlar!O14/v_top</f>
        <v>0.95</v>
      </c>
      <c r="P14" s="121">
        <f>IFERROR(Notlar!P14/f_s1,0)</f>
        <v>1</v>
      </c>
      <c r="Q14" s="119">
        <f>IFERROR(Notlar!Q14/f_s2,0)</f>
        <v>0.5</v>
      </c>
      <c r="R14" s="119">
        <f>IFERROR(Notlar!R14/f_s3,0)</f>
        <v>0.75</v>
      </c>
      <c r="S14" s="119">
        <f>IFERROR(Notlar!S14/f_s4,0)</f>
        <v>1</v>
      </c>
      <c r="T14" s="119">
        <f>IFERROR(Notlar!T14/f_s5,0)</f>
        <v>0.75</v>
      </c>
      <c r="U14" s="119">
        <f>IFERROR(Notlar!U14/f_s6,0)</f>
        <v>0</v>
      </c>
      <c r="V14" s="119">
        <f>IFERROR(Notlar!V14/f_s7,0)</f>
        <v>0</v>
      </c>
      <c r="W14" s="119">
        <f>IFERROR(Notlar!W14/f_s8,0)</f>
        <v>0</v>
      </c>
      <c r="X14" s="119">
        <f>IFERROR(Notlar!X14/f_s9,0)</f>
        <v>0</v>
      </c>
      <c r="Y14" s="119">
        <f>IFERROR(Notlar!Y14/f_s10,0)</f>
        <v>0</v>
      </c>
      <c r="Z14" s="122">
        <f>Notlar!Z14/f_top</f>
        <v>0.8</v>
      </c>
      <c r="AA14" s="118">
        <f>IFERROR(Notlar!AA14/b_s1,0)</f>
        <v>0</v>
      </c>
      <c r="AB14" s="119">
        <f>IFERROR(Notlar!AB14/b_s2,0)</f>
        <v>0</v>
      </c>
      <c r="AC14" s="119">
        <f>IFERROR(Notlar!AC14/b_s3,0)</f>
        <v>0</v>
      </c>
      <c r="AD14" s="119">
        <f>IFERROR(Notlar!AD14/b_s4,0)</f>
        <v>0</v>
      </c>
      <c r="AE14" s="119">
        <f>IFERROR(Notlar!AE14/b_s5,0)</f>
        <v>0</v>
      </c>
      <c r="AF14" s="119">
        <f>IFERROR(Notlar!AF14/b_s6,0)</f>
        <v>0</v>
      </c>
      <c r="AG14" s="119">
        <f>IFERROR(Notlar!AG14/b_s7,0)</f>
        <v>0</v>
      </c>
      <c r="AH14" s="119">
        <f>IFERROR(Notlar!AH14/b_s8,0)</f>
        <v>0</v>
      </c>
      <c r="AI14" s="119">
        <f>IFERROR(Notlar!AI14/b_s9,0)</f>
        <v>0</v>
      </c>
      <c r="AJ14" s="119">
        <f>IFERROR(Notlar!AJ14/b_s10,0)</f>
        <v>0</v>
      </c>
      <c r="AK14" s="122" t="e">
        <f>Notlar!AK14/b_top</f>
        <v>#VALUE!</v>
      </c>
      <c r="AL14" s="168">
        <f t="shared" si="1"/>
        <v>1</v>
      </c>
      <c r="AM14" s="169">
        <f t="shared" si="1"/>
        <v>0.5</v>
      </c>
      <c r="AN14" s="169">
        <f t="shared" si="0"/>
        <v>0.75</v>
      </c>
      <c r="AO14" s="169">
        <f t="shared" si="0"/>
        <v>1</v>
      </c>
      <c r="AP14" s="169">
        <f t="shared" si="0"/>
        <v>0.75</v>
      </c>
      <c r="AQ14" s="169">
        <f t="shared" si="0"/>
        <v>0</v>
      </c>
      <c r="AR14" s="169">
        <f t="shared" si="0"/>
        <v>0</v>
      </c>
      <c r="AS14" s="169">
        <f t="shared" si="0"/>
        <v>0</v>
      </c>
      <c r="AT14" s="169">
        <f t="shared" si="0"/>
        <v>0</v>
      </c>
      <c r="AU14" s="169">
        <f t="shared" si="0"/>
        <v>0</v>
      </c>
      <c r="AV14" s="170">
        <f>Notlar!AV14/b_top</f>
        <v>0.8</v>
      </c>
    </row>
    <row r="15" spans="1:48" x14ac:dyDescent="0.25">
      <c r="A15" s="68">
        <v>13</v>
      </c>
      <c r="B15" s="126">
        <f>IF(Notlar!B15&lt;&gt;"",Notlar!B15,"")</f>
        <v>2111505019</v>
      </c>
      <c r="C15" s="127" t="str">
        <f>IF(Notlar!C15&lt;&gt;"",Notlar!C15,"")</f>
        <v xml:space="preserve">ERTUĞRUL </v>
      </c>
      <c r="D15" s="128" t="str">
        <f>IF(Notlar!D15&lt;&gt;"",Notlar!D15,"")</f>
        <v>YÜKSEL</v>
      </c>
      <c r="E15" s="118">
        <f>IFERROR(Notlar!E15/v_s1,0)</f>
        <v>1</v>
      </c>
      <c r="F15" s="119">
        <f>IFERROR(Notlar!F15/v_s2,0)</f>
        <v>1</v>
      </c>
      <c r="G15" s="119">
        <f>IFERROR(Notlar!G15/v_s3,0)</f>
        <v>1</v>
      </c>
      <c r="H15" s="119">
        <f>IFERROR(Notlar!H15/v_s4,0)</f>
        <v>1</v>
      </c>
      <c r="I15" s="119">
        <f>IFERROR(Notlar!I15/v_s5,0)</f>
        <v>0.75</v>
      </c>
      <c r="J15" s="119">
        <f>IFERROR(Notlar!J15/v_s6,0)</f>
        <v>0</v>
      </c>
      <c r="K15" s="119">
        <f>IFERROR(Notlar!K15/v_s7,0)</f>
        <v>0</v>
      </c>
      <c r="L15" s="119">
        <f>IFERROR(Notlar!L15/v_s8,0)</f>
        <v>0</v>
      </c>
      <c r="M15" s="119">
        <f>IFERROR(Notlar!M15/v_s9,0)</f>
        <v>0</v>
      </c>
      <c r="N15" s="119">
        <f>IFERROR(Notlar!N15/v_s10,0)</f>
        <v>0</v>
      </c>
      <c r="O15" s="120">
        <f>Notlar!O15/v_top</f>
        <v>0.95</v>
      </c>
      <c r="P15" s="121">
        <f>IFERROR(Notlar!P15/f_s1,0)</f>
        <v>1</v>
      </c>
      <c r="Q15" s="119">
        <f>IFERROR(Notlar!Q15/f_s2,0)</f>
        <v>0.75</v>
      </c>
      <c r="R15" s="119">
        <f>IFERROR(Notlar!R15/f_s3,0)</f>
        <v>1</v>
      </c>
      <c r="S15" s="119">
        <f>IFERROR(Notlar!S15/f_s4,0)</f>
        <v>0.25</v>
      </c>
      <c r="T15" s="119">
        <f>IFERROR(Notlar!T15/f_s5,0)</f>
        <v>1</v>
      </c>
      <c r="U15" s="119">
        <f>IFERROR(Notlar!U15/f_s6,0)</f>
        <v>0</v>
      </c>
      <c r="V15" s="119">
        <f>IFERROR(Notlar!V15/f_s7,0)</f>
        <v>0</v>
      </c>
      <c r="W15" s="119">
        <f>IFERROR(Notlar!W15/f_s8,0)</f>
        <v>0</v>
      </c>
      <c r="X15" s="119">
        <f>IFERROR(Notlar!X15/f_s9,0)</f>
        <v>0</v>
      </c>
      <c r="Y15" s="119">
        <f>IFERROR(Notlar!Y15/f_s10,0)</f>
        <v>0</v>
      </c>
      <c r="Z15" s="122">
        <f>Notlar!Z15/f_top</f>
        <v>0.8</v>
      </c>
      <c r="AA15" s="118">
        <f>IFERROR(Notlar!AA15/b_s1,0)</f>
        <v>0</v>
      </c>
      <c r="AB15" s="119">
        <f>IFERROR(Notlar!AB15/b_s2,0)</f>
        <v>0</v>
      </c>
      <c r="AC15" s="119">
        <f>IFERROR(Notlar!AC15/b_s3,0)</f>
        <v>0</v>
      </c>
      <c r="AD15" s="119">
        <f>IFERROR(Notlar!AD15/b_s4,0)</f>
        <v>0</v>
      </c>
      <c r="AE15" s="119">
        <f>IFERROR(Notlar!AE15/b_s5,0)</f>
        <v>0</v>
      </c>
      <c r="AF15" s="119">
        <f>IFERROR(Notlar!AF15/b_s6,0)</f>
        <v>0</v>
      </c>
      <c r="AG15" s="119">
        <f>IFERROR(Notlar!AG15/b_s7,0)</f>
        <v>0</v>
      </c>
      <c r="AH15" s="119">
        <f>IFERROR(Notlar!AH15/b_s8,0)</f>
        <v>0</v>
      </c>
      <c r="AI15" s="119">
        <f>IFERROR(Notlar!AI15/b_s9,0)</f>
        <v>0</v>
      </c>
      <c r="AJ15" s="119">
        <f>IFERROR(Notlar!AJ15/b_s10,0)</f>
        <v>0</v>
      </c>
      <c r="AK15" s="122" t="e">
        <f>Notlar!AK15/b_top</f>
        <v>#VALUE!</v>
      </c>
      <c r="AL15" s="168">
        <f t="shared" si="1"/>
        <v>1</v>
      </c>
      <c r="AM15" s="169">
        <f t="shared" si="1"/>
        <v>0.75</v>
      </c>
      <c r="AN15" s="169">
        <f t="shared" si="0"/>
        <v>1</v>
      </c>
      <c r="AO15" s="169">
        <f t="shared" si="0"/>
        <v>0.25</v>
      </c>
      <c r="AP15" s="169">
        <f t="shared" si="0"/>
        <v>1</v>
      </c>
      <c r="AQ15" s="169">
        <f t="shared" si="0"/>
        <v>0</v>
      </c>
      <c r="AR15" s="169">
        <f t="shared" si="0"/>
        <v>0</v>
      </c>
      <c r="AS15" s="169">
        <f t="shared" si="0"/>
        <v>0</v>
      </c>
      <c r="AT15" s="169">
        <f t="shared" si="0"/>
        <v>0</v>
      </c>
      <c r="AU15" s="169">
        <f t="shared" si="0"/>
        <v>0</v>
      </c>
      <c r="AV15" s="170">
        <f>Notlar!AV15/b_top</f>
        <v>0.8</v>
      </c>
    </row>
    <row r="16" spans="1:48" x14ac:dyDescent="0.25">
      <c r="A16" s="30">
        <v>14</v>
      </c>
      <c r="B16" s="123">
        <f>IF(Notlar!B16&lt;&gt;"",Notlar!B16,"")</f>
        <v>2111505027</v>
      </c>
      <c r="C16" s="124" t="str">
        <f>IF(Notlar!C16&lt;&gt;"",Notlar!C16,"")</f>
        <v xml:space="preserve">KEREM </v>
      </c>
      <c r="D16" s="125" t="str">
        <f>IF(Notlar!D16&lt;&gt;"",Notlar!D16,"")</f>
        <v>ATAYETER</v>
      </c>
      <c r="E16" s="118">
        <f>IFERROR(Notlar!E16/v_s1,0)</f>
        <v>0</v>
      </c>
      <c r="F16" s="119">
        <f>IFERROR(Notlar!F16/v_s2,0)</f>
        <v>0</v>
      </c>
      <c r="G16" s="119">
        <f>IFERROR(Notlar!G16/v_s3,0)</f>
        <v>0</v>
      </c>
      <c r="H16" s="119">
        <f>IFERROR(Notlar!H16/v_s4,0)</f>
        <v>0</v>
      </c>
      <c r="I16" s="119">
        <f>IFERROR(Notlar!I16/v_s5,0)</f>
        <v>0</v>
      </c>
      <c r="J16" s="119">
        <f>IFERROR(Notlar!J16/v_s6,0)</f>
        <v>0</v>
      </c>
      <c r="K16" s="119">
        <f>IFERROR(Notlar!K16/v_s7,0)</f>
        <v>0</v>
      </c>
      <c r="L16" s="119">
        <f>IFERROR(Notlar!L16/v_s8,0)</f>
        <v>0</v>
      </c>
      <c r="M16" s="119">
        <f>IFERROR(Notlar!M16/v_s9,0)</f>
        <v>0</v>
      </c>
      <c r="N16" s="119">
        <f>IFERROR(Notlar!N16/v_s10,0)</f>
        <v>0</v>
      </c>
      <c r="O16" s="120">
        <f>Notlar!O16/v_top</f>
        <v>0</v>
      </c>
      <c r="P16" s="121">
        <f>IFERROR(Notlar!P16/f_s1,0)</f>
        <v>0</v>
      </c>
      <c r="Q16" s="119">
        <f>IFERROR(Notlar!Q16/f_s2,0)</f>
        <v>0</v>
      </c>
      <c r="R16" s="119">
        <f>IFERROR(Notlar!R16/f_s3,0)</f>
        <v>0</v>
      </c>
      <c r="S16" s="119">
        <f>IFERROR(Notlar!S16/f_s4,0)</f>
        <v>0</v>
      </c>
      <c r="T16" s="119">
        <f>IFERROR(Notlar!T16/f_s5,0)</f>
        <v>0</v>
      </c>
      <c r="U16" s="119">
        <f>IFERROR(Notlar!U16/f_s6,0)</f>
        <v>0</v>
      </c>
      <c r="V16" s="119">
        <f>IFERROR(Notlar!V16/f_s7,0)</f>
        <v>0</v>
      </c>
      <c r="W16" s="119">
        <f>IFERROR(Notlar!W16/f_s8,0)</f>
        <v>0</v>
      </c>
      <c r="X16" s="119">
        <f>IFERROR(Notlar!X16/f_s9,0)</f>
        <v>0</v>
      </c>
      <c r="Y16" s="119">
        <f>IFERROR(Notlar!Y16/f_s10,0)</f>
        <v>0</v>
      </c>
      <c r="Z16" s="122">
        <f>Notlar!Z16/f_top</f>
        <v>0</v>
      </c>
      <c r="AA16" s="118">
        <f>IFERROR(Notlar!AA16/b_s1,0)</f>
        <v>0</v>
      </c>
      <c r="AB16" s="119">
        <f>IFERROR(Notlar!AB16/b_s2,0)</f>
        <v>0</v>
      </c>
      <c r="AC16" s="119">
        <f>IFERROR(Notlar!AC16/b_s3,0)</f>
        <v>0</v>
      </c>
      <c r="AD16" s="119">
        <f>IFERROR(Notlar!AD16/b_s4,0)</f>
        <v>0</v>
      </c>
      <c r="AE16" s="119">
        <f>IFERROR(Notlar!AE16/b_s5,0)</f>
        <v>0</v>
      </c>
      <c r="AF16" s="119">
        <f>IFERROR(Notlar!AF16/b_s6,0)</f>
        <v>0</v>
      </c>
      <c r="AG16" s="119">
        <f>IFERROR(Notlar!AG16/b_s7,0)</f>
        <v>0</v>
      </c>
      <c r="AH16" s="119">
        <f>IFERROR(Notlar!AH16/b_s8,0)</f>
        <v>0</v>
      </c>
      <c r="AI16" s="119">
        <f>IFERROR(Notlar!AI16/b_s9,0)</f>
        <v>0</v>
      </c>
      <c r="AJ16" s="119">
        <f>IFERROR(Notlar!AJ16/b_s10,0)</f>
        <v>0</v>
      </c>
      <c r="AK16" s="122">
        <f>Notlar!AK16/b_top</f>
        <v>0</v>
      </c>
      <c r="AL16" s="168">
        <f t="shared" si="1"/>
        <v>0</v>
      </c>
      <c r="AM16" s="169">
        <f t="shared" si="1"/>
        <v>0</v>
      </c>
      <c r="AN16" s="169">
        <f t="shared" si="0"/>
        <v>0</v>
      </c>
      <c r="AO16" s="169">
        <f t="shared" si="0"/>
        <v>0</v>
      </c>
      <c r="AP16" s="169">
        <f t="shared" si="0"/>
        <v>0</v>
      </c>
      <c r="AQ16" s="169">
        <f t="shared" si="0"/>
        <v>0</v>
      </c>
      <c r="AR16" s="169">
        <f t="shared" si="0"/>
        <v>0</v>
      </c>
      <c r="AS16" s="169">
        <f t="shared" si="0"/>
        <v>0</v>
      </c>
      <c r="AT16" s="169">
        <f t="shared" si="0"/>
        <v>0</v>
      </c>
      <c r="AU16" s="169">
        <f t="shared" si="0"/>
        <v>0</v>
      </c>
      <c r="AV16" s="170">
        <f>Notlar!AV16/b_top</f>
        <v>0</v>
      </c>
    </row>
    <row r="17" spans="1:48" x14ac:dyDescent="0.25">
      <c r="A17" s="68">
        <v>15</v>
      </c>
      <c r="B17" s="126">
        <f>IF(Notlar!B17&lt;&gt;"",Notlar!B17,"")</f>
        <v>2111505029</v>
      </c>
      <c r="C17" s="127" t="str">
        <f>IF(Notlar!C17&lt;&gt;"",Notlar!C17,"")</f>
        <v xml:space="preserve">DUYGU </v>
      </c>
      <c r="D17" s="128" t="str">
        <f>IF(Notlar!D17&lt;&gt;"",Notlar!D17,"")</f>
        <v>MURT</v>
      </c>
      <c r="E17" s="118">
        <f>IFERROR(Notlar!E17/v_s1,0)</f>
        <v>1</v>
      </c>
      <c r="F17" s="119">
        <f>IFERROR(Notlar!F17/v_s2,0)</f>
        <v>1</v>
      </c>
      <c r="G17" s="119">
        <f>IFERROR(Notlar!G17/v_s3,0)</f>
        <v>0.75</v>
      </c>
      <c r="H17" s="119">
        <f>IFERROR(Notlar!H17/v_s4,0)</f>
        <v>0.75</v>
      </c>
      <c r="I17" s="119">
        <f>IFERROR(Notlar!I17/v_s5,0)</f>
        <v>0.5</v>
      </c>
      <c r="J17" s="119">
        <f>IFERROR(Notlar!J17/v_s6,0)</f>
        <v>0</v>
      </c>
      <c r="K17" s="119">
        <f>IFERROR(Notlar!K17/v_s7,0)</f>
        <v>0</v>
      </c>
      <c r="L17" s="119">
        <f>IFERROR(Notlar!L17/v_s8,0)</f>
        <v>0</v>
      </c>
      <c r="M17" s="119">
        <f>IFERROR(Notlar!M17/v_s9,0)</f>
        <v>0</v>
      </c>
      <c r="N17" s="119">
        <f>IFERROR(Notlar!N17/v_s10,0)</f>
        <v>0</v>
      </c>
      <c r="O17" s="120">
        <f>Notlar!O17/v_top</f>
        <v>0.8</v>
      </c>
      <c r="P17" s="121">
        <f>IFERROR(Notlar!P17/f_s1,0)</f>
        <v>0.75</v>
      </c>
      <c r="Q17" s="119">
        <f>IFERROR(Notlar!Q17/f_s2,0)</f>
        <v>0.75</v>
      </c>
      <c r="R17" s="119">
        <f>IFERROR(Notlar!R17/f_s3,0)</f>
        <v>0.75</v>
      </c>
      <c r="S17" s="119">
        <f>IFERROR(Notlar!S17/f_s4,0)</f>
        <v>0.75</v>
      </c>
      <c r="T17" s="119">
        <f>IFERROR(Notlar!T17/f_s5,0)</f>
        <v>0.5</v>
      </c>
      <c r="U17" s="119">
        <f>IFERROR(Notlar!U17/f_s6,0)</f>
        <v>0</v>
      </c>
      <c r="V17" s="119">
        <f>IFERROR(Notlar!V17/f_s7,0)</f>
        <v>0</v>
      </c>
      <c r="W17" s="119">
        <f>IFERROR(Notlar!W17/f_s8,0)</f>
        <v>0</v>
      </c>
      <c r="X17" s="119">
        <f>IFERROR(Notlar!X17/f_s9,0)</f>
        <v>0</v>
      </c>
      <c r="Y17" s="119">
        <f>IFERROR(Notlar!Y17/f_s10,0)</f>
        <v>0</v>
      </c>
      <c r="Z17" s="122">
        <f>Notlar!Z17/f_top</f>
        <v>0.7</v>
      </c>
      <c r="AA17" s="118">
        <f>IFERROR(Notlar!AA17/b_s1,0)</f>
        <v>0</v>
      </c>
      <c r="AB17" s="119">
        <f>IFERROR(Notlar!AB17/b_s2,0)</f>
        <v>0</v>
      </c>
      <c r="AC17" s="119">
        <f>IFERROR(Notlar!AC17/b_s3,0)</f>
        <v>0</v>
      </c>
      <c r="AD17" s="119">
        <f>IFERROR(Notlar!AD17/b_s4,0)</f>
        <v>0</v>
      </c>
      <c r="AE17" s="119">
        <f>IFERROR(Notlar!AE17/b_s5,0)</f>
        <v>0</v>
      </c>
      <c r="AF17" s="119">
        <f>IFERROR(Notlar!AF17/b_s6,0)</f>
        <v>0</v>
      </c>
      <c r="AG17" s="119">
        <f>IFERROR(Notlar!AG17/b_s7,0)</f>
        <v>0</v>
      </c>
      <c r="AH17" s="119">
        <f>IFERROR(Notlar!AH17/b_s8,0)</f>
        <v>0</v>
      </c>
      <c r="AI17" s="119">
        <f>IFERROR(Notlar!AI17/b_s9,0)</f>
        <v>0</v>
      </c>
      <c r="AJ17" s="119">
        <f>IFERROR(Notlar!AJ17/b_s10,0)</f>
        <v>0</v>
      </c>
      <c r="AK17" s="122" t="e">
        <f>Notlar!AK17/b_top</f>
        <v>#VALUE!</v>
      </c>
      <c r="AL17" s="168">
        <f t="shared" si="1"/>
        <v>0.75</v>
      </c>
      <c r="AM17" s="169">
        <f t="shared" si="1"/>
        <v>0.75</v>
      </c>
      <c r="AN17" s="169">
        <f t="shared" si="0"/>
        <v>0.75</v>
      </c>
      <c r="AO17" s="169">
        <f t="shared" si="0"/>
        <v>0.75</v>
      </c>
      <c r="AP17" s="169">
        <f t="shared" si="0"/>
        <v>0.5</v>
      </c>
      <c r="AQ17" s="169">
        <f t="shared" si="0"/>
        <v>0</v>
      </c>
      <c r="AR17" s="169">
        <f t="shared" si="0"/>
        <v>0</v>
      </c>
      <c r="AS17" s="169">
        <f t="shared" si="0"/>
        <v>0</v>
      </c>
      <c r="AT17" s="169">
        <f t="shared" si="0"/>
        <v>0</v>
      </c>
      <c r="AU17" s="169">
        <f t="shared" si="0"/>
        <v>0</v>
      </c>
      <c r="AV17" s="170">
        <f>Notlar!AV17/b_top</f>
        <v>0.7</v>
      </c>
    </row>
    <row r="18" spans="1:48" x14ac:dyDescent="0.25">
      <c r="A18" s="30">
        <v>16</v>
      </c>
      <c r="B18" s="123">
        <f>IF(Notlar!B18&lt;&gt;"",Notlar!B18,"")</f>
        <v>2111505034</v>
      </c>
      <c r="C18" s="124" t="str">
        <f>IF(Notlar!C18&lt;&gt;"",Notlar!C18,"")</f>
        <v xml:space="preserve">MUHAMMED FURKAN </v>
      </c>
      <c r="D18" s="125" t="str">
        <f>IF(Notlar!D18&lt;&gt;"",Notlar!D18,"")</f>
        <v>SEVEN</v>
      </c>
      <c r="E18" s="118">
        <f>IFERROR(Notlar!E18/v_s1,0)</f>
        <v>1</v>
      </c>
      <c r="F18" s="119">
        <f>IFERROR(Notlar!F18/v_s2,0)</f>
        <v>1</v>
      </c>
      <c r="G18" s="119">
        <f>IFERROR(Notlar!G18/v_s3,0)</f>
        <v>1</v>
      </c>
      <c r="H18" s="119">
        <f>IFERROR(Notlar!H18/v_s4,0)</f>
        <v>0.5</v>
      </c>
      <c r="I18" s="119">
        <f>IFERROR(Notlar!I18/v_s5,0)</f>
        <v>0.75</v>
      </c>
      <c r="J18" s="119">
        <f>IFERROR(Notlar!J18/v_s6,0)</f>
        <v>0</v>
      </c>
      <c r="K18" s="119">
        <f>IFERROR(Notlar!K18/v_s7,0)</f>
        <v>0</v>
      </c>
      <c r="L18" s="119">
        <f>IFERROR(Notlar!L18/v_s8,0)</f>
        <v>0</v>
      </c>
      <c r="M18" s="119">
        <f>IFERROR(Notlar!M18/v_s9,0)</f>
        <v>0</v>
      </c>
      <c r="N18" s="119">
        <f>IFERROR(Notlar!N18/v_s10,0)</f>
        <v>0</v>
      </c>
      <c r="O18" s="120">
        <f>Notlar!O18/v_top</f>
        <v>0.85</v>
      </c>
      <c r="P18" s="121">
        <f>IFERROR(Notlar!P18/f_s1,0)</f>
        <v>0.5</v>
      </c>
      <c r="Q18" s="119">
        <f>IFERROR(Notlar!Q18/f_s2,0)</f>
        <v>0.75</v>
      </c>
      <c r="R18" s="119">
        <f>IFERROR(Notlar!R18/f_s3,0)</f>
        <v>0.75</v>
      </c>
      <c r="S18" s="119">
        <f>IFERROR(Notlar!S18/f_s4,0)</f>
        <v>0.5</v>
      </c>
      <c r="T18" s="119">
        <f>IFERROR(Notlar!T18/f_s5,0)</f>
        <v>0.75</v>
      </c>
      <c r="U18" s="119">
        <f>IFERROR(Notlar!U18/f_s6,0)</f>
        <v>0</v>
      </c>
      <c r="V18" s="119">
        <f>IFERROR(Notlar!V18/f_s7,0)</f>
        <v>0</v>
      </c>
      <c r="W18" s="119">
        <f>IFERROR(Notlar!W18/f_s8,0)</f>
        <v>0</v>
      </c>
      <c r="X18" s="119">
        <f>IFERROR(Notlar!X18/f_s9,0)</f>
        <v>0</v>
      </c>
      <c r="Y18" s="119">
        <f>IFERROR(Notlar!Y18/f_s10,0)</f>
        <v>0</v>
      </c>
      <c r="Z18" s="122">
        <f>Notlar!Z18/f_top</f>
        <v>0.65</v>
      </c>
      <c r="AA18" s="118">
        <f>IFERROR(Notlar!AA18/b_s1,0)</f>
        <v>0</v>
      </c>
      <c r="AB18" s="119">
        <f>IFERROR(Notlar!AB18/b_s2,0)</f>
        <v>0</v>
      </c>
      <c r="AC18" s="119">
        <f>IFERROR(Notlar!AC18/b_s3,0)</f>
        <v>0</v>
      </c>
      <c r="AD18" s="119">
        <f>IFERROR(Notlar!AD18/b_s4,0)</f>
        <v>0</v>
      </c>
      <c r="AE18" s="119">
        <f>IFERROR(Notlar!AE18/b_s5,0)</f>
        <v>0</v>
      </c>
      <c r="AF18" s="119">
        <f>IFERROR(Notlar!AF18/b_s6,0)</f>
        <v>0</v>
      </c>
      <c r="AG18" s="119">
        <f>IFERROR(Notlar!AG18/b_s7,0)</f>
        <v>0</v>
      </c>
      <c r="AH18" s="119">
        <f>IFERROR(Notlar!AH18/b_s8,0)</f>
        <v>0</v>
      </c>
      <c r="AI18" s="119">
        <f>IFERROR(Notlar!AI18/b_s9,0)</f>
        <v>0</v>
      </c>
      <c r="AJ18" s="119">
        <f>IFERROR(Notlar!AJ18/b_s10,0)</f>
        <v>0</v>
      </c>
      <c r="AK18" s="122" t="e">
        <f>Notlar!AK18/b_top</f>
        <v>#VALUE!</v>
      </c>
      <c r="AL18" s="168">
        <f t="shared" si="1"/>
        <v>0.5</v>
      </c>
      <c r="AM18" s="169">
        <f t="shared" si="1"/>
        <v>0.75</v>
      </c>
      <c r="AN18" s="169">
        <f t="shared" si="0"/>
        <v>0.75</v>
      </c>
      <c r="AO18" s="169">
        <f t="shared" si="0"/>
        <v>0.5</v>
      </c>
      <c r="AP18" s="169">
        <f t="shared" si="0"/>
        <v>0.75</v>
      </c>
      <c r="AQ18" s="169">
        <f t="shared" si="0"/>
        <v>0</v>
      </c>
      <c r="AR18" s="169">
        <f t="shared" si="0"/>
        <v>0</v>
      </c>
      <c r="AS18" s="169">
        <f t="shared" si="0"/>
        <v>0</v>
      </c>
      <c r="AT18" s="169">
        <f t="shared" si="0"/>
        <v>0</v>
      </c>
      <c r="AU18" s="169">
        <f t="shared" si="0"/>
        <v>0</v>
      </c>
      <c r="AV18" s="170">
        <f>Notlar!AV18/b_top</f>
        <v>0.65</v>
      </c>
    </row>
    <row r="19" spans="1:48" x14ac:dyDescent="0.25">
      <c r="A19" s="68">
        <v>17</v>
      </c>
      <c r="B19" s="126">
        <f>IF(Notlar!B19&lt;&gt;"",Notlar!B19,"")</f>
        <v>2111505035</v>
      </c>
      <c r="C19" s="127" t="str">
        <f>IF(Notlar!C19&lt;&gt;"",Notlar!C19,"")</f>
        <v xml:space="preserve">ÖZNUR </v>
      </c>
      <c r="D19" s="128" t="str">
        <f>IF(Notlar!D19&lt;&gt;"",Notlar!D19,"")</f>
        <v>SELÇUK</v>
      </c>
      <c r="E19" s="118">
        <f>IFERROR(Notlar!E19/v_s1,0)</f>
        <v>0.75</v>
      </c>
      <c r="F19" s="119">
        <f>IFERROR(Notlar!F19/v_s2,0)</f>
        <v>1</v>
      </c>
      <c r="G19" s="119">
        <f>IFERROR(Notlar!G19/v_s3,0)</f>
        <v>0.25</v>
      </c>
      <c r="H19" s="119">
        <f>IFERROR(Notlar!H19/v_s4,0)</f>
        <v>0.5</v>
      </c>
      <c r="I19" s="119">
        <f>IFERROR(Notlar!I19/v_s5,0)</f>
        <v>0</v>
      </c>
      <c r="J19" s="119">
        <f>IFERROR(Notlar!J19/v_s6,0)</f>
        <v>0</v>
      </c>
      <c r="K19" s="119">
        <f>IFERROR(Notlar!K19/v_s7,0)</f>
        <v>0</v>
      </c>
      <c r="L19" s="119">
        <f>IFERROR(Notlar!L19/v_s8,0)</f>
        <v>0</v>
      </c>
      <c r="M19" s="119">
        <f>IFERROR(Notlar!M19/v_s9,0)</f>
        <v>0</v>
      </c>
      <c r="N19" s="119">
        <f>IFERROR(Notlar!N19/v_s10,0)</f>
        <v>0</v>
      </c>
      <c r="O19" s="120">
        <f>Notlar!O19/v_top</f>
        <v>0.5</v>
      </c>
      <c r="P19" s="121">
        <f>IFERROR(Notlar!P19/f_s1,0)</f>
        <v>0</v>
      </c>
      <c r="Q19" s="119">
        <f>IFERROR(Notlar!Q19/f_s2,0)</f>
        <v>0</v>
      </c>
      <c r="R19" s="119">
        <f>IFERROR(Notlar!R19/f_s3,0)</f>
        <v>0</v>
      </c>
      <c r="S19" s="119">
        <f>IFERROR(Notlar!S19/f_s4,0)</f>
        <v>0</v>
      </c>
      <c r="T19" s="119">
        <f>IFERROR(Notlar!T19/f_s5,0)</f>
        <v>0</v>
      </c>
      <c r="U19" s="119">
        <f>IFERROR(Notlar!U19/f_s6,0)</f>
        <v>0</v>
      </c>
      <c r="V19" s="119">
        <f>IFERROR(Notlar!V19/f_s7,0)</f>
        <v>0</v>
      </c>
      <c r="W19" s="119">
        <f>IFERROR(Notlar!W19/f_s8,0)</f>
        <v>0</v>
      </c>
      <c r="X19" s="119">
        <f>IFERROR(Notlar!X19/f_s9,0)</f>
        <v>0</v>
      </c>
      <c r="Y19" s="119">
        <f>IFERROR(Notlar!Y19/f_s10,0)</f>
        <v>0</v>
      </c>
      <c r="Z19" s="122">
        <f>Notlar!Z19/f_top</f>
        <v>0</v>
      </c>
      <c r="AA19" s="118">
        <f>IFERROR(Notlar!AA19/b_s1,0)</f>
        <v>0</v>
      </c>
      <c r="AB19" s="119">
        <f>IFERROR(Notlar!AB19/b_s2,0)</f>
        <v>0</v>
      </c>
      <c r="AC19" s="119">
        <f>IFERROR(Notlar!AC19/b_s3,0)</f>
        <v>0</v>
      </c>
      <c r="AD19" s="119">
        <f>IFERROR(Notlar!AD19/b_s4,0)</f>
        <v>0</v>
      </c>
      <c r="AE19" s="119">
        <f>IFERROR(Notlar!AE19/b_s5,0)</f>
        <v>0</v>
      </c>
      <c r="AF19" s="119">
        <f>IFERROR(Notlar!AF19/b_s6,0)</f>
        <v>0</v>
      </c>
      <c r="AG19" s="119">
        <f>IFERROR(Notlar!AG19/b_s7,0)</f>
        <v>0</v>
      </c>
      <c r="AH19" s="119">
        <f>IFERROR(Notlar!AH19/b_s8,0)</f>
        <v>0</v>
      </c>
      <c r="AI19" s="119">
        <f>IFERROR(Notlar!AI19/b_s9,0)</f>
        <v>0</v>
      </c>
      <c r="AJ19" s="119">
        <f>IFERROR(Notlar!AJ19/b_s10,0)</f>
        <v>0</v>
      </c>
      <c r="AK19" s="122">
        <f>Notlar!AK19/b_top</f>
        <v>0</v>
      </c>
      <c r="AL19" s="168">
        <f t="shared" si="1"/>
        <v>0</v>
      </c>
      <c r="AM19" s="169">
        <f t="shared" si="1"/>
        <v>0</v>
      </c>
      <c r="AN19" s="169">
        <f t="shared" si="1"/>
        <v>0</v>
      </c>
      <c r="AO19" s="169">
        <f t="shared" si="1"/>
        <v>0</v>
      </c>
      <c r="AP19" s="169">
        <f t="shared" si="1"/>
        <v>0</v>
      </c>
      <c r="AQ19" s="169">
        <f t="shared" si="1"/>
        <v>0</v>
      </c>
      <c r="AR19" s="169">
        <f t="shared" si="1"/>
        <v>0</v>
      </c>
      <c r="AS19" s="169">
        <f t="shared" si="1"/>
        <v>0</v>
      </c>
      <c r="AT19" s="169">
        <f t="shared" si="1"/>
        <v>0</v>
      </c>
      <c r="AU19" s="169">
        <f t="shared" si="1"/>
        <v>0</v>
      </c>
      <c r="AV19" s="170">
        <f>Notlar!AV19/b_top</f>
        <v>0</v>
      </c>
    </row>
    <row r="20" spans="1:48" x14ac:dyDescent="0.25">
      <c r="A20" s="30">
        <v>18</v>
      </c>
      <c r="B20" s="123">
        <f>IF(Notlar!B20&lt;&gt;"",Notlar!B20,"")</f>
        <v>2111505040</v>
      </c>
      <c r="C20" s="124" t="str">
        <f>IF(Notlar!C20&lt;&gt;"",Notlar!C20,"")</f>
        <v xml:space="preserve">ALİ KAAN </v>
      </c>
      <c r="D20" s="125" t="str">
        <f>IF(Notlar!D20&lt;&gt;"",Notlar!D20,"")</f>
        <v>TOROS</v>
      </c>
      <c r="E20" s="118">
        <f>IFERROR(Notlar!E20/v_s1,0)</f>
        <v>0.75</v>
      </c>
      <c r="F20" s="119">
        <f>IFERROR(Notlar!F20/v_s2,0)</f>
        <v>1</v>
      </c>
      <c r="G20" s="119">
        <f>IFERROR(Notlar!G20/v_s3,0)</f>
        <v>1</v>
      </c>
      <c r="H20" s="119">
        <f>IFERROR(Notlar!H20/v_s4,0)</f>
        <v>0.25</v>
      </c>
      <c r="I20" s="119">
        <f>IFERROR(Notlar!I20/v_s5,0)</f>
        <v>0.5</v>
      </c>
      <c r="J20" s="119">
        <f>IFERROR(Notlar!J20/v_s6,0)</f>
        <v>0</v>
      </c>
      <c r="K20" s="119">
        <f>IFERROR(Notlar!K20/v_s7,0)</f>
        <v>0</v>
      </c>
      <c r="L20" s="119">
        <f>IFERROR(Notlar!L20/v_s8,0)</f>
        <v>0</v>
      </c>
      <c r="M20" s="119">
        <f>IFERROR(Notlar!M20/v_s9,0)</f>
        <v>0</v>
      </c>
      <c r="N20" s="119">
        <f>IFERROR(Notlar!N20/v_s10,0)</f>
        <v>0</v>
      </c>
      <c r="O20" s="120">
        <f>Notlar!O20/v_top</f>
        <v>0.7</v>
      </c>
      <c r="P20" s="121">
        <f>IFERROR(Notlar!P20/f_s1,0)</f>
        <v>0.5</v>
      </c>
      <c r="Q20" s="119">
        <f>IFERROR(Notlar!Q20/f_s2,0)</f>
        <v>0.75</v>
      </c>
      <c r="R20" s="119">
        <f>IFERROR(Notlar!R20/f_s3,0)</f>
        <v>0.5</v>
      </c>
      <c r="S20" s="119">
        <f>IFERROR(Notlar!S20/f_s4,0)</f>
        <v>0.75</v>
      </c>
      <c r="T20" s="119">
        <f>IFERROR(Notlar!T20/f_s5,0)</f>
        <v>1</v>
      </c>
      <c r="U20" s="119">
        <f>IFERROR(Notlar!U20/f_s6,0)</f>
        <v>0</v>
      </c>
      <c r="V20" s="119">
        <f>IFERROR(Notlar!V20/f_s7,0)</f>
        <v>0</v>
      </c>
      <c r="W20" s="119">
        <f>IFERROR(Notlar!W20/f_s8,0)</f>
        <v>0</v>
      </c>
      <c r="X20" s="119">
        <f>IFERROR(Notlar!X20/f_s9,0)</f>
        <v>0</v>
      </c>
      <c r="Y20" s="119">
        <f>IFERROR(Notlar!Y20/f_s10,0)</f>
        <v>0</v>
      </c>
      <c r="Z20" s="122">
        <f>Notlar!Z20/f_top</f>
        <v>0.7</v>
      </c>
      <c r="AA20" s="118">
        <f>IFERROR(Notlar!AA20/b_s1,0)</f>
        <v>0</v>
      </c>
      <c r="AB20" s="119">
        <f>IFERROR(Notlar!AB20/b_s2,0)</f>
        <v>0</v>
      </c>
      <c r="AC20" s="119">
        <f>IFERROR(Notlar!AC20/b_s3,0)</f>
        <v>0</v>
      </c>
      <c r="AD20" s="119">
        <f>IFERROR(Notlar!AD20/b_s4,0)</f>
        <v>0</v>
      </c>
      <c r="AE20" s="119">
        <f>IFERROR(Notlar!AE20/b_s5,0)</f>
        <v>0</v>
      </c>
      <c r="AF20" s="119">
        <f>IFERROR(Notlar!AF20/b_s6,0)</f>
        <v>0</v>
      </c>
      <c r="AG20" s="119">
        <f>IFERROR(Notlar!AG20/b_s7,0)</f>
        <v>0</v>
      </c>
      <c r="AH20" s="119">
        <f>IFERROR(Notlar!AH20/b_s8,0)</f>
        <v>0</v>
      </c>
      <c r="AI20" s="119">
        <f>IFERROR(Notlar!AI20/b_s9,0)</f>
        <v>0</v>
      </c>
      <c r="AJ20" s="119">
        <f>IFERROR(Notlar!AJ20/b_s10,0)</f>
        <v>0</v>
      </c>
      <c r="AK20" s="122" t="e">
        <f>Notlar!AK20/b_top</f>
        <v>#VALUE!</v>
      </c>
      <c r="AL20" s="168">
        <f t="shared" si="1"/>
        <v>0.5</v>
      </c>
      <c r="AM20" s="169">
        <f t="shared" si="1"/>
        <v>0.75</v>
      </c>
      <c r="AN20" s="169">
        <f t="shared" si="1"/>
        <v>0.5</v>
      </c>
      <c r="AO20" s="169">
        <f t="shared" si="1"/>
        <v>0.75</v>
      </c>
      <c r="AP20" s="169">
        <f t="shared" si="1"/>
        <v>1</v>
      </c>
      <c r="AQ20" s="169">
        <f t="shared" si="1"/>
        <v>0</v>
      </c>
      <c r="AR20" s="169">
        <f t="shared" si="1"/>
        <v>0</v>
      </c>
      <c r="AS20" s="169">
        <f t="shared" si="1"/>
        <v>0</v>
      </c>
      <c r="AT20" s="169">
        <f t="shared" si="1"/>
        <v>0</v>
      </c>
      <c r="AU20" s="169">
        <f t="shared" si="1"/>
        <v>0</v>
      </c>
      <c r="AV20" s="170">
        <f>Notlar!AV20/b_top</f>
        <v>0.7</v>
      </c>
    </row>
    <row r="21" spans="1:48" x14ac:dyDescent="0.25">
      <c r="A21" s="68">
        <v>19</v>
      </c>
      <c r="B21" s="126">
        <f>IF(Notlar!B21&lt;&gt;"",Notlar!B21,"")</f>
        <v>2111505042</v>
      </c>
      <c r="C21" s="127" t="str">
        <f>IF(Notlar!C21&lt;&gt;"",Notlar!C21,"")</f>
        <v xml:space="preserve">ALPEREN </v>
      </c>
      <c r="D21" s="128" t="str">
        <f>IF(Notlar!D21&lt;&gt;"",Notlar!D21,"")</f>
        <v>ÇAKIR</v>
      </c>
      <c r="E21" s="118">
        <f>IFERROR(Notlar!E21/v_s1,0)</f>
        <v>0.5</v>
      </c>
      <c r="F21" s="119">
        <f>IFERROR(Notlar!F21/v_s2,0)</f>
        <v>1</v>
      </c>
      <c r="G21" s="119">
        <f>IFERROR(Notlar!G21/v_s3,0)</f>
        <v>0.75</v>
      </c>
      <c r="H21" s="119">
        <f>IFERROR(Notlar!H21/v_s4,0)</f>
        <v>0.15</v>
      </c>
      <c r="I21" s="119">
        <f>IFERROR(Notlar!I21/v_s5,0)</f>
        <v>0.5</v>
      </c>
      <c r="J21" s="119">
        <f>IFERROR(Notlar!J21/v_s6,0)</f>
        <v>0</v>
      </c>
      <c r="K21" s="119">
        <f>IFERROR(Notlar!K21/v_s7,0)</f>
        <v>0</v>
      </c>
      <c r="L21" s="119">
        <f>IFERROR(Notlar!L21/v_s8,0)</f>
        <v>0</v>
      </c>
      <c r="M21" s="119">
        <f>IFERROR(Notlar!M21/v_s9,0)</f>
        <v>0</v>
      </c>
      <c r="N21" s="119">
        <f>IFERROR(Notlar!N21/v_s10,0)</f>
        <v>0</v>
      </c>
      <c r="O21" s="120">
        <f>Notlar!O21/v_top</f>
        <v>0.57999999999999996</v>
      </c>
      <c r="P21" s="121">
        <f>IFERROR(Notlar!P21/f_s1,0)</f>
        <v>0.75</v>
      </c>
      <c r="Q21" s="119">
        <f>IFERROR(Notlar!Q21/f_s2,0)</f>
        <v>0.5</v>
      </c>
      <c r="R21" s="119">
        <f>IFERROR(Notlar!R21/f_s3,0)</f>
        <v>0.5</v>
      </c>
      <c r="S21" s="119">
        <f>IFERROR(Notlar!S21/f_s4,0)</f>
        <v>0.75</v>
      </c>
      <c r="T21" s="119">
        <f>IFERROR(Notlar!T21/f_s5,0)</f>
        <v>1</v>
      </c>
      <c r="U21" s="119">
        <f>IFERROR(Notlar!U21/f_s6,0)</f>
        <v>0</v>
      </c>
      <c r="V21" s="119">
        <f>IFERROR(Notlar!V21/f_s7,0)</f>
        <v>0</v>
      </c>
      <c r="W21" s="119">
        <f>IFERROR(Notlar!W21/f_s8,0)</f>
        <v>0</v>
      </c>
      <c r="X21" s="119">
        <f>IFERROR(Notlar!X21/f_s9,0)</f>
        <v>0</v>
      </c>
      <c r="Y21" s="119">
        <f>IFERROR(Notlar!Y21/f_s10,0)</f>
        <v>0</v>
      </c>
      <c r="Z21" s="122">
        <f>Notlar!Z21/f_top</f>
        <v>0.7</v>
      </c>
      <c r="AA21" s="118">
        <f>IFERROR(Notlar!AA21/b_s1,0)</f>
        <v>0</v>
      </c>
      <c r="AB21" s="119">
        <f>IFERROR(Notlar!AB21/b_s2,0)</f>
        <v>0</v>
      </c>
      <c r="AC21" s="119">
        <f>IFERROR(Notlar!AC21/b_s3,0)</f>
        <v>0</v>
      </c>
      <c r="AD21" s="119">
        <f>IFERROR(Notlar!AD21/b_s4,0)</f>
        <v>0</v>
      </c>
      <c r="AE21" s="119">
        <f>IFERROR(Notlar!AE21/b_s5,0)</f>
        <v>0</v>
      </c>
      <c r="AF21" s="119">
        <f>IFERROR(Notlar!AF21/b_s6,0)</f>
        <v>0</v>
      </c>
      <c r="AG21" s="119">
        <f>IFERROR(Notlar!AG21/b_s7,0)</f>
        <v>0</v>
      </c>
      <c r="AH21" s="119">
        <f>IFERROR(Notlar!AH21/b_s8,0)</f>
        <v>0</v>
      </c>
      <c r="AI21" s="119">
        <f>IFERROR(Notlar!AI21/b_s9,0)</f>
        <v>0</v>
      </c>
      <c r="AJ21" s="119">
        <f>IFERROR(Notlar!AJ21/b_s10,0)</f>
        <v>0</v>
      </c>
      <c r="AK21" s="122" t="e">
        <f>Notlar!AK21/b_top</f>
        <v>#VALUE!</v>
      </c>
      <c r="AL21" s="168">
        <f t="shared" si="1"/>
        <v>0.75</v>
      </c>
      <c r="AM21" s="169">
        <f t="shared" si="1"/>
        <v>0.5</v>
      </c>
      <c r="AN21" s="169">
        <f t="shared" si="1"/>
        <v>0.5</v>
      </c>
      <c r="AO21" s="169">
        <f t="shared" si="1"/>
        <v>0.75</v>
      </c>
      <c r="AP21" s="169">
        <f t="shared" si="1"/>
        <v>1</v>
      </c>
      <c r="AQ21" s="169">
        <f t="shared" si="1"/>
        <v>0</v>
      </c>
      <c r="AR21" s="169">
        <f t="shared" si="1"/>
        <v>0</v>
      </c>
      <c r="AS21" s="169">
        <f t="shared" si="1"/>
        <v>0</v>
      </c>
      <c r="AT21" s="169">
        <f t="shared" si="1"/>
        <v>0</v>
      </c>
      <c r="AU21" s="169">
        <f t="shared" si="1"/>
        <v>0</v>
      </c>
      <c r="AV21" s="170">
        <f>Notlar!AV21/b_top</f>
        <v>0.7</v>
      </c>
    </row>
    <row r="22" spans="1:48" x14ac:dyDescent="0.25">
      <c r="A22" s="30">
        <v>20</v>
      </c>
      <c r="B22" s="123">
        <f>IF(Notlar!B22&lt;&gt;"",Notlar!B22,"")</f>
        <v>2111505046</v>
      </c>
      <c r="C22" s="124" t="str">
        <f>IF(Notlar!C22&lt;&gt;"",Notlar!C22,"")</f>
        <v xml:space="preserve">CANER </v>
      </c>
      <c r="D22" s="125" t="str">
        <f>IF(Notlar!D22&lt;&gt;"",Notlar!D22,"")</f>
        <v>TANİK</v>
      </c>
      <c r="E22" s="118">
        <f>IFERROR(Notlar!E22/v_s1,0)</f>
        <v>0</v>
      </c>
      <c r="F22" s="119">
        <f>IFERROR(Notlar!F22/v_s2,0)</f>
        <v>1</v>
      </c>
      <c r="G22" s="119">
        <f>IFERROR(Notlar!G22/v_s3,0)</f>
        <v>0.75</v>
      </c>
      <c r="H22" s="119">
        <f>IFERROR(Notlar!H22/v_s4,0)</f>
        <v>0.5</v>
      </c>
      <c r="I22" s="119">
        <f>IFERROR(Notlar!I22/v_s5,0)</f>
        <v>0.5</v>
      </c>
      <c r="J22" s="119">
        <f>IFERROR(Notlar!J22/v_s6,0)</f>
        <v>0</v>
      </c>
      <c r="K22" s="119">
        <f>IFERROR(Notlar!K22/v_s7,0)</f>
        <v>0</v>
      </c>
      <c r="L22" s="119">
        <f>IFERROR(Notlar!L22/v_s8,0)</f>
        <v>0</v>
      </c>
      <c r="M22" s="119">
        <f>IFERROR(Notlar!M22/v_s9,0)</f>
        <v>0</v>
      </c>
      <c r="N22" s="119">
        <f>IFERROR(Notlar!N22/v_s10,0)</f>
        <v>0</v>
      </c>
      <c r="O22" s="120">
        <f>Notlar!O22/v_top</f>
        <v>0.55000000000000004</v>
      </c>
      <c r="P22" s="121">
        <f>IFERROR(Notlar!P22/f_s1,0)</f>
        <v>0.5</v>
      </c>
      <c r="Q22" s="119">
        <f>IFERROR(Notlar!Q22/f_s2,0)</f>
        <v>0.5</v>
      </c>
      <c r="R22" s="119">
        <f>IFERROR(Notlar!R22/f_s3,0)</f>
        <v>0.5</v>
      </c>
      <c r="S22" s="119">
        <f>IFERROR(Notlar!S22/f_s4,0)</f>
        <v>0.5</v>
      </c>
      <c r="T22" s="119">
        <f>IFERROR(Notlar!T22/f_s5,0)</f>
        <v>0.5</v>
      </c>
      <c r="U22" s="119">
        <f>IFERROR(Notlar!U22/f_s6,0)</f>
        <v>0</v>
      </c>
      <c r="V22" s="119">
        <f>IFERROR(Notlar!V22/f_s7,0)</f>
        <v>0</v>
      </c>
      <c r="W22" s="119">
        <f>IFERROR(Notlar!W22/f_s8,0)</f>
        <v>0</v>
      </c>
      <c r="X22" s="119">
        <f>IFERROR(Notlar!X22/f_s9,0)</f>
        <v>0</v>
      </c>
      <c r="Y22" s="119">
        <f>IFERROR(Notlar!Y22/f_s10,0)</f>
        <v>0</v>
      </c>
      <c r="Z22" s="122">
        <f>Notlar!Z22/f_top</f>
        <v>0.5</v>
      </c>
      <c r="AA22" s="118">
        <f>IFERROR(Notlar!AA22/b_s1,0)</f>
        <v>0</v>
      </c>
      <c r="AB22" s="119">
        <f>IFERROR(Notlar!AB22/b_s2,0)</f>
        <v>0</v>
      </c>
      <c r="AC22" s="119">
        <f>IFERROR(Notlar!AC22/b_s3,0)</f>
        <v>0</v>
      </c>
      <c r="AD22" s="119">
        <f>IFERROR(Notlar!AD22/b_s4,0)</f>
        <v>0</v>
      </c>
      <c r="AE22" s="119">
        <f>IFERROR(Notlar!AE22/b_s5,0)</f>
        <v>0</v>
      </c>
      <c r="AF22" s="119">
        <f>IFERROR(Notlar!AF22/b_s6,0)</f>
        <v>0</v>
      </c>
      <c r="AG22" s="119">
        <f>IFERROR(Notlar!AG22/b_s7,0)</f>
        <v>0</v>
      </c>
      <c r="AH22" s="119">
        <f>IFERROR(Notlar!AH22/b_s8,0)</f>
        <v>0</v>
      </c>
      <c r="AI22" s="119">
        <f>IFERROR(Notlar!AI22/b_s9,0)</f>
        <v>0</v>
      </c>
      <c r="AJ22" s="119">
        <f>IFERROR(Notlar!AJ22/b_s10,0)</f>
        <v>0</v>
      </c>
      <c r="AK22" s="122" t="e">
        <f>Notlar!AK22/b_top</f>
        <v>#VALUE!</v>
      </c>
      <c r="AL22" s="168">
        <f t="shared" si="1"/>
        <v>0.5</v>
      </c>
      <c r="AM22" s="169">
        <f t="shared" si="1"/>
        <v>0.5</v>
      </c>
      <c r="AN22" s="169">
        <f t="shared" si="1"/>
        <v>0.5</v>
      </c>
      <c r="AO22" s="169">
        <f t="shared" si="1"/>
        <v>0.5</v>
      </c>
      <c r="AP22" s="169">
        <f t="shared" si="1"/>
        <v>0.5</v>
      </c>
      <c r="AQ22" s="169">
        <f t="shared" si="1"/>
        <v>0</v>
      </c>
      <c r="AR22" s="169">
        <f t="shared" si="1"/>
        <v>0</v>
      </c>
      <c r="AS22" s="169">
        <f t="shared" si="1"/>
        <v>0</v>
      </c>
      <c r="AT22" s="169">
        <f t="shared" si="1"/>
        <v>0</v>
      </c>
      <c r="AU22" s="169">
        <f t="shared" si="1"/>
        <v>0</v>
      </c>
      <c r="AV22" s="170">
        <f>Notlar!AV22/b_top</f>
        <v>0.5</v>
      </c>
    </row>
    <row r="23" spans="1:48" x14ac:dyDescent="0.25">
      <c r="A23" s="68">
        <v>21</v>
      </c>
      <c r="B23" s="126">
        <f>IF(Notlar!B23&lt;&gt;"",Notlar!B23,"")</f>
        <v>2111505048</v>
      </c>
      <c r="C23" s="127" t="str">
        <f>IF(Notlar!C23&lt;&gt;"",Notlar!C23,"")</f>
        <v xml:space="preserve">MİNE </v>
      </c>
      <c r="D23" s="128" t="str">
        <f>IF(Notlar!D23&lt;&gt;"",Notlar!D23,"")</f>
        <v>ERYILMAZ</v>
      </c>
      <c r="E23" s="118">
        <f>IFERROR(Notlar!E23/v_s1,0)</f>
        <v>1</v>
      </c>
      <c r="F23" s="119">
        <f>IFERROR(Notlar!F23/v_s2,0)</f>
        <v>1</v>
      </c>
      <c r="G23" s="119">
        <f>IFERROR(Notlar!G23/v_s3,0)</f>
        <v>0.75</v>
      </c>
      <c r="H23" s="119">
        <f>IFERROR(Notlar!H23/v_s4,0)</f>
        <v>0.5</v>
      </c>
      <c r="I23" s="119">
        <f>IFERROR(Notlar!I23/v_s5,0)</f>
        <v>1</v>
      </c>
      <c r="J23" s="119">
        <f>IFERROR(Notlar!J23/v_s6,0)</f>
        <v>0</v>
      </c>
      <c r="K23" s="119">
        <f>IFERROR(Notlar!K23/v_s7,0)</f>
        <v>0</v>
      </c>
      <c r="L23" s="119">
        <f>IFERROR(Notlar!L23/v_s8,0)</f>
        <v>0</v>
      </c>
      <c r="M23" s="119">
        <f>IFERROR(Notlar!M23/v_s9,0)</f>
        <v>0</v>
      </c>
      <c r="N23" s="119">
        <f>IFERROR(Notlar!N23/v_s10,0)</f>
        <v>0</v>
      </c>
      <c r="O23" s="120">
        <f>Notlar!O23/v_top</f>
        <v>0.85</v>
      </c>
      <c r="P23" s="121">
        <f>IFERROR(Notlar!P23/f_s1,0)</f>
        <v>0.75</v>
      </c>
      <c r="Q23" s="119">
        <f>IFERROR(Notlar!Q23/f_s2,0)</f>
        <v>0.75</v>
      </c>
      <c r="R23" s="119">
        <f>IFERROR(Notlar!R23/f_s3,0)</f>
        <v>0.5</v>
      </c>
      <c r="S23" s="119">
        <f>IFERROR(Notlar!S23/f_s4,0)</f>
        <v>0</v>
      </c>
      <c r="T23" s="119">
        <f>IFERROR(Notlar!T23/f_s5,0)</f>
        <v>0.75</v>
      </c>
      <c r="U23" s="119">
        <f>IFERROR(Notlar!U23/f_s6,0)</f>
        <v>0</v>
      </c>
      <c r="V23" s="119">
        <f>IFERROR(Notlar!V23/f_s7,0)</f>
        <v>0</v>
      </c>
      <c r="W23" s="119">
        <f>IFERROR(Notlar!W23/f_s8,0)</f>
        <v>0</v>
      </c>
      <c r="X23" s="119">
        <f>IFERROR(Notlar!X23/f_s9,0)</f>
        <v>0</v>
      </c>
      <c r="Y23" s="119">
        <f>IFERROR(Notlar!Y23/f_s10,0)</f>
        <v>0</v>
      </c>
      <c r="Z23" s="122">
        <f>Notlar!Z23/f_top</f>
        <v>0.55000000000000004</v>
      </c>
      <c r="AA23" s="118">
        <f>IFERROR(Notlar!AA23/b_s1,0)</f>
        <v>0</v>
      </c>
      <c r="AB23" s="119">
        <f>IFERROR(Notlar!AB23/b_s2,0)</f>
        <v>0</v>
      </c>
      <c r="AC23" s="119">
        <f>IFERROR(Notlar!AC23/b_s3,0)</f>
        <v>0</v>
      </c>
      <c r="AD23" s="119">
        <f>IFERROR(Notlar!AD23/b_s4,0)</f>
        <v>0</v>
      </c>
      <c r="AE23" s="119">
        <f>IFERROR(Notlar!AE23/b_s5,0)</f>
        <v>0</v>
      </c>
      <c r="AF23" s="119">
        <f>IFERROR(Notlar!AF23/b_s6,0)</f>
        <v>0</v>
      </c>
      <c r="AG23" s="119">
        <f>IFERROR(Notlar!AG23/b_s7,0)</f>
        <v>0</v>
      </c>
      <c r="AH23" s="119">
        <f>IFERROR(Notlar!AH23/b_s8,0)</f>
        <v>0</v>
      </c>
      <c r="AI23" s="119">
        <f>IFERROR(Notlar!AI23/b_s9,0)</f>
        <v>0</v>
      </c>
      <c r="AJ23" s="119">
        <f>IFERROR(Notlar!AJ23/b_s10,0)</f>
        <v>0</v>
      </c>
      <c r="AK23" s="122" t="e">
        <f>Notlar!AK23/b_top</f>
        <v>#VALUE!</v>
      </c>
      <c r="AL23" s="168">
        <f t="shared" si="1"/>
        <v>0.75</v>
      </c>
      <c r="AM23" s="169">
        <f t="shared" si="1"/>
        <v>0.75</v>
      </c>
      <c r="AN23" s="169">
        <f t="shared" si="1"/>
        <v>0.5</v>
      </c>
      <c r="AO23" s="169">
        <f t="shared" si="1"/>
        <v>0</v>
      </c>
      <c r="AP23" s="169">
        <f t="shared" si="1"/>
        <v>0.75</v>
      </c>
      <c r="AQ23" s="169">
        <f t="shared" si="1"/>
        <v>0</v>
      </c>
      <c r="AR23" s="169">
        <f t="shared" si="1"/>
        <v>0</v>
      </c>
      <c r="AS23" s="169">
        <f t="shared" si="1"/>
        <v>0</v>
      </c>
      <c r="AT23" s="169">
        <f t="shared" si="1"/>
        <v>0</v>
      </c>
      <c r="AU23" s="169">
        <f t="shared" si="1"/>
        <v>0</v>
      </c>
      <c r="AV23" s="170">
        <f>Notlar!AV23/b_top</f>
        <v>0.55000000000000004</v>
      </c>
    </row>
    <row r="24" spans="1:48" x14ac:dyDescent="0.25">
      <c r="A24" s="30">
        <v>22</v>
      </c>
      <c r="B24" s="123">
        <f>IF(Notlar!B24&lt;&gt;"",Notlar!B24,"")</f>
        <v>2111505049</v>
      </c>
      <c r="C24" s="124" t="str">
        <f>IF(Notlar!C24&lt;&gt;"",Notlar!C24,"")</f>
        <v xml:space="preserve">KAAN </v>
      </c>
      <c r="D24" s="125" t="str">
        <f>IF(Notlar!D24&lt;&gt;"",Notlar!D24,"")</f>
        <v>KAHRAMAN</v>
      </c>
      <c r="E24" s="118">
        <f>IFERROR(Notlar!E24/v_s1,0)</f>
        <v>0.75</v>
      </c>
      <c r="F24" s="119">
        <f>IFERROR(Notlar!F24/v_s2,0)</f>
        <v>1</v>
      </c>
      <c r="G24" s="119">
        <f>IFERROR(Notlar!G24/v_s3,0)</f>
        <v>0.75</v>
      </c>
      <c r="H24" s="119">
        <f>IFERROR(Notlar!H24/v_s4,0)</f>
        <v>0.75</v>
      </c>
      <c r="I24" s="119">
        <f>IFERROR(Notlar!I24/v_s5,0)</f>
        <v>0.75</v>
      </c>
      <c r="J24" s="119">
        <f>IFERROR(Notlar!J24/v_s6,0)</f>
        <v>0</v>
      </c>
      <c r="K24" s="119">
        <f>IFERROR(Notlar!K24/v_s7,0)</f>
        <v>0</v>
      </c>
      <c r="L24" s="119">
        <f>IFERROR(Notlar!L24/v_s8,0)</f>
        <v>0</v>
      </c>
      <c r="M24" s="119">
        <f>IFERROR(Notlar!M24/v_s9,0)</f>
        <v>0</v>
      </c>
      <c r="N24" s="119">
        <f>IFERROR(Notlar!N24/v_s10,0)</f>
        <v>0</v>
      </c>
      <c r="O24" s="120">
        <f>Notlar!O24/v_top</f>
        <v>0.8</v>
      </c>
      <c r="P24" s="121">
        <f>IFERROR(Notlar!P24/f_s1,0)</f>
        <v>1</v>
      </c>
      <c r="Q24" s="119">
        <f>IFERROR(Notlar!Q24/f_s2,0)</f>
        <v>0.75</v>
      </c>
      <c r="R24" s="119">
        <f>IFERROR(Notlar!R24/f_s3,0)</f>
        <v>1</v>
      </c>
      <c r="S24" s="119">
        <f>IFERROR(Notlar!S24/f_s4,0)</f>
        <v>0.5</v>
      </c>
      <c r="T24" s="119">
        <f>IFERROR(Notlar!T24/f_s5,0)</f>
        <v>1</v>
      </c>
      <c r="U24" s="119">
        <f>IFERROR(Notlar!U24/f_s6,0)</f>
        <v>0</v>
      </c>
      <c r="V24" s="119">
        <f>IFERROR(Notlar!V24/f_s7,0)</f>
        <v>0</v>
      </c>
      <c r="W24" s="119">
        <f>IFERROR(Notlar!W24/f_s8,0)</f>
        <v>0</v>
      </c>
      <c r="X24" s="119">
        <f>IFERROR(Notlar!X24/f_s9,0)</f>
        <v>0</v>
      </c>
      <c r="Y24" s="119">
        <f>IFERROR(Notlar!Y24/f_s10,0)</f>
        <v>0</v>
      </c>
      <c r="Z24" s="122">
        <f>Notlar!Z24/f_top</f>
        <v>0.85</v>
      </c>
      <c r="AA24" s="118">
        <f>IFERROR(Notlar!AA24/b_s1,0)</f>
        <v>0</v>
      </c>
      <c r="AB24" s="119">
        <f>IFERROR(Notlar!AB24/b_s2,0)</f>
        <v>0</v>
      </c>
      <c r="AC24" s="119">
        <f>IFERROR(Notlar!AC24/b_s3,0)</f>
        <v>0</v>
      </c>
      <c r="AD24" s="119">
        <f>IFERROR(Notlar!AD24/b_s4,0)</f>
        <v>0</v>
      </c>
      <c r="AE24" s="119">
        <f>IFERROR(Notlar!AE24/b_s5,0)</f>
        <v>0</v>
      </c>
      <c r="AF24" s="119">
        <f>IFERROR(Notlar!AF24/b_s6,0)</f>
        <v>0</v>
      </c>
      <c r="AG24" s="119">
        <f>IFERROR(Notlar!AG24/b_s7,0)</f>
        <v>0</v>
      </c>
      <c r="AH24" s="119">
        <f>IFERROR(Notlar!AH24/b_s8,0)</f>
        <v>0</v>
      </c>
      <c r="AI24" s="119">
        <f>IFERROR(Notlar!AI24/b_s9,0)</f>
        <v>0</v>
      </c>
      <c r="AJ24" s="119">
        <f>IFERROR(Notlar!AJ24/b_s10,0)</f>
        <v>0</v>
      </c>
      <c r="AK24" s="122" t="e">
        <f>Notlar!AK24/b_top</f>
        <v>#VALUE!</v>
      </c>
      <c r="AL24" s="168">
        <f t="shared" si="1"/>
        <v>1</v>
      </c>
      <c r="AM24" s="169">
        <f t="shared" si="1"/>
        <v>0.75</v>
      </c>
      <c r="AN24" s="169">
        <f t="shared" si="1"/>
        <v>1</v>
      </c>
      <c r="AO24" s="169">
        <f t="shared" si="1"/>
        <v>0.5</v>
      </c>
      <c r="AP24" s="169">
        <f t="shared" si="1"/>
        <v>1</v>
      </c>
      <c r="AQ24" s="169">
        <f t="shared" si="1"/>
        <v>0</v>
      </c>
      <c r="AR24" s="169">
        <f t="shared" si="1"/>
        <v>0</v>
      </c>
      <c r="AS24" s="169">
        <f t="shared" si="1"/>
        <v>0</v>
      </c>
      <c r="AT24" s="169">
        <f t="shared" si="1"/>
        <v>0</v>
      </c>
      <c r="AU24" s="169">
        <f t="shared" si="1"/>
        <v>0</v>
      </c>
      <c r="AV24" s="170">
        <f>Notlar!AV24/b_top</f>
        <v>0.85</v>
      </c>
    </row>
    <row r="25" spans="1:48" x14ac:dyDescent="0.25">
      <c r="A25" s="68">
        <v>23</v>
      </c>
      <c r="B25" s="126">
        <f>IF(Notlar!B25&lt;&gt;"",Notlar!B25,"")</f>
        <v>2111505051</v>
      </c>
      <c r="C25" s="127" t="str">
        <f>IF(Notlar!C25&lt;&gt;"",Notlar!C25,"")</f>
        <v xml:space="preserve">İSA CAN </v>
      </c>
      <c r="D25" s="128" t="str">
        <f>IF(Notlar!D25&lt;&gt;"",Notlar!D25,"")</f>
        <v>KÜÇÜKERDEM</v>
      </c>
      <c r="E25" s="118">
        <f>IFERROR(Notlar!E25/v_s1,0)</f>
        <v>1</v>
      </c>
      <c r="F25" s="119">
        <f>IFERROR(Notlar!F25/v_s2,0)</f>
        <v>0.5</v>
      </c>
      <c r="G25" s="119">
        <f>IFERROR(Notlar!G25/v_s3,0)</f>
        <v>0.5</v>
      </c>
      <c r="H25" s="119">
        <f>IFERROR(Notlar!H25/v_s4,0)</f>
        <v>1</v>
      </c>
      <c r="I25" s="119">
        <f>IFERROR(Notlar!I25/v_s5,0)</f>
        <v>1</v>
      </c>
      <c r="J25" s="119">
        <f>IFERROR(Notlar!J25/v_s6,0)</f>
        <v>0</v>
      </c>
      <c r="K25" s="119">
        <f>IFERROR(Notlar!K25/v_s7,0)</f>
        <v>0</v>
      </c>
      <c r="L25" s="119">
        <f>IFERROR(Notlar!L25/v_s8,0)</f>
        <v>0</v>
      </c>
      <c r="M25" s="119">
        <f>IFERROR(Notlar!M25/v_s9,0)</f>
        <v>0</v>
      </c>
      <c r="N25" s="119">
        <f>IFERROR(Notlar!N25/v_s10,0)</f>
        <v>0</v>
      </c>
      <c r="O25" s="120">
        <f>Notlar!O25/v_top</f>
        <v>0.8</v>
      </c>
      <c r="P25" s="121">
        <f>IFERROR(Notlar!P25/f_s1,0)</f>
        <v>0.75</v>
      </c>
      <c r="Q25" s="119">
        <f>IFERROR(Notlar!Q25/f_s2,0)</f>
        <v>0</v>
      </c>
      <c r="R25" s="119">
        <f>IFERROR(Notlar!R25/f_s3,0)</f>
        <v>0.25</v>
      </c>
      <c r="S25" s="119">
        <f>IFERROR(Notlar!S25/f_s4,0)</f>
        <v>1</v>
      </c>
      <c r="T25" s="119">
        <f>IFERROR(Notlar!T25/f_s5,0)</f>
        <v>0</v>
      </c>
      <c r="U25" s="119">
        <f>IFERROR(Notlar!U25/f_s6,0)</f>
        <v>0</v>
      </c>
      <c r="V25" s="119">
        <f>IFERROR(Notlar!V25/f_s7,0)</f>
        <v>0</v>
      </c>
      <c r="W25" s="119">
        <f>IFERROR(Notlar!W25/f_s8,0)</f>
        <v>0</v>
      </c>
      <c r="X25" s="119">
        <f>IFERROR(Notlar!X25/f_s9,0)</f>
        <v>0</v>
      </c>
      <c r="Y25" s="119">
        <f>IFERROR(Notlar!Y25/f_s10,0)</f>
        <v>0</v>
      </c>
      <c r="Z25" s="122">
        <f>Notlar!Z25/f_top</f>
        <v>0.4</v>
      </c>
      <c r="AA25" s="118">
        <f>IFERROR(Notlar!AA25/b_s1,0)</f>
        <v>0</v>
      </c>
      <c r="AB25" s="119">
        <f>IFERROR(Notlar!AB25/b_s2,0)</f>
        <v>0</v>
      </c>
      <c r="AC25" s="119">
        <f>IFERROR(Notlar!AC25/b_s3,0)</f>
        <v>0</v>
      </c>
      <c r="AD25" s="119">
        <f>IFERROR(Notlar!AD25/b_s4,0)</f>
        <v>0</v>
      </c>
      <c r="AE25" s="119">
        <f>IFERROR(Notlar!AE25/b_s5,0)</f>
        <v>0</v>
      </c>
      <c r="AF25" s="119">
        <f>IFERROR(Notlar!AF25/b_s6,0)</f>
        <v>0</v>
      </c>
      <c r="AG25" s="119">
        <f>IFERROR(Notlar!AG25/b_s7,0)</f>
        <v>0</v>
      </c>
      <c r="AH25" s="119">
        <f>IFERROR(Notlar!AH25/b_s8,0)</f>
        <v>0</v>
      </c>
      <c r="AI25" s="119">
        <f>IFERROR(Notlar!AI25/b_s9,0)</f>
        <v>0</v>
      </c>
      <c r="AJ25" s="119">
        <f>IFERROR(Notlar!AJ25/b_s10,0)</f>
        <v>0</v>
      </c>
      <c r="AK25" s="122" t="e">
        <f>Notlar!AK25/b_top</f>
        <v>#VALUE!</v>
      </c>
      <c r="AL25" s="168">
        <f t="shared" si="1"/>
        <v>0.75</v>
      </c>
      <c r="AM25" s="169">
        <f t="shared" si="1"/>
        <v>0</v>
      </c>
      <c r="AN25" s="169">
        <f t="shared" si="1"/>
        <v>0.25</v>
      </c>
      <c r="AO25" s="169">
        <f t="shared" si="1"/>
        <v>1</v>
      </c>
      <c r="AP25" s="169">
        <f t="shared" si="1"/>
        <v>0</v>
      </c>
      <c r="AQ25" s="169">
        <f t="shared" si="1"/>
        <v>0</v>
      </c>
      <c r="AR25" s="169">
        <f t="shared" si="1"/>
        <v>0</v>
      </c>
      <c r="AS25" s="169">
        <f t="shared" si="1"/>
        <v>0</v>
      </c>
      <c r="AT25" s="169">
        <f t="shared" si="1"/>
        <v>0</v>
      </c>
      <c r="AU25" s="169">
        <f t="shared" si="1"/>
        <v>0</v>
      </c>
      <c r="AV25" s="170">
        <f>Notlar!AV25/b_top</f>
        <v>0.4</v>
      </c>
    </row>
    <row r="26" spans="1:48" x14ac:dyDescent="0.25">
      <c r="A26" s="30">
        <v>24</v>
      </c>
      <c r="B26" s="123">
        <f>IF(Notlar!B26&lt;&gt;"",Notlar!B26,"")</f>
        <v>2111505053</v>
      </c>
      <c r="C26" s="124" t="str">
        <f>IF(Notlar!C26&lt;&gt;"",Notlar!C26,"")</f>
        <v xml:space="preserve">MEHMET </v>
      </c>
      <c r="D26" s="125" t="str">
        <f>IF(Notlar!D26&lt;&gt;"",Notlar!D26,"")</f>
        <v>ÇAKMAK</v>
      </c>
      <c r="E26" s="118">
        <f>IFERROR(Notlar!E26/v_s1,0)</f>
        <v>1</v>
      </c>
      <c r="F26" s="119">
        <f>IFERROR(Notlar!F26/v_s2,0)</f>
        <v>1</v>
      </c>
      <c r="G26" s="119">
        <f>IFERROR(Notlar!G26/v_s3,0)</f>
        <v>0.75</v>
      </c>
      <c r="H26" s="119">
        <f>IFERROR(Notlar!H26/v_s4,0)</f>
        <v>0.75</v>
      </c>
      <c r="I26" s="119">
        <f>IFERROR(Notlar!I26/v_s5,0)</f>
        <v>0.75</v>
      </c>
      <c r="J26" s="119">
        <f>IFERROR(Notlar!J26/v_s6,0)</f>
        <v>0</v>
      </c>
      <c r="K26" s="119">
        <f>IFERROR(Notlar!K26/v_s7,0)</f>
        <v>0</v>
      </c>
      <c r="L26" s="119">
        <f>IFERROR(Notlar!L26/v_s8,0)</f>
        <v>0</v>
      </c>
      <c r="M26" s="119">
        <f>IFERROR(Notlar!M26/v_s9,0)</f>
        <v>0</v>
      </c>
      <c r="N26" s="119">
        <f>IFERROR(Notlar!N26/v_s10,0)</f>
        <v>0</v>
      </c>
      <c r="O26" s="120">
        <f>Notlar!O26/v_top</f>
        <v>0.85</v>
      </c>
      <c r="P26" s="121">
        <f>IFERROR(Notlar!P26/f_s1,0)</f>
        <v>1</v>
      </c>
      <c r="Q26" s="119">
        <f>IFERROR(Notlar!Q26/f_s2,0)</f>
        <v>0.75</v>
      </c>
      <c r="R26" s="119">
        <f>IFERROR(Notlar!R26/f_s3,0)</f>
        <v>1</v>
      </c>
      <c r="S26" s="119">
        <f>IFERROR(Notlar!S26/f_s4,0)</f>
        <v>0.5</v>
      </c>
      <c r="T26" s="119">
        <f>IFERROR(Notlar!T26/f_s5,0)</f>
        <v>1</v>
      </c>
      <c r="U26" s="119">
        <f>IFERROR(Notlar!U26/f_s6,0)</f>
        <v>0</v>
      </c>
      <c r="V26" s="119">
        <f>IFERROR(Notlar!V26/f_s7,0)</f>
        <v>0</v>
      </c>
      <c r="W26" s="119">
        <f>IFERROR(Notlar!W26/f_s8,0)</f>
        <v>0</v>
      </c>
      <c r="X26" s="119">
        <f>IFERROR(Notlar!X26/f_s9,0)</f>
        <v>0</v>
      </c>
      <c r="Y26" s="119">
        <f>IFERROR(Notlar!Y26/f_s10,0)</f>
        <v>0</v>
      </c>
      <c r="Z26" s="122">
        <f>Notlar!Z26/f_top</f>
        <v>0.85</v>
      </c>
      <c r="AA26" s="118">
        <f>IFERROR(Notlar!AA26/b_s1,0)</f>
        <v>0</v>
      </c>
      <c r="AB26" s="119">
        <f>IFERROR(Notlar!AB26/b_s2,0)</f>
        <v>0</v>
      </c>
      <c r="AC26" s="119">
        <f>IFERROR(Notlar!AC26/b_s3,0)</f>
        <v>0</v>
      </c>
      <c r="AD26" s="119">
        <f>IFERROR(Notlar!AD26/b_s4,0)</f>
        <v>0</v>
      </c>
      <c r="AE26" s="119">
        <f>IFERROR(Notlar!AE26/b_s5,0)</f>
        <v>0</v>
      </c>
      <c r="AF26" s="119">
        <f>IFERROR(Notlar!AF26/b_s6,0)</f>
        <v>0</v>
      </c>
      <c r="AG26" s="119">
        <f>IFERROR(Notlar!AG26/b_s7,0)</f>
        <v>0</v>
      </c>
      <c r="AH26" s="119">
        <f>IFERROR(Notlar!AH26/b_s8,0)</f>
        <v>0</v>
      </c>
      <c r="AI26" s="119">
        <f>IFERROR(Notlar!AI26/b_s9,0)</f>
        <v>0</v>
      </c>
      <c r="AJ26" s="119">
        <f>IFERROR(Notlar!AJ26/b_s10,0)</f>
        <v>0</v>
      </c>
      <c r="AK26" s="122" t="e">
        <f>Notlar!AK26/b_top</f>
        <v>#VALUE!</v>
      </c>
      <c r="AL26" s="168">
        <f t="shared" si="1"/>
        <v>1</v>
      </c>
      <c r="AM26" s="169">
        <f t="shared" si="1"/>
        <v>0.75</v>
      </c>
      <c r="AN26" s="169">
        <f t="shared" si="1"/>
        <v>1</v>
      </c>
      <c r="AO26" s="169">
        <f t="shared" si="1"/>
        <v>0.5</v>
      </c>
      <c r="AP26" s="169">
        <f t="shared" si="1"/>
        <v>1</v>
      </c>
      <c r="AQ26" s="169">
        <f t="shared" si="1"/>
        <v>0</v>
      </c>
      <c r="AR26" s="169">
        <f t="shared" si="1"/>
        <v>0</v>
      </c>
      <c r="AS26" s="169">
        <f t="shared" si="1"/>
        <v>0</v>
      </c>
      <c r="AT26" s="169">
        <f t="shared" si="1"/>
        <v>0</v>
      </c>
      <c r="AU26" s="169">
        <f t="shared" si="1"/>
        <v>0</v>
      </c>
      <c r="AV26" s="170">
        <f>Notlar!AV26/b_top</f>
        <v>0.85</v>
      </c>
    </row>
    <row r="27" spans="1:48" x14ac:dyDescent="0.25">
      <c r="A27" s="68">
        <v>25</v>
      </c>
      <c r="B27" s="126">
        <f>IF(Notlar!B27&lt;&gt;"",Notlar!B27,"")</f>
        <v>2111505057</v>
      </c>
      <c r="C27" s="127" t="str">
        <f>IF(Notlar!C27&lt;&gt;"",Notlar!C27,"")</f>
        <v xml:space="preserve">BURAK </v>
      </c>
      <c r="D27" s="128" t="str">
        <f>IF(Notlar!D27&lt;&gt;"",Notlar!D27,"")</f>
        <v>DİNER</v>
      </c>
      <c r="E27" s="118">
        <f>IFERROR(Notlar!E27/v_s1,0)</f>
        <v>1</v>
      </c>
      <c r="F27" s="119">
        <f>IFERROR(Notlar!F27/v_s2,0)</f>
        <v>1</v>
      </c>
      <c r="G27" s="119">
        <f>IFERROR(Notlar!G27/v_s3,0)</f>
        <v>1</v>
      </c>
      <c r="H27" s="119">
        <f>IFERROR(Notlar!H27/v_s4,0)</f>
        <v>0.5</v>
      </c>
      <c r="I27" s="119">
        <f>IFERROR(Notlar!I27/v_s5,0)</f>
        <v>0.5</v>
      </c>
      <c r="J27" s="119">
        <f>IFERROR(Notlar!J27/v_s6,0)</f>
        <v>0</v>
      </c>
      <c r="K27" s="119">
        <f>IFERROR(Notlar!K27/v_s7,0)</f>
        <v>0</v>
      </c>
      <c r="L27" s="119">
        <f>IFERROR(Notlar!L27/v_s8,0)</f>
        <v>0</v>
      </c>
      <c r="M27" s="119">
        <f>IFERROR(Notlar!M27/v_s9,0)</f>
        <v>0</v>
      </c>
      <c r="N27" s="119">
        <f>IFERROR(Notlar!N27/v_s10,0)</f>
        <v>0</v>
      </c>
      <c r="O27" s="120">
        <f>Notlar!O27/v_top</f>
        <v>0.8</v>
      </c>
      <c r="P27" s="121">
        <f>IFERROR(Notlar!P27/f_s1,0)</f>
        <v>0.25</v>
      </c>
      <c r="Q27" s="119">
        <f>IFERROR(Notlar!Q27/f_s2,0)</f>
        <v>0.5</v>
      </c>
      <c r="R27" s="119">
        <f>IFERROR(Notlar!R27/f_s3,0)</f>
        <v>0.75</v>
      </c>
      <c r="S27" s="119">
        <f>IFERROR(Notlar!S27/f_s4,0)</f>
        <v>0.75</v>
      </c>
      <c r="T27" s="119">
        <f>IFERROR(Notlar!T27/f_s5,0)</f>
        <v>1</v>
      </c>
      <c r="U27" s="119">
        <f>IFERROR(Notlar!U27/f_s6,0)</f>
        <v>0</v>
      </c>
      <c r="V27" s="119">
        <f>IFERROR(Notlar!V27/f_s7,0)</f>
        <v>0</v>
      </c>
      <c r="W27" s="119">
        <f>IFERROR(Notlar!W27/f_s8,0)</f>
        <v>0</v>
      </c>
      <c r="X27" s="119">
        <f>IFERROR(Notlar!X27/f_s9,0)</f>
        <v>0</v>
      </c>
      <c r="Y27" s="119">
        <f>IFERROR(Notlar!Y27/f_s10,0)</f>
        <v>0</v>
      </c>
      <c r="Z27" s="122">
        <f>Notlar!Z27/f_top</f>
        <v>0.65</v>
      </c>
      <c r="AA27" s="118">
        <f>IFERROR(Notlar!AA27/b_s1,0)</f>
        <v>0</v>
      </c>
      <c r="AB27" s="119">
        <f>IFERROR(Notlar!AB27/b_s2,0)</f>
        <v>0</v>
      </c>
      <c r="AC27" s="119">
        <f>IFERROR(Notlar!AC27/b_s3,0)</f>
        <v>0</v>
      </c>
      <c r="AD27" s="119">
        <f>IFERROR(Notlar!AD27/b_s4,0)</f>
        <v>0</v>
      </c>
      <c r="AE27" s="119">
        <f>IFERROR(Notlar!AE27/b_s5,0)</f>
        <v>0</v>
      </c>
      <c r="AF27" s="119">
        <f>IFERROR(Notlar!AF27/b_s6,0)</f>
        <v>0</v>
      </c>
      <c r="AG27" s="119">
        <f>IFERROR(Notlar!AG27/b_s7,0)</f>
        <v>0</v>
      </c>
      <c r="AH27" s="119">
        <f>IFERROR(Notlar!AH27/b_s8,0)</f>
        <v>0</v>
      </c>
      <c r="AI27" s="119">
        <f>IFERROR(Notlar!AI27/b_s9,0)</f>
        <v>0</v>
      </c>
      <c r="AJ27" s="119">
        <f>IFERROR(Notlar!AJ27/b_s10,0)</f>
        <v>0</v>
      </c>
      <c r="AK27" s="122" t="e">
        <f>Notlar!AK27/b_top</f>
        <v>#VALUE!</v>
      </c>
      <c r="AL27" s="168">
        <f t="shared" si="1"/>
        <v>0.25</v>
      </c>
      <c r="AM27" s="169">
        <f t="shared" si="1"/>
        <v>0.5</v>
      </c>
      <c r="AN27" s="169">
        <f t="shared" si="1"/>
        <v>0.75</v>
      </c>
      <c r="AO27" s="169">
        <f t="shared" si="1"/>
        <v>0.75</v>
      </c>
      <c r="AP27" s="169">
        <f t="shared" si="1"/>
        <v>1</v>
      </c>
      <c r="AQ27" s="169">
        <f t="shared" si="1"/>
        <v>0</v>
      </c>
      <c r="AR27" s="169">
        <f t="shared" si="1"/>
        <v>0</v>
      </c>
      <c r="AS27" s="169">
        <f t="shared" si="1"/>
        <v>0</v>
      </c>
      <c r="AT27" s="169">
        <f t="shared" si="1"/>
        <v>0</v>
      </c>
      <c r="AU27" s="169">
        <f t="shared" si="1"/>
        <v>0</v>
      </c>
      <c r="AV27" s="170">
        <f>Notlar!AV27/b_top</f>
        <v>0.65</v>
      </c>
    </row>
    <row r="28" spans="1:48" x14ac:dyDescent="0.25">
      <c r="A28" s="30">
        <v>26</v>
      </c>
      <c r="B28" s="123">
        <f>IF(Notlar!B28&lt;&gt;"",Notlar!B28,"")</f>
        <v>2111505058</v>
      </c>
      <c r="C28" s="124" t="str">
        <f>IF(Notlar!C28&lt;&gt;"",Notlar!C28,"")</f>
        <v xml:space="preserve">AHMET HİLMİ </v>
      </c>
      <c r="D28" s="125" t="str">
        <f>IF(Notlar!D28&lt;&gt;"",Notlar!D28,"")</f>
        <v>MANYAS</v>
      </c>
      <c r="E28" s="118">
        <f>IFERROR(Notlar!E28/v_s1,0)</f>
        <v>0.5</v>
      </c>
      <c r="F28" s="119">
        <f>IFERROR(Notlar!F28/v_s2,0)</f>
        <v>1</v>
      </c>
      <c r="G28" s="119">
        <f>IFERROR(Notlar!G28/v_s3,0)</f>
        <v>1</v>
      </c>
      <c r="H28" s="119">
        <f>IFERROR(Notlar!H28/v_s4,0)</f>
        <v>0.5</v>
      </c>
      <c r="I28" s="119">
        <f>IFERROR(Notlar!I28/v_s5,0)</f>
        <v>0.75</v>
      </c>
      <c r="J28" s="119">
        <f>IFERROR(Notlar!J28/v_s6,0)</f>
        <v>0</v>
      </c>
      <c r="K28" s="119">
        <f>IFERROR(Notlar!K28/v_s7,0)</f>
        <v>0</v>
      </c>
      <c r="L28" s="119">
        <f>IFERROR(Notlar!L28/v_s8,0)</f>
        <v>0</v>
      </c>
      <c r="M28" s="119">
        <f>IFERROR(Notlar!M28/v_s9,0)</f>
        <v>0</v>
      </c>
      <c r="N28" s="119">
        <f>IFERROR(Notlar!N28/v_s10,0)</f>
        <v>0</v>
      </c>
      <c r="O28" s="120">
        <f>Notlar!O28/v_top</f>
        <v>0.75</v>
      </c>
      <c r="P28" s="121">
        <f>IFERROR(Notlar!P28/f_s1,0)</f>
        <v>1</v>
      </c>
      <c r="Q28" s="119">
        <f>IFERROR(Notlar!Q28/f_s2,0)</f>
        <v>0.5</v>
      </c>
      <c r="R28" s="119">
        <f>IFERROR(Notlar!R28/f_s3,0)</f>
        <v>0.5</v>
      </c>
      <c r="S28" s="119">
        <f>IFERROR(Notlar!S28/f_s4,0)</f>
        <v>0.5</v>
      </c>
      <c r="T28" s="119">
        <f>IFERROR(Notlar!T28/f_s5,0)</f>
        <v>0.5</v>
      </c>
      <c r="U28" s="119">
        <f>IFERROR(Notlar!U28/f_s6,0)</f>
        <v>0</v>
      </c>
      <c r="V28" s="119">
        <f>IFERROR(Notlar!V28/f_s7,0)</f>
        <v>0</v>
      </c>
      <c r="W28" s="119">
        <f>IFERROR(Notlar!W28/f_s8,0)</f>
        <v>0</v>
      </c>
      <c r="X28" s="119">
        <f>IFERROR(Notlar!X28/f_s9,0)</f>
        <v>0</v>
      </c>
      <c r="Y28" s="119">
        <f>IFERROR(Notlar!Y28/f_s10,0)</f>
        <v>0</v>
      </c>
      <c r="Z28" s="122">
        <f>Notlar!Z28/f_top</f>
        <v>0.6</v>
      </c>
      <c r="AA28" s="118">
        <f>IFERROR(Notlar!AA28/b_s1,0)</f>
        <v>0</v>
      </c>
      <c r="AB28" s="119">
        <f>IFERROR(Notlar!AB28/b_s2,0)</f>
        <v>0</v>
      </c>
      <c r="AC28" s="119">
        <f>IFERROR(Notlar!AC28/b_s3,0)</f>
        <v>0</v>
      </c>
      <c r="AD28" s="119">
        <f>IFERROR(Notlar!AD28/b_s4,0)</f>
        <v>0</v>
      </c>
      <c r="AE28" s="119">
        <f>IFERROR(Notlar!AE28/b_s5,0)</f>
        <v>0</v>
      </c>
      <c r="AF28" s="119">
        <f>IFERROR(Notlar!AF28/b_s6,0)</f>
        <v>0</v>
      </c>
      <c r="AG28" s="119">
        <f>IFERROR(Notlar!AG28/b_s7,0)</f>
        <v>0</v>
      </c>
      <c r="AH28" s="119">
        <f>IFERROR(Notlar!AH28/b_s8,0)</f>
        <v>0</v>
      </c>
      <c r="AI28" s="119">
        <f>IFERROR(Notlar!AI28/b_s9,0)</f>
        <v>0</v>
      </c>
      <c r="AJ28" s="119">
        <f>IFERROR(Notlar!AJ28/b_s10,0)</f>
        <v>0</v>
      </c>
      <c r="AK28" s="122" t="e">
        <f>Notlar!AK28/b_top</f>
        <v>#VALUE!</v>
      </c>
      <c r="AL28" s="168">
        <f t="shared" si="1"/>
        <v>1</v>
      </c>
      <c r="AM28" s="169">
        <f t="shared" si="1"/>
        <v>0.5</v>
      </c>
      <c r="AN28" s="169">
        <f t="shared" si="1"/>
        <v>0.5</v>
      </c>
      <c r="AO28" s="169">
        <f t="shared" si="1"/>
        <v>0.5</v>
      </c>
      <c r="AP28" s="169">
        <f t="shared" si="1"/>
        <v>0.5</v>
      </c>
      <c r="AQ28" s="169">
        <f t="shared" si="1"/>
        <v>0</v>
      </c>
      <c r="AR28" s="169">
        <f t="shared" si="1"/>
        <v>0</v>
      </c>
      <c r="AS28" s="169">
        <f t="shared" si="1"/>
        <v>0</v>
      </c>
      <c r="AT28" s="169">
        <f t="shared" si="1"/>
        <v>0</v>
      </c>
      <c r="AU28" s="169">
        <f t="shared" si="1"/>
        <v>0</v>
      </c>
      <c r="AV28" s="170">
        <f>Notlar!AV28/b_top</f>
        <v>0.6</v>
      </c>
    </row>
    <row r="29" spans="1:48" x14ac:dyDescent="0.25">
      <c r="A29" s="68">
        <v>27</v>
      </c>
      <c r="B29" s="126">
        <f>IF(Notlar!B29&lt;&gt;"",Notlar!B29,"")</f>
        <v>2111505062</v>
      </c>
      <c r="C29" s="127" t="str">
        <f>IF(Notlar!C29&lt;&gt;"",Notlar!C29,"")</f>
        <v xml:space="preserve">NUREFŞAN </v>
      </c>
      <c r="D29" s="128" t="str">
        <f>IF(Notlar!D29&lt;&gt;"",Notlar!D29,"")</f>
        <v>AKTI</v>
      </c>
      <c r="E29" s="118">
        <f>IFERROR(Notlar!E29/v_s1,0)</f>
        <v>0.75</v>
      </c>
      <c r="F29" s="119">
        <f>IFERROR(Notlar!F29/v_s2,0)</f>
        <v>1</v>
      </c>
      <c r="G29" s="119">
        <f>IFERROR(Notlar!G29/v_s3,0)</f>
        <v>1</v>
      </c>
      <c r="H29" s="119">
        <f>IFERROR(Notlar!H29/v_s4,0)</f>
        <v>0.5</v>
      </c>
      <c r="I29" s="119">
        <f>IFERROR(Notlar!I29/v_s5,0)</f>
        <v>0</v>
      </c>
      <c r="J29" s="119">
        <f>IFERROR(Notlar!J29/v_s6,0)</f>
        <v>0</v>
      </c>
      <c r="K29" s="119">
        <f>IFERROR(Notlar!K29/v_s7,0)</f>
        <v>0</v>
      </c>
      <c r="L29" s="119">
        <f>IFERROR(Notlar!L29/v_s8,0)</f>
        <v>0</v>
      </c>
      <c r="M29" s="119">
        <f>IFERROR(Notlar!M29/v_s9,0)</f>
        <v>0</v>
      </c>
      <c r="N29" s="119">
        <f>IFERROR(Notlar!N29/v_s10,0)</f>
        <v>0</v>
      </c>
      <c r="O29" s="120">
        <f>Notlar!O29/v_top</f>
        <v>0.65</v>
      </c>
      <c r="P29" s="121">
        <f>IFERROR(Notlar!P29/f_s1,0)</f>
        <v>0.75</v>
      </c>
      <c r="Q29" s="119">
        <f>IFERROR(Notlar!Q29/f_s2,0)</f>
        <v>0.5</v>
      </c>
      <c r="R29" s="119">
        <f>IFERROR(Notlar!R29/f_s3,0)</f>
        <v>0.5</v>
      </c>
      <c r="S29" s="119">
        <f>IFERROR(Notlar!S29/f_s4,0)</f>
        <v>0.25</v>
      </c>
      <c r="T29" s="119">
        <f>IFERROR(Notlar!T29/f_s5,0)</f>
        <v>0.25</v>
      </c>
      <c r="U29" s="119">
        <f>IFERROR(Notlar!U29/f_s6,0)</f>
        <v>0</v>
      </c>
      <c r="V29" s="119">
        <f>IFERROR(Notlar!V29/f_s7,0)</f>
        <v>0</v>
      </c>
      <c r="W29" s="119">
        <f>IFERROR(Notlar!W29/f_s8,0)</f>
        <v>0</v>
      </c>
      <c r="X29" s="119">
        <f>IFERROR(Notlar!X29/f_s9,0)</f>
        <v>0</v>
      </c>
      <c r="Y29" s="119">
        <f>IFERROR(Notlar!Y29/f_s10,0)</f>
        <v>0</v>
      </c>
      <c r="Z29" s="122">
        <f>Notlar!Z29/f_top</f>
        <v>0.45</v>
      </c>
      <c r="AA29" s="118">
        <f>IFERROR(Notlar!AA29/b_s1,0)</f>
        <v>0.5</v>
      </c>
      <c r="AB29" s="119">
        <f>IFERROR(Notlar!AB29/b_s2,0)</f>
        <v>0.75</v>
      </c>
      <c r="AC29" s="119">
        <f>IFERROR(Notlar!AC29/b_s3,0)</f>
        <v>0.75</v>
      </c>
      <c r="AD29" s="119">
        <f>IFERROR(Notlar!AD29/b_s4,0)</f>
        <v>0.5</v>
      </c>
      <c r="AE29" s="119">
        <f>IFERROR(Notlar!AE29/b_s5,0)</f>
        <v>0.75</v>
      </c>
      <c r="AF29" s="119">
        <f>IFERROR(Notlar!AF29/b_s6,0)</f>
        <v>0</v>
      </c>
      <c r="AG29" s="119">
        <f>IFERROR(Notlar!AG29/b_s7,0)</f>
        <v>0</v>
      </c>
      <c r="AH29" s="119">
        <f>IFERROR(Notlar!AH29/b_s8,0)</f>
        <v>0</v>
      </c>
      <c r="AI29" s="119">
        <f>IFERROR(Notlar!AI29/b_s9,0)</f>
        <v>0</v>
      </c>
      <c r="AJ29" s="119">
        <f>IFERROR(Notlar!AJ29/b_s10,0)</f>
        <v>0</v>
      </c>
      <c r="AK29" s="122">
        <f>Notlar!AK29/b_top</f>
        <v>0.65</v>
      </c>
      <c r="AL29" s="168">
        <f t="shared" si="1"/>
        <v>0.75</v>
      </c>
      <c r="AM29" s="169">
        <f t="shared" si="1"/>
        <v>0.75</v>
      </c>
      <c r="AN29" s="169">
        <f t="shared" si="1"/>
        <v>0.75</v>
      </c>
      <c r="AO29" s="169">
        <f t="shared" si="1"/>
        <v>0.5</v>
      </c>
      <c r="AP29" s="169">
        <f t="shared" si="1"/>
        <v>0.75</v>
      </c>
      <c r="AQ29" s="169">
        <f t="shared" si="1"/>
        <v>0</v>
      </c>
      <c r="AR29" s="169">
        <f t="shared" si="1"/>
        <v>0</v>
      </c>
      <c r="AS29" s="169">
        <f t="shared" si="1"/>
        <v>0</v>
      </c>
      <c r="AT29" s="169">
        <f t="shared" si="1"/>
        <v>0</v>
      </c>
      <c r="AU29" s="169">
        <f t="shared" si="1"/>
        <v>0</v>
      </c>
      <c r="AV29" s="170">
        <f>Notlar!AV29/b_top</f>
        <v>0.7</v>
      </c>
    </row>
    <row r="30" spans="1:48" x14ac:dyDescent="0.25">
      <c r="A30" s="30">
        <v>28</v>
      </c>
      <c r="B30" s="123">
        <f>IF(Notlar!B30&lt;&gt;"",Notlar!B30,"")</f>
        <v>2111505200</v>
      </c>
      <c r="C30" s="124" t="str">
        <f>IF(Notlar!C30&lt;&gt;"",Notlar!C30,"")</f>
        <v xml:space="preserve">ABOBAKR SHAHER </v>
      </c>
      <c r="D30" s="125" t="str">
        <f>IF(Notlar!D30&lt;&gt;"",Notlar!D30,"")</f>
        <v>SULTAN ABDULRAB AL-DUBAI</v>
      </c>
      <c r="E30" s="118">
        <f>IFERROR(Notlar!E30/v_s1,0)</f>
        <v>0.5</v>
      </c>
      <c r="F30" s="119">
        <f>IFERROR(Notlar!F30/v_s2,0)</f>
        <v>1</v>
      </c>
      <c r="G30" s="119">
        <f>IFERROR(Notlar!G30/v_s3,0)</f>
        <v>0</v>
      </c>
      <c r="H30" s="119">
        <f>IFERROR(Notlar!H30/v_s4,0)</f>
        <v>0.5</v>
      </c>
      <c r="I30" s="119">
        <f>IFERROR(Notlar!I30/v_s5,0)</f>
        <v>0.25</v>
      </c>
      <c r="J30" s="119">
        <f>IFERROR(Notlar!J30/v_s6,0)</f>
        <v>0</v>
      </c>
      <c r="K30" s="119">
        <f>IFERROR(Notlar!K30/v_s7,0)</f>
        <v>0</v>
      </c>
      <c r="L30" s="119">
        <f>IFERROR(Notlar!L30/v_s8,0)</f>
        <v>0</v>
      </c>
      <c r="M30" s="119">
        <f>IFERROR(Notlar!M30/v_s9,0)</f>
        <v>0</v>
      </c>
      <c r="N30" s="119">
        <f>IFERROR(Notlar!N30/v_s10,0)</f>
        <v>0</v>
      </c>
      <c r="O30" s="120">
        <f>Notlar!O30/v_top</f>
        <v>0.45</v>
      </c>
      <c r="P30" s="121">
        <f>IFERROR(Notlar!P30/f_s1,0)</f>
        <v>1</v>
      </c>
      <c r="Q30" s="119">
        <f>IFERROR(Notlar!Q30/f_s2,0)</f>
        <v>0.75</v>
      </c>
      <c r="R30" s="119">
        <f>IFERROR(Notlar!R30/f_s3,0)</f>
        <v>0.25</v>
      </c>
      <c r="S30" s="119">
        <f>IFERROR(Notlar!S30/f_s4,0)</f>
        <v>0.25</v>
      </c>
      <c r="T30" s="119">
        <f>IFERROR(Notlar!T30/f_s5,0)</f>
        <v>0.25</v>
      </c>
      <c r="U30" s="119">
        <f>IFERROR(Notlar!U30/f_s6,0)</f>
        <v>0</v>
      </c>
      <c r="V30" s="119">
        <f>IFERROR(Notlar!V30/f_s7,0)</f>
        <v>0</v>
      </c>
      <c r="W30" s="119">
        <f>IFERROR(Notlar!W30/f_s8,0)</f>
        <v>0</v>
      </c>
      <c r="X30" s="119">
        <f>IFERROR(Notlar!X30/f_s9,0)</f>
        <v>0</v>
      </c>
      <c r="Y30" s="119">
        <f>IFERROR(Notlar!Y30/f_s10,0)</f>
        <v>0</v>
      </c>
      <c r="Z30" s="122">
        <f>Notlar!Z30/f_top</f>
        <v>0.5</v>
      </c>
      <c r="AA30" s="118">
        <f>IFERROR(Notlar!AA30/b_s1,0)</f>
        <v>1</v>
      </c>
      <c r="AB30" s="119">
        <f>IFERROR(Notlar!AB30/b_s2,0)</f>
        <v>0.75</v>
      </c>
      <c r="AC30" s="119">
        <f>IFERROR(Notlar!AC30/b_s3,0)</f>
        <v>0.75</v>
      </c>
      <c r="AD30" s="119">
        <f>IFERROR(Notlar!AD30/b_s4,0)</f>
        <v>0.75</v>
      </c>
      <c r="AE30" s="119">
        <f>IFERROR(Notlar!AE30/b_s5,0)</f>
        <v>0.75</v>
      </c>
      <c r="AF30" s="119">
        <f>IFERROR(Notlar!AF30/b_s6,0)</f>
        <v>0</v>
      </c>
      <c r="AG30" s="119">
        <f>IFERROR(Notlar!AG30/b_s7,0)</f>
        <v>0</v>
      </c>
      <c r="AH30" s="119">
        <f>IFERROR(Notlar!AH30/b_s8,0)</f>
        <v>0</v>
      </c>
      <c r="AI30" s="119">
        <f>IFERROR(Notlar!AI30/b_s9,0)</f>
        <v>0</v>
      </c>
      <c r="AJ30" s="119">
        <f>IFERROR(Notlar!AJ30/b_s10,0)</f>
        <v>0</v>
      </c>
      <c r="AK30" s="122">
        <f>Notlar!AK30/b_top</f>
        <v>0.8</v>
      </c>
      <c r="AL30" s="168">
        <f t="shared" si="1"/>
        <v>1</v>
      </c>
      <c r="AM30" s="169">
        <f t="shared" si="1"/>
        <v>0.75</v>
      </c>
      <c r="AN30" s="169">
        <f t="shared" si="1"/>
        <v>0.75</v>
      </c>
      <c r="AO30" s="169">
        <f t="shared" si="1"/>
        <v>0.75</v>
      </c>
      <c r="AP30" s="169">
        <f t="shared" si="1"/>
        <v>0.75</v>
      </c>
      <c r="AQ30" s="169">
        <f t="shared" si="1"/>
        <v>0</v>
      </c>
      <c r="AR30" s="169">
        <f t="shared" si="1"/>
        <v>0</v>
      </c>
      <c r="AS30" s="169">
        <f t="shared" si="1"/>
        <v>0</v>
      </c>
      <c r="AT30" s="169">
        <f t="shared" si="1"/>
        <v>0</v>
      </c>
      <c r="AU30" s="169">
        <f t="shared" si="1"/>
        <v>0</v>
      </c>
      <c r="AV30" s="170">
        <f>Notlar!AV30/b_top</f>
        <v>0.8</v>
      </c>
    </row>
    <row r="31" spans="1:48" x14ac:dyDescent="0.25">
      <c r="A31" s="68">
        <v>29</v>
      </c>
      <c r="B31" s="126">
        <f>IF(Notlar!B31&lt;&gt;"",Notlar!B31,"")</f>
        <v>2111505201</v>
      </c>
      <c r="C31" s="127" t="str">
        <f>IF(Notlar!C31&lt;&gt;"",Notlar!C31,"")</f>
        <v xml:space="preserve">MUHAMMAD </v>
      </c>
      <c r="D31" s="128" t="str">
        <f>IF(Notlar!D31&lt;&gt;"",Notlar!D31,"")</f>
        <v>KALUMIAN</v>
      </c>
      <c r="E31" s="118">
        <f>IFERROR(Notlar!E31/v_s1,0)</f>
        <v>0.75</v>
      </c>
      <c r="F31" s="119">
        <f>IFERROR(Notlar!F31/v_s2,0)</f>
        <v>0.75</v>
      </c>
      <c r="G31" s="119">
        <f>IFERROR(Notlar!G31/v_s3,0)</f>
        <v>0.75</v>
      </c>
      <c r="H31" s="119">
        <f>IFERROR(Notlar!H31/v_s4,0)</f>
        <v>0.25</v>
      </c>
      <c r="I31" s="119">
        <f>IFERROR(Notlar!I31/v_s5,0)</f>
        <v>0.5</v>
      </c>
      <c r="J31" s="119">
        <f>IFERROR(Notlar!J31/v_s6,0)</f>
        <v>0</v>
      </c>
      <c r="K31" s="119">
        <f>IFERROR(Notlar!K31/v_s7,0)</f>
        <v>0</v>
      </c>
      <c r="L31" s="119">
        <f>IFERROR(Notlar!L31/v_s8,0)</f>
        <v>0</v>
      </c>
      <c r="M31" s="119">
        <f>IFERROR(Notlar!M31/v_s9,0)</f>
        <v>0</v>
      </c>
      <c r="N31" s="119">
        <f>IFERROR(Notlar!N31/v_s10,0)</f>
        <v>0</v>
      </c>
      <c r="O31" s="120">
        <f>Notlar!O31/v_top</f>
        <v>0.6</v>
      </c>
      <c r="P31" s="121">
        <f>IFERROR(Notlar!P31/f_s1,0)</f>
        <v>0.5</v>
      </c>
      <c r="Q31" s="119">
        <f>IFERROR(Notlar!Q31/f_s2,0)</f>
        <v>0.75</v>
      </c>
      <c r="R31" s="119">
        <f>IFERROR(Notlar!R31/f_s3,0)</f>
        <v>0.5</v>
      </c>
      <c r="S31" s="119">
        <f>IFERROR(Notlar!S31/f_s4,0)</f>
        <v>0.5</v>
      </c>
      <c r="T31" s="119">
        <f>IFERROR(Notlar!T31/f_s5,0)</f>
        <v>0</v>
      </c>
      <c r="U31" s="119">
        <f>IFERROR(Notlar!U31/f_s6,0)</f>
        <v>0</v>
      </c>
      <c r="V31" s="119">
        <f>IFERROR(Notlar!V31/f_s7,0)</f>
        <v>0</v>
      </c>
      <c r="W31" s="119">
        <f>IFERROR(Notlar!W31/f_s8,0)</f>
        <v>0</v>
      </c>
      <c r="X31" s="119">
        <f>IFERROR(Notlar!X31/f_s9,0)</f>
        <v>0</v>
      </c>
      <c r="Y31" s="119">
        <f>IFERROR(Notlar!Y31/f_s10,0)</f>
        <v>0</v>
      </c>
      <c r="Z31" s="122">
        <f>Notlar!Z31/f_top</f>
        <v>0.45</v>
      </c>
      <c r="AA31" s="118">
        <f>IFERROR(Notlar!AA31/b_s1,0)</f>
        <v>0</v>
      </c>
      <c r="AB31" s="119">
        <f>IFERROR(Notlar!AB31/b_s2,0)</f>
        <v>0</v>
      </c>
      <c r="AC31" s="119">
        <f>IFERROR(Notlar!AC31/b_s3,0)</f>
        <v>0</v>
      </c>
      <c r="AD31" s="119">
        <f>IFERROR(Notlar!AD31/b_s4,0)</f>
        <v>0</v>
      </c>
      <c r="AE31" s="119">
        <f>IFERROR(Notlar!AE31/b_s5,0)</f>
        <v>0</v>
      </c>
      <c r="AF31" s="119">
        <f>IFERROR(Notlar!AF31/b_s6,0)</f>
        <v>0</v>
      </c>
      <c r="AG31" s="119">
        <f>IFERROR(Notlar!AG31/b_s7,0)</f>
        <v>0</v>
      </c>
      <c r="AH31" s="119">
        <f>IFERROR(Notlar!AH31/b_s8,0)</f>
        <v>0</v>
      </c>
      <c r="AI31" s="119">
        <f>IFERROR(Notlar!AI31/b_s9,0)</f>
        <v>0</v>
      </c>
      <c r="AJ31" s="119">
        <f>IFERROR(Notlar!AJ31/b_s10,0)</f>
        <v>0</v>
      </c>
      <c r="AK31" s="122" t="e">
        <f>Notlar!AK31/b_top</f>
        <v>#VALUE!</v>
      </c>
      <c r="AL31" s="168">
        <f t="shared" si="1"/>
        <v>0.5</v>
      </c>
      <c r="AM31" s="169">
        <f t="shared" si="1"/>
        <v>0.75</v>
      </c>
      <c r="AN31" s="169">
        <f t="shared" si="1"/>
        <v>0.5</v>
      </c>
      <c r="AO31" s="169">
        <f t="shared" si="1"/>
        <v>0.5</v>
      </c>
      <c r="AP31" s="169">
        <f t="shared" si="1"/>
        <v>0</v>
      </c>
      <c r="AQ31" s="169">
        <f t="shared" si="1"/>
        <v>0</v>
      </c>
      <c r="AR31" s="169">
        <f t="shared" si="1"/>
        <v>0</v>
      </c>
      <c r="AS31" s="169">
        <f t="shared" si="1"/>
        <v>0</v>
      </c>
      <c r="AT31" s="169">
        <f t="shared" si="1"/>
        <v>0</v>
      </c>
      <c r="AU31" s="169">
        <f t="shared" si="1"/>
        <v>0</v>
      </c>
      <c r="AV31" s="170">
        <f>Notlar!AV31/b_top</f>
        <v>0.45</v>
      </c>
    </row>
    <row r="32" spans="1:48" x14ac:dyDescent="0.25">
      <c r="A32" s="30">
        <v>30</v>
      </c>
      <c r="B32" s="123">
        <f>IF(Notlar!B32&lt;&gt;"",Notlar!B32,"")</f>
        <v>2111505205</v>
      </c>
      <c r="C32" s="124" t="str">
        <f>IF(Notlar!C32&lt;&gt;"",Notlar!C32,"")</f>
        <v xml:space="preserve">ABDULLAH MOHAMMED </v>
      </c>
      <c r="D32" s="125" t="str">
        <f>IF(Notlar!D32&lt;&gt;"",Notlar!D32,"")</f>
        <v>ABDULAZIZ AHMED AL-SENWI</v>
      </c>
      <c r="E32" s="118">
        <f>IFERROR(Notlar!E32/v_s1,0)</f>
        <v>0.75</v>
      </c>
      <c r="F32" s="119">
        <f>IFERROR(Notlar!F32/v_s2,0)</f>
        <v>1</v>
      </c>
      <c r="G32" s="119">
        <f>IFERROR(Notlar!G32/v_s3,0)</f>
        <v>0.75</v>
      </c>
      <c r="H32" s="119">
        <f>IFERROR(Notlar!H32/v_s4,0)</f>
        <v>0.5</v>
      </c>
      <c r="I32" s="119">
        <f>IFERROR(Notlar!I32/v_s5,0)</f>
        <v>0.5</v>
      </c>
      <c r="J32" s="119">
        <f>IFERROR(Notlar!J32/v_s6,0)</f>
        <v>0</v>
      </c>
      <c r="K32" s="119">
        <f>IFERROR(Notlar!K32/v_s7,0)</f>
        <v>0</v>
      </c>
      <c r="L32" s="119">
        <f>IFERROR(Notlar!L32/v_s8,0)</f>
        <v>0</v>
      </c>
      <c r="M32" s="119">
        <f>IFERROR(Notlar!M32/v_s9,0)</f>
        <v>0</v>
      </c>
      <c r="N32" s="119">
        <f>IFERROR(Notlar!N32/v_s10,0)</f>
        <v>0</v>
      </c>
      <c r="O32" s="120">
        <f>Notlar!O32/v_top</f>
        <v>0.7</v>
      </c>
      <c r="P32" s="121">
        <f>IFERROR(Notlar!P32/f_s1,0)</f>
        <v>0.5</v>
      </c>
      <c r="Q32" s="119">
        <f>IFERROR(Notlar!Q32/f_s2,0)</f>
        <v>0.75</v>
      </c>
      <c r="R32" s="119">
        <f>IFERROR(Notlar!R32/f_s3,0)</f>
        <v>0.25</v>
      </c>
      <c r="S32" s="119">
        <f>IFERROR(Notlar!S32/f_s4,0)</f>
        <v>0.25</v>
      </c>
      <c r="T32" s="119">
        <f>IFERROR(Notlar!T32/f_s5,0)</f>
        <v>0.5</v>
      </c>
      <c r="U32" s="119">
        <f>IFERROR(Notlar!U32/f_s6,0)</f>
        <v>0</v>
      </c>
      <c r="V32" s="119">
        <f>IFERROR(Notlar!V32/f_s7,0)</f>
        <v>0</v>
      </c>
      <c r="W32" s="119">
        <f>IFERROR(Notlar!W32/f_s8,0)</f>
        <v>0</v>
      </c>
      <c r="X32" s="119">
        <f>IFERROR(Notlar!X32/f_s9,0)</f>
        <v>0</v>
      </c>
      <c r="Y32" s="119">
        <f>IFERROR(Notlar!Y32/f_s10,0)</f>
        <v>0</v>
      </c>
      <c r="Z32" s="122">
        <f>Notlar!Z32/f_top</f>
        <v>0.45</v>
      </c>
      <c r="AA32" s="118">
        <f>IFERROR(Notlar!AA32/b_s1,0)</f>
        <v>0</v>
      </c>
      <c r="AB32" s="119">
        <f>IFERROR(Notlar!AB32/b_s2,0)</f>
        <v>0</v>
      </c>
      <c r="AC32" s="119">
        <f>IFERROR(Notlar!AC32/b_s3,0)</f>
        <v>0</v>
      </c>
      <c r="AD32" s="119">
        <f>IFERROR(Notlar!AD32/b_s4,0)</f>
        <v>0</v>
      </c>
      <c r="AE32" s="119">
        <f>IFERROR(Notlar!AE32/b_s5,0)</f>
        <v>0</v>
      </c>
      <c r="AF32" s="119">
        <f>IFERROR(Notlar!AF32/b_s6,0)</f>
        <v>0</v>
      </c>
      <c r="AG32" s="119">
        <f>IFERROR(Notlar!AG32/b_s7,0)</f>
        <v>0</v>
      </c>
      <c r="AH32" s="119">
        <f>IFERROR(Notlar!AH32/b_s8,0)</f>
        <v>0</v>
      </c>
      <c r="AI32" s="119">
        <f>IFERROR(Notlar!AI32/b_s9,0)</f>
        <v>0</v>
      </c>
      <c r="AJ32" s="119">
        <f>IFERROR(Notlar!AJ32/b_s10,0)</f>
        <v>0</v>
      </c>
      <c r="AK32" s="122" t="e">
        <f>Notlar!AK32/b_top</f>
        <v>#VALUE!</v>
      </c>
      <c r="AL32" s="168">
        <f t="shared" si="1"/>
        <v>0.5</v>
      </c>
      <c r="AM32" s="169">
        <f t="shared" si="1"/>
        <v>0.75</v>
      </c>
      <c r="AN32" s="169">
        <f t="shared" si="1"/>
        <v>0.25</v>
      </c>
      <c r="AO32" s="169">
        <f t="shared" si="1"/>
        <v>0.25</v>
      </c>
      <c r="AP32" s="169">
        <f t="shared" si="1"/>
        <v>0.5</v>
      </c>
      <c r="AQ32" s="169">
        <f t="shared" si="1"/>
        <v>0</v>
      </c>
      <c r="AR32" s="169">
        <f t="shared" si="1"/>
        <v>0</v>
      </c>
      <c r="AS32" s="169">
        <f t="shared" si="1"/>
        <v>0</v>
      </c>
      <c r="AT32" s="169">
        <f t="shared" si="1"/>
        <v>0</v>
      </c>
      <c r="AU32" s="169">
        <f t="shared" si="1"/>
        <v>0</v>
      </c>
      <c r="AV32" s="170">
        <f>Notlar!AV32/b_top</f>
        <v>0.45</v>
      </c>
    </row>
    <row r="33" spans="1:48" x14ac:dyDescent="0.25">
      <c r="A33" s="68">
        <v>31</v>
      </c>
      <c r="B33" s="126">
        <f>IF(Notlar!B33&lt;&gt;"",Notlar!B33,"")</f>
        <v>2111505211</v>
      </c>
      <c r="C33" s="127" t="str">
        <f>IF(Notlar!C33&lt;&gt;"",Notlar!C33,"")</f>
        <v xml:space="preserve">MOHAMMED FARES </v>
      </c>
      <c r="D33" s="128" t="str">
        <f>IF(Notlar!D33&lt;&gt;"",Notlar!D33,"")</f>
        <v>MOHAMMED SAEED</v>
      </c>
      <c r="E33" s="118">
        <f>IFERROR(Notlar!E33/v_s1,0)</f>
        <v>0.75</v>
      </c>
      <c r="F33" s="119">
        <f>IFERROR(Notlar!F33/v_s2,0)</f>
        <v>0.75</v>
      </c>
      <c r="G33" s="119">
        <f>IFERROR(Notlar!G33/v_s3,0)</f>
        <v>0.5</v>
      </c>
      <c r="H33" s="119">
        <f>IFERROR(Notlar!H33/v_s4,0)</f>
        <v>0.5</v>
      </c>
      <c r="I33" s="119">
        <f>IFERROR(Notlar!I33/v_s5,0)</f>
        <v>0.5</v>
      </c>
      <c r="J33" s="119">
        <f>IFERROR(Notlar!J33/v_s6,0)</f>
        <v>0</v>
      </c>
      <c r="K33" s="119">
        <f>IFERROR(Notlar!K33/v_s7,0)</f>
        <v>0</v>
      </c>
      <c r="L33" s="119">
        <f>IFERROR(Notlar!L33/v_s8,0)</f>
        <v>0</v>
      </c>
      <c r="M33" s="119">
        <f>IFERROR(Notlar!M33/v_s9,0)</f>
        <v>0</v>
      </c>
      <c r="N33" s="119">
        <f>IFERROR(Notlar!N33/v_s10,0)</f>
        <v>0</v>
      </c>
      <c r="O33" s="120">
        <f>Notlar!O33/v_top</f>
        <v>0.6</v>
      </c>
      <c r="P33" s="121">
        <f>IFERROR(Notlar!P33/f_s1,0)</f>
        <v>1</v>
      </c>
      <c r="Q33" s="119">
        <f>IFERROR(Notlar!Q33/f_s2,0)</f>
        <v>0.5</v>
      </c>
      <c r="R33" s="119">
        <f>IFERROR(Notlar!R33/f_s3,0)</f>
        <v>0.5</v>
      </c>
      <c r="S33" s="119">
        <f>IFERROR(Notlar!S33/f_s4,0)</f>
        <v>0.75</v>
      </c>
      <c r="T33" s="119">
        <f>IFERROR(Notlar!T33/f_s5,0)</f>
        <v>0.75</v>
      </c>
      <c r="U33" s="119">
        <f>IFERROR(Notlar!U33/f_s6,0)</f>
        <v>0</v>
      </c>
      <c r="V33" s="119">
        <f>IFERROR(Notlar!V33/f_s7,0)</f>
        <v>0</v>
      </c>
      <c r="W33" s="119">
        <f>IFERROR(Notlar!W33/f_s8,0)</f>
        <v>0</v>
      </c>
      <c r="X33" s="119">
        <f>IFERROR(Notlar!X33/f_s9,0)</f>
        <v>0</v>
      </c>
      <c r="Y33" s="119">
        <f>IFERROR(Notlar!Y33/f_s10,0)</f>
        <v>0</v>
      </c>
      <c r="Z33" s="122">
        <f>Notlar!Z33/f_top</f>
        <v>0.7</v>
      </c>
      <c r="AA33" s="118">
        <f>IFERROR(Notlar!AA33/b_s1,0)</f>
        <v>0</v>
      </c>
      <c r="AB33" s="119">
        <f>IFERROR(Notlar!AB33/b_s2,0)</f>
        <v>0</v>
      </c>
      <c r="AC33" s="119">
        <f>IFERROR(Notlar!AC33/b_s3,0)</f>
        <v>0</v>
      </c>
      <c r="AD33" s="119">
        <f>IFERROR(Notlar!AD33/b_s4,0)</f>
        <v>0</v>
      </c>
      <c r="AE33" s="119">
        <f>IFERROR(Notlar!AE33/b_s5,0)</f>
        <v>0</v>
      </c>
      <c r="AF33" s="119">
        <f>IFERROR(Notlar!AF33/b_s6,0)</f>
        <v>0</v>
      </c>
      <c r="AG33" s="119">
        <f>IFERROR(Notlar!AG33/b_s7,0)</f>
        <v>0</v>
      </c>
      <c r="AH33" s="119">
        <f>IFERROR(Notlar!AH33/b_s8,0)</f>
        <v>0</v>
      </c>
      <c r="AI33" s="119">
        <f>IFERROR(Notlar!AI33/b_s9,0)</f>
        <v>0</v>
      </c>
      <c r="AJ33" s="119">
        <f>IFERROR(Notlar!AJ33/b_s10,0)</f>
        <v>0</v>
      </c>
      <c r="AK33" s="122" t="e">
        <f>Notlar!AK33/b_top</f>
        <v>#VALUE!</v>
      </c>
      <c r="AL33" s="168">
        <f t="shared" si="1"/>
        <v>1</v>
      </c>
      <c r="AM33" s="169">
        <f t="shared" si="1"/>
        <v>0.5</v>
      </c>
      <c r="AN33" s="169">
        <f t="shared" si="1"/>
        <v>0.5</v>
      </c>
      <c r="AO33" s="169">
        <f t="shared" si="1"/>
        <v>0.75</v>
      </c>
      <c r="AP33" s="169">
        <f t="shared" si="1"/>
        <v>0.75</v>
      </c>
      <c r="AQ33" s="169">
        <f t="shared" si="1"/>
        <v>0</v>
      </c>
      <c r="AR33" s="169">
        <f t="shared" si="1"/>
        <v>0</v>
      </c>
      <c r="AS33" s="169">
        <f t="shared" si="1"/>
        <v>0</v>
      </c>
      <c r="AT33" s="169">
        <f t="shared" si="1"/>
        <v>0</v>
      </c>
      <c r="AU33" s="169">
        <f t="shared" si="1"/>
        <v>0</v>
      </c>
      <c r="AV33" s="170">
        <f>Notlar!AV33/b_top</f>
        <v>0.7</v>
      </c>
    </row>
    <row r="34" spans="1:48" x14ac:dyDescent="0.25">
      <c r="A34" s="30">
        <v>32</v>
      </c>
      <c r="B34" s="123">
        <f>IF(Notlar!B34&lt;&gt;"",Notlar!B34,"")</f>
        <v>2111505220</v>
      </c>
      <c r="C34" s="124" t="str">
        <f>IF(Notlar!C34&lt;&gt;"",Notlar!C34,"")</f>
        <v xml:space="preserve">BAYRAM </v>
      </c>
      <c r="D34" s="125" t="str">
        <f>IF(Notlar!D34&lt;&gt;"",Notlar!D34,"")</f>
        <v>GÜMÜŞ</v>
      </c>
      <c r="E34" s="118">
        <f>IFERROR(Notlar!E34/v_s1,0)</f>
        <v>0.5</v>
      </c>
      <c r="F34" s="119">
        <f>IFERROR(Notlar!F34/v_s2,0)</f>
        <v>0.5</v>
      </c>
      <c r="G34" s="119">
        <f>IFERROR(Notlar!G34/v_s3,0)</f>
        <v>0.75</v>
      </c>
      <c r="H34" s="119">
        <f>IFERROR(Notlar!H34/v_s4,0)</f>
        <v>0.25</v>
      </c>
      <c r="I34" s="119">
        <f>IFERROR(Notlar!I34/v_s5,0)</f>
        <v>0</v>
      </c>
      <c r="J34" s="119">
        <f>IFERROR(Notlar!J34/v_s6,0)</f>
        <v>0</v>
      </c>
      <c r="K34" s="119">
        <f>IFERROR(Notlar!K34/v_s7,0)</f>
        <v>0</v>
      </c>
      <c r="L34" s="119">
        <f>IFERROR(Notlar!L34/v_s8,0)</f>
        <v>0</v>
      </c>
      <c r="M34" s="119">
        <f>IFERROR(Notlar!M34/v_s9,0)</f>
        <v>0</v>
      </c>
      <c r="N34" s="119">
        <f>IFERROR(Notlar!N34/v_s10,0)</f>
        <v>0</v>
      </c>
      <c r="O34" s="120">
        <f>Notlar!O34/v_top</f>
        <v>0.4</v>
      </c>
      <c r="P34" s="121">
        <f>IFERROR(Notlar!P34/f_s1,0)</f>
        <v>0.5</v>
      </c>
      <c r="Q34" s="119">
        <f>IFERROR(Notlar!Q34/f_s2,0)</f>
        <v>0.75</v>
      </c>
      <c r="R34" s="119">
        <f>IFERROR(Notlar!R34/f_s3,0)</f>
        <v>0.5</v>
      </c>
      <c r="S34" s="119">
        <f>IFERROR(Notlar!S34/f_s4,0)</f>
        <v>0.5</v>
      </c>
      <c r="T34" s="119">
        <f>IFERROR(Notlar!T34/f_s5,0)</f>
        <v>0.5</v>
      </c>
      <c r="U34" s="119">
        <f>IFERROR(Notlar!U34/f_s6,0)</f>
        <v>0</v>
      </c>
      <c r="V34" s="119">
        <f>IFERROR(Notlar!V34/f_s7,0)</f>
        <v>0</v>
      </c>
      <c r="W34" s="119">
        <f>IFERROR(Notlar!W34/f_s8,0)</f>
        <v>0</v>
      </c>
      <c r="X34" s="119">
        <f>IFERROR(Notlar!X34/f_s9,0)</f>
        <v>0</v>
      </c>
      <c r="Y34" s="119">
        <f>IFERROR(Notlar!Y34/f_s10,0)</f>
        <v>0</v>
      </c>
      <c r="Z34" s="122">
        <f>Notlar!Z34/f_top</f>
        <v>0.55000000000000004</v>
      </c>
      <c r="AA34" s="118">
        <f>IFERROR(Notlar!AA34/b_s1,0)</f>
        <v>0</v>
      </c>
      <c r="AB34" s="119">
        <f>IFERROR(Notlar!AB34/b_s2,0)</f>
        <v>0</v>
      </c>
      <c r="AC34" s="119">
        <f>IFERROR(Notlar!AC34/b_s3,0)</f>
        <v>0</v>
      </c>
      <c r="AD34" s="119">
        <f>IFERROR(Notlar!AD34/b_s4,0)</f>
        <v>0</v>
      </c>
      <c r="AE34" s="119">
        <f>IFERROR(Notlar!AE34/b_s5,0)</f>
        <v>0</v>
      </c>
      <c r="AF34" s="119">
        <f>IFERROR(Notlar!AF34/b_s6,0)</f>
        <v>0</v>
      </c>
      <c r="AG34" s="119">
        <f>IFERROR(Notlar!AG34/b_s7,0)</f>
        <v>0</v>
      </c>
      <c r="AH34" s="119">
        <f>IFERROR(Notlar!AH34/b_s8,0)</f>
        <v>0</v>
      </c>
      <c r="AI34" s="119">
        <f>IFERROR(Notlar!AI34/b_s9,0)</f>
        <v>0</v>
      </c>
      <c r="AJ34" s="119">
        <f>IFERROR(Notlar!AJ34/b_s10,0)</f>
        <v>0</v>
      </c>
      <c r="AK34" s="122" t="e">
        <f>Notlar!AK34/b_top</f>
        <v>#VALUE!</v>
      </c>
      <c r="AL34" s="168">
        <f t="shared" si="1"/>
        <v>0.5</v>
      </c>
      <c r="AM34" s="169">
        <f t="shared" si="1"/>
        <v>0.75</v>
      </c>
      <c r="AN34" s="169">
        <f t="shared" si="1"/>
        <v>0.5</v>
      </c>
      <c r="AO34" s="169">
        <f t="shared" si="1"/>
        <v>0.5</v>
      </c>
      <c r="AP34" s="169">
        <f t="shared" si="1"/>
        <v>0.5</v>
      </c>
      <c r="AQ34" s="169">
        <f t="shared" si="1"/>
        <v>0</v>
      </c>
      <c r="AR34" s="169">
        <f t="shared" si="1"/>
        <v>0</v>
      </c>
      <c r="AS34" s="169">
        <f t="shared" si="1"/>
        <v>0</v>
      </c>
      <c r="AT34" s="169">
        <f t="shared" si="1"/>
        <v>0</v>
      </c>
      <c r="AU34" s="169">
        <f t="shared" si="1"/>
        <v>0</v>
      </c>
      <c r="AV34" s="170">
        <f>Notlar!AV34/b_top</f>
        <v>0.55000000000000004</v>
      </c>
    </row>
    <row r="35" spans="1:48" x14ac:dyDescent="0.25">
      <c r="A35" s="68">
        <v>33</v>
      </c>
      <c r="B35" s="126">
        <f>IF(Notlar!B35&lt;&gt;"",Notlar!B35,"")</f>
        <v>2111505227</v>
      </c>
      <c r="C35" s="127" t="str">
        <f>IF(Notlar!C35&lt;&gt;"",Notlar!C35,"")</f>
        <v xml:space="preserve">AHMED </v>
      </c>
      <c r="D35" s="128" t="str">
        <f>IF(Notlar!D35&lt;&gt;"",Notlar!D35,"")</f>
        <v>RAHAL</v>
      </c>
      <c r="E35" s="118">
        <f>IFERROR(Notlar!E35/v_s1,0)</f>
        <v>0.5</v>
      </c>
      <c r="F35" s="119">
        <f>IFERROR(Notlar!F35/v_s2,0)</f>
        <v>1</v>
      </c>
      <c r="G35" s="119">
        <f>IFERROR(Notlar!G35/v_s3,0)</f>
        <v>1</v>
      </c>
      <c r="H35" s="119">
        <f>IFERROR(Notlar!H35/v_s4,0)</f>
        <v>0.75</v>
      </c>
      <c r="I35" s="119">
        <f>IFERROR(Notlar!I35/v_s5,0)</f>
        <v>0.75</v>
      </c>
      <c r="J35" s="119">
        <f>IFERROR(Notlar!J35/v_s6,0)</f>
        <v>0</v>
      </c>
      <c r="K35" s="119">
        <f>IFERROR(Notlar!K35/v_s7,0)</f>
        <v>0</v>
      </c>
      <c r="L35" s="119">
        <f>IFERROR(Notlar!L35/v_s8,0)</f>
        <v>0</v>
      </c>
      <c r="M35" s="119">
        <f>IFERROR(Notlar!M35/v_s9,0)</f>
        <v>0</v>
      </c>
      <c r="N35" s="119">
        <f>IFERROR(Notlar!N35/v_s10,0)</f>
        <v>0</v>
      </c>
      <c r="O35" s="120">
        <f>Notlar!O35/v_top</f>
        <v>0.8</v>
      </c>
      <c r="P35" s="121">
        <f>IFERROR(Notlar!P35/f_s1,0)</f>
        <v>0.75</v>
      </c>
      <c r="Q35" s="119">
        <f>IFERROR(Notlar!Q35/f_s2,0)</f>
        <v>0.75</v>
      </c>
      <c r="R35" s="119">
        <f>IFERROR(Notlar!R35/f_s3,0)</f>
        <v>0.5</v>
      </c>
      <c r="S35" s="119">
        <f>IFERROR(Notlar!S35/f_s4,0)</f>
        <v>0.5</v>
      </c>
      <c r="T35" s="119">
        <f>IFERROR(Notlar!T35/f_s5,0)</f>
        <v>0.5</v>
      </c>
      <c r="U35" s="119">
        <f>IFERROR(Notlar!U35/f_s6,0)</f>
        <v>0</v>
      </c>
      <c r="V35" s="119">
        <f>IFERROR(Notlar!V35/f_s7,0)</f>
        <v>0</v>
      </c>
      <c r="W35" s="119">
        <f>IFERROR(Notlar!W35/f_s8,0)</f>
        <v>0</v>
      </c>
      <c r="X35" s="119">
        <f>IFERROR(Notlar!X35/f_s9,0)</f>
        <v>0</v>
      </c>
      <c r="Y35" s="119">
        <f>IFERROR(Notlar!Y35/f_s10,0)</f>
        <v>0</v>
      </c>
      <c r="Z35" s="122">
        <f>Notlar!Z35/f_top</f>
        <v>0.6</v>
      </c>
      <c r="AA35" s="118">
        <f>IFERROR(Notlar!AA35/b_s1,0)</f>
        <v>0</v>
      </c>
      <c r="AB35" s="119">
        <f>IFERROR(Notlar!AB35/b_s2,0)</f>
        <v>0</v>
      </c>
      <c r="AC35" s="119">
        <f>IFERROR(Notlar!AC35/b_s3,0)</f>
        <v>0</v>
      </c>
      <c r="AD35" s="119">
        <f>IFERROR(Notlar!AD35/b_s4,0)</f>
        <v>0</v>
      </c>
      <c r="AE35" s="119">
        <f>IFERROR(Notlar!AE35/b_s5,0)</f>
        <v>0</v>
      </c>
      <c r="AF35" s="119">
        <f>IFERROR(Notlar!AF35/b_s6,0)</f>
        <v>0</v>
      </c>
      <c r="AG35" s="119">
        <f>IFERROR(Notlar!AG35/b_s7,0)</f>
        <v>0</v>
      </c>
      <c r="AH35" s="119">
        <f>IFERROR(Notlar!AH35/b_s8,0)</f>
        <v>0</v>
      </c>
      <c r="AI35" s="119">
        <f>IFERROR(Notlar!AI35/b_s9,0)</f>
        <v>0</v>
      </c>
      <c r="AJ35" s="119">
        <f>IFERROR(Notlar!AJ35/b_s10,0)</f>
        <v>0</v>
      </c>
      <c r="AK35" s="122" t="e">
        <f>Notlar!AK35/b_top</f>
        <v>#VALUE!</v>
      </c>
      <c r="AL35" s="168">
        <f t="shared" si="1"/>
        <v>0.75</v>
      </c>
      <c r="AM35" s="169">
        <f t="shared" si="1"/>
        <v>0.75</v>
      </c>
      <c r="AN35" s="169">
        <f t="shared" si="1"/>
        <v>0.5</v>
      </c>
      <c r="AO35" s="169">
        <f t="shared" si="1"/>
        <v>0.5</v>
      </c>
      <c r="AP35" s="169">
        <f t="shared" si="1"/>
        <v>0.5</v>
      </c>
      <c r="AQ35" s="169">
        <f t="shared" si="1"/>
        <v>0</v>
      </c>
      <c r="AR35" s="169">
        <f t="shared" si="1"/>
        <v>0</v>
      </c>
      <c r="AS35" s="169">
        <f t="shared" si="1"/>
        <v>0</v>
      </c>
      <c r="AT35" s="169">
        <f t="shared" si="1"/>
        <v>0</v>
      </c>
      <c r="AU35" s="169">
        <f t="shared" si="1"/>
        <v>0</v>
      </c>
      <c r="AV35" s="170">
        <f>Notlar!AV35/b_top</f>
        <v>0.6</v>
      </c>
    </row>
    <row r="36" spans="1:48" x14ac:dyDescent="0.25">
      <c r="A36" s="30">
        <v>34</v>
      </c>
      <c r="B36" s="123">
        <f>IF(Notlar!B36&lt;&gt;"",Notlar!B36,"")</f>
        <v>2111505228</v>
      </c>
      <c r="C36" s="124" t="str">
        <f>IF(Notlar!C36&lt;&gt;"",Notlar!C36,"")</f>
        <v xml:space="preserve">MOTASEM </v>
      </c>
      <c r="D36" s="125" t="str">
        <f>IF(Notlar!D36&lt;&gt;"",Notlar!D36,"")</f>
        <v>ALOKOR</v>
      </c>
      <c r="E36" s="118">
        <f>IFERROR(Notlar!E36/v_s1,0)</f>
        <v>0.75</v>
      </c>
      <c r="F36" s="119">
        <f>IFERROR(Notlar!F36/v_s2,0)</f>
        <v>0.75</v>
      </c>
      <c r="G36" s="119">
        <f>IFERROR(Notlar!G36/v_s3,0)</f>
        <v>1</v>
      </c>
      <c r="H36" s="119">
        <f>IFERROR(Notlar!H36/v_s4,0)</f>
        <v>0.75</v>
      </c>
      <c r="I36" s="119">
        <f>IFERROR(Notlar!I36/v_s5,0)</f>
        <v>0.25</v>
      </c>
      <c r="J36" s="119">
        <f>IFERROR(Notlar!J36/v_s6,0)</f>
        <v>0</v>
      </c>
      <c r="K36" s="119">
        <f>IFERROR(Notlar!K36/v_s7,0)</f>
        <v>0</v>
      </c>
      <c r="L36" s="119">
        <f>IFERROR(Notlar!L36/v_s8,0)</f>
        <v>0</v>
      </c>
      <c r="M36" s="119">
        <f>IFERROR(Notlar!M36/v_s9,0)</f>
        <v>0</v>
      </c>
      <c r="N36" s="119">
        <f>IFERROR(Notlar!N36/v_s10,0)</f>
        <v>0</v>
      </c>
      <c r="O36" s="120">
        <f>Notlar!O36/v_top</f>
        <v>0.7</v>
      </c>
      <c r="P36" s="121">
        <f>IFERROR(Notlar!P36/f_s1,0)</f>
        <v>0</v>
      </c>
      <c r="Q36" s="119">
        <f>IFERROR(Notlar!Q36/f_s2,0)</f>
        <v>0</v>
      </c>
      <c r="R36" s="119">
        <f>IFERROR(Notlar!R36/f_s3,0)</f>
        <v>0</v>
      </c>
      <c r="S36" s="119">
        <f>IFERROR(Notlar!S36/f_s4,0)</f>
        <v>0</v>
      </c>
      <c r="T36" s="119">
        <f>IFERROR(Notlar!T36/f_s5,0)</f>
        <v>0</v>
      </c>
      <c r="U36" s="119">
        <f>IFERROR(Notlar!U36/f_s6,0)</f>
        <v>0</v>
      </c>
      <c r="V36" s="119">
        <f>IFERROR(Notlar!V36/f_s7,0)</f>
        <v>0</v>
      </c>
      <c r="W36" s="119">
        <f>IFERROR(Notlar!W36/f_s8,0)</f>
        <v>0</v>
      </c>
      <c r="X36" s="119">
        <f>IFERROR(Notlar!X36/f_s9,0)</f>
        <v>0</v>
      </c>
      <c r="Y36" s="119">
        <f>IFERROR(Notlar!Y36/f_s10,0)</f>
        <v>0</v>
      </c>
      <c r="Z36" s="122">
        <f>Notlar!Z36/f_top</f>
        <v>0</v>
      </c>
      <c r="AA36" s="118">
        <f>IFERROR(Notlar!AA36/b_s1,0)</f>
        <v>1</v>
      </c>
      <c r="AB36" s="119">
        <f>IFERROR(Notlar!AB36/b_s2,0)</f>
        <v>0.5</v>
      </c>
      <c r="AC36" s="119">
        <f>IFERROR(Notlar!AC36/b_s3,0)</f>
        <v>0.75</v>
      </c>
      <c r="AD36" s="119">
        <f>IFERROR(Notlar!AD36/b_s4,0)</f>
        <v>0.5</v>
      </c>
      <c r="AE36" s="119">
        <f>IFERROR(Notlar!AE36/b_s5,0)</f>
        <v>1</v>
      </c>
      <c r="AF36" s="119">
        <f>IFERROR(Notlar!AF36/b_s6,0)</f>
        <v>0</v>
      </c>
      <c r="AG36" s="119">
        <f>IFERROR(Notlar!AG36/b_s7,0)</f>
        <v>0</v>
      </c>
      <c r="AH36" s="119">
        <f>IFERROR(Notlar!AH36/b_s8,0)</f>
        <v>0</v>
      </c>
      <c r="AI36" s="119">
        <f>IFERROR(Notlar!AI36/b_s9,0)</f>
        <v>0</v>
      </c>
      <c r="AJ36" s="119">
        <f>IFERROR(Notlar!AJ36/b_s10,0)</f>
        <v>0</v>
      </c>
      <c r="AK36" s="122">
        <f>Notlar!AK36/b_top</f>
        <v>0.75</v>
      </c>
      <c r="AL36" s="168">
        <f t="shared" si="1"/>
        <v>1</v>
      </c>
      <c r="AM36" s="169">
        <f t="shared" si="1"/>
        <v>0.5</v>
      </c>
      <c r="AN36" s="169">
        <f t="shared" si="1"/>
        <v>0.75</v>
      </c>
      <c r="AO36" s="169">
        <f t="shared" si="1"/>
        <v>0.5</v>
      </c>
      <c r="AP36" s="169">
        <f t="shared" si="1"/>
        <v>1</v>
      </c>
      <c r="AQ36" s="169">
        <f t="shared" si="1"/>
        <v>0</v>
      </c>
      <c r="AR36" s="169">
        <f t="shared" si="1"/>
        <v>0</v>
      </c>
      <c r="AS36" s="169">
        <f t="shared" si="1"/>
        <v>0</v>
      </c>
      <c r="AT36" s="169">
        <f t="shared" si="1"/>
        <v>0</v>
      </c>
      <c r="AU36" s="169">
        <f t="shared" si="1"/>
        <v>0</v>
      </c>
      <c r="AV36" s="170">
        <f>Notlar!AV36/b_top</f>
        <v>0.75</v>
      </c>
    </row>
    <row r="37" spans="1:48" x14ac:dyDescent="0.25">
      <c r="A37" s="68">
        <v>35</v>
      </c>
      <c r="B37" s="126">
        <f>IF(Notlar!B37&lt;&gt;"",Notlar!B37,"")</f>
        <v>2111505254</v>
      </c>
      <c r="C37" s="127" t="str">
        <f>IF(Notlar!C37&lt;&gt;"",Notlar!C37,"")</f>
        <v xml:space="preserve">YUSUF </v>
      </c>
      <c r="D37" s="128" t="str">
        <f>IF(Notlar!D37&lt;&gt;"",Notlar!D37,"")</f>
        <v>ASLAN</v>
      </c>
      <c r="E37" s="118">
        <f>IFERROR(Notlar!E37/v_s1,0)</f>
        <v>0.75</v>
      </c>
      <c r="F37" s="119">
        <f>IFERROR(Notlar!F37/v_s2,0)</f>
        <v>1</v>
      </c>
      <c r="G37" s="119">
        <f>IFERROR(Notlar!G37/v_s3,0)</f>
        <v>1</v>
      </c>
      <c r="H37" s="119">
        <f>IFERROR(Notlar!H37/v_s4,0)</f>
        <v>0.75</v>
      </c>
      <c r="I37" s="119">
        <f>IFERROR(Notlar!I37/v_s5,0)</f>
        <v>0.75</v>
      </c>
      <c r="J37" s="119">
        <f>IFERROR(Notlar!J37/v_s6,0)</f>
        <v>0</v>
      </c>
      <c r="K37" s="119">
        <f>IFERROR(Notlar!K37/v_s7,0)</f>
        <v>0</v>
      </c>
      <c r="L37" s="119">
        <f>IFERROR(Notlar!L37/v_s8,0)</f>
        <v>0</v>
      </c>
      <c r="M37" s="119">
        <f>IFERROR(Notlar!M37/v_s9,0)</f>
        <v>0</v>
      </c>
      <c r="N37" s="119">
        <f>IFERROR(Notlar!N37/v_s10,0)</f>
        <v>0</v>
      </c>
      <c r="O37" s="120">
        <f>Notlar!O37/v_top</f>
        <v>0.85</v>
      </c>
      <c r="P37" s="121">
        <f>IFERROR(Notlar!P37/f_s1,0)</f>
        <v>1</v>
      </c>
      <c r="Q37" s="119">
        <f>IFERROR(Notlar!Q37/f_s2,0)</f>
        <v>0.75</v>
      </c>
      <c r="R37" s="119">
        <f>IFERROR(Notlar!R37/f_s3,0)</f>
        <v>0.75</v>
      </c>
      <c r="S37" s="119">
        <f>IFERROR(Notlar!S37/f_s4,0)</f>
        <v>1</v>
      </c>
      <c r="T37" s="119">
        <f>IFERROR(Notlar!T37/f_s5,0)</f>
        <v>0.75</v>
      </c>
      <c r="U37" s="119">
        <f>IFERROR(Notlar!U37/f_s6,0)</f>
        <v>0</v>
      </c>
      <c r="V37" s="119">
        <f>IFERROR(Notlar!V37/f_s7,0)</f>
        <v>0</v>
      </c>
      <c r="W37" s="119">
        <f>IFERROR(Notlar!W37/f_s8,0)</f>
        <v>0</v>
      </c>
      <c r="X37" s="119">
        <f>IFERROR(Notlar!X37/f_s9,0)</f>
        <v>0</v>
      </c>
      <c r="Y37" s="119">
        <f>IFERROR(Notlar!Y37/f_s10,0)</f>
        <v>0</v>
      </c>
      <c r="Z37" s="122">
        <f>Notlar!Z37/f_top</f>
        <v>0.85</v>
      </c>
      <c r="AA37" s="118">
        <f>IFERROR(Notlar!AA37/b_s1,0)</f>
        <v>0</v>
      </c>
      <c r="AB37" s="119">
        <f>IFERROR(Notlar!AB37/b_s2,0)</f>
        <v>0</v>
      </c>
      <c r="AC37" s="119">
        <f>IFERROR(Notlar!AC37/b_s3,0)</f>
        <v>0</v>
      </c>
      <c r="AD37" s="119">
        <f>IFERROR(Notlar!AD37/b_s4,0)</f>
        <v>0</v>
      </c>
      <c r="AE37" s="119">
        <f>IFERROR(Notlar!AE37/b_s5,0)</f>
        <v>0</v>
      </c>
      <c r="AF37" s="119">
        <f>IFERROR(Notlar!AF37/b_s6,0)</f>
        <v>0</v>
      </c>
      <c r="AG37" s="119">
        <f>IFERROR(Notlar!AG37/b_s7,0)</f>
        <v>0</v>
      </c>
      <c r="AH37" s="119">
        <f>IFERROR(Notlar!AH37/b_s8,0)</f>
        <v>0</v>
      </c>
      <c r="AI37" s="119">
        <f>IFERROR(Notlar!AI37/b_s9,0)</f>
        <v>0</v>
      </c>
      <c r="AJ37" s="119">
        <f>IFERROR(Notlar!AJ37/b_s10,0)</f>
        <v>0</v>
      </c>
      <c r="AK37" s="122" t="e">
        <f>Notlar!AK37/b_top</f>
        <v>#VALUE!</v>
      </c>
      <c r="AL37" s="168">
        <f t="shared" si="1"/>
        <v>1</v>
      </c>
      <c r="AM37" s="169">
        <f t="shared" si="1"/>
        <v>0.75</v>
      </c>
      <c r="AN37" s="169">
        <f t="shared" si="1"/>
        <v>0.75</v>
      </c>
      <c r="AO37" s="169">
        <f t="shared" si="1"/>
        <v>1</v>
      </c>
      <c r="AP37" s="169">
        <f t="shared" si="1"/>
        <v>0.75</v>
      </c>
      <c r="AQ37" s="169">
        <f t="shared" si="1"/>
        <v>0</v>
      </c>
      <c r="AR37" s="169">
        <f t="shared" si="1"/>
        <v>0</v>
      </c>
      <c r="AS37" s="169">
        <f t="shared" si="1"/>
        <v>0</v>
      </c>
      <c r="AT37" s="169">
        <f t="shared" si="1"/>
        <v>0</v>
      </c>
      <c r="AU37" s="169">
        <f t="shared" si="1"/>
        <v>0</v>
      </c>
      <c r="AV37" s="170">
        <f>Notlar!AV37/b_top</f>
        <v>0.85</v>
      </c>
    </row>
    <row r="38" spans="1:48" x14ac:dyDescent="0.25">
      <c r="A38" s="30">
        <v>36</v>
      </c>
      <c r="B38" s="123">
        <f>IF(Notlar!B38&lt;&gt;"",Notlar!B38,"")</f>
        <v>2111505255</v>
      </c>
      <c r="C38" s="124" t="str">
        <f>IF(Notlar!C38&lt;&gt;"",Notlar!C38,"")</f>
        <v xml:space="preserve">BATURALP </v>
      </c>
      <c r="D38" s="125" t="str">
        <f>IF(Notlar!D38&lt;&gt;"",Notlar!D38,"")</f>
        <v>ÖZMEN</v>
      </c>
      <c r="E38" s="118">
        <f>IFERROR(Notlar!E38/v_s1,0)</f>
        <v>0</v>
      </c>
      <c r="F38" s="119">
        <f>IFERROR(Notlar!F38/v_s2,0)</f>
        <v>0</v>
      </c>
      <c r="G38" s="119">
        <f>IFERROR(Notlar!G38/v_s3,0)</f>
        <v>0</v>
      </c>
      <c r="H38" s="119">
        <f>IFERROR(Notlar!H38/v_s4,0)</f>
        <v>0</v>
      </c>
      <c r="I38" s="119">
        <f>IFERROR(Notlar!I38/v_s5,0)</f>
        <v>0</v>
      </c>
      <c r="J38" s="119">
        <f>IFERROR(Notlar!J38/v_s6,0)</f>
        <v>0</v>
      </c>
      <c r="K38" s="119">
        <f>IFERROR(Notlar!K38/v_s7,0)</f>
        <v>0</v>
      </c>
      <c r="L38" s="119">
        <f>IFERROR(Notlar!L38/v_s8,0)</f>
        <v>0</v>
      </c>
      <c r="M38" s="119">
        <f>IFERROR(Notlar!M38/v_s9,0)</f>
        <v>0</v>
      </c>
      <c r="N38" s="119">
        <f>IFERROR(Notlar!N38/v_s10,0)</f>
        <v>0</v>
      </c>
      <c r="O38" s="120">
        <f>Notlar!O38/v_top</f>
        <v>0</v>
      </c>
      <c r="P38" s="121">
        <f>IFERROR(Notlar!P38/f_s1,0)</f>
        <v>0.5</v>
      </c>
      <c r="Q38" s="119">
        <f>IFERROR(Notlar!Q38/f_s2,0)</f>
        <v>0.25</v>
      </c>
      <c r="R38" s="119">
        <f>IFERROR(Notlar!R38/f_s3,0)</f>
        <v>1</v>
      </c>
      <c r="S38" s="119">
        <f>IFERROR(Notlar!S38/f_s4,0)</f>
        <v>0.5</v>
      </c>
      <c r="T38" s="119">
        <f>IFERROR(Notlar!T38/f_s5,0)</f>
        <v>0.75</v>
      </c>
      <c r="U38" s="119">
        <f>IFERROR(Notlar!U38/f_s6,0)</f>
        <v>0</v>
      </c>
      <c r="V38" s="119">
        <f>IFERROR(Notlar!V38/f_s7,0)</f>
        <v>0</v>
      </c>
      <c r="W38" s="119">
        <f>IFERROR(Notlar!W38/f_s8,0)</f>
        <v>0</v>
      </c>
      <c r="X38" s="119">
        <f>IFERROR(Notlar!X38/f_s9,0)</f>
        <v>0</v>
      </c>
      <c r="Y38" s="119">
        <f>IFERROR(Notlar!Y38/f_s10,0)</f>
        <v>0</v>
      </c>
      <c r="Z38" s="122">
        <f>Notlar!Z38/f_top</f>
        <v>0.6</v>
      </c>
      <c r="AA38" s="118">
        <f>IFERROR(Notlar!AA38/b_s1,0)</f>
        <v>0</v>
      </c>
      <c r="AB38" s="119">
        <f>IFERROR(Notlar!AB38/b_s2,0)</f>
        <v>0</v>
      </c>
      <c r="AC38" s="119">
        <f>IFERROR(Notlar!AC38/b_s3,0)</f>
        <v>0</v>
      </c>
      <c r="AD38" s="119">
        <f>IFERROR(Notlar!AD38/b_s4,0)</f>
        <v>0</v>
      </c>
      <c r="AE38" s="119">
        <f>IFERROR(Notlar!AE38/b_s5,0)</f>
        <v>0</v>
      </c>
      <c r="AF38" s="119">
        <f>IFERROR(Notlar!AF38/b_s6,0)</f>
        <v>0</v>
      </c>
      <c r="AG38" s="119">
        <f>IFERROR(Notlar!AG38/b_s7,0)</f>
        <v>0</v>
      </c>
      <c r="AH38" s="119">
        <f>IFERROR(Notlar!AH38/b_s8,0)</f>
        <v>0</v>
      </c>
      <c r="AI38" s="119">
        <f>IFERROR(Notlar!AI38/b_s9,0)</f>
        <v>0</v>
      </c>
      <c r="AJ38" s="119">
        <f>IFERROR(Notlar!AJ38/b_s10,0)</f>
        <v>0</v>
      </c>
      <c r="AK38" s="122" t="e">
        <f>Notlar!AK38/b_top</f>
        <v>#VALUE!</v>
      </c>
      <c r="AL38" s="168">
        <f t="shared" si="1"/>
        <v>0.5</v>
      </c>
      <c r="AM38" s="169">
        <f t="shared" si="1"/>
        <v>0.25</v>
      </c>
      <c r="AN38" s="169">
        <f t="shared" si="1"/>
        <v>1</v>
      </c>
      <c r="AO38" s="169">
        <f t="shared" si="1"/>
        <v>0.5</v>
      </c>
      <c r="AP38" s="169">
        <f t="shared" si="1"/>
        <v>0.75</v>
      </c>
      <c r="AQ38" s="169">
        <f t="shared" si="1"/>
        <v>0</v>
      </c>
      <c r="AR38" s="169">
        <f t="shared" si="1"/>
        <v>0</v>
      </c>
      <c r="AS38" s="169">
        <f t="shared" si="1"/>
        <v>0</v>
      </c>
      <c r="AT38" s="169">
        <f t="shared" si="1"/>
        <v>0</v>
      </c>
      <c r="AU38" s="169">
        <f t="shared" si="1"/>
        <v>0</v>
      </c>
      <c r="AV38" s="170">
        <f>Notlar!AV38/b_top</f>
        <v>0.6</v>
      </c>
    </row>
    <row r="39" spans="1:48" x14ac:dyDescent="0.25">
      <c r="A39" s="68">
        <v>37</v>
      </c>
      <c r="B39" s="126">
        <f>IF(Notlar!B39&lt;&gt;"",Notlar!B39,"")</f>
        <v>2211505003</v>
      </c>
      <c r="C39" s="127" t="str">
        <f>IF(Notlar!C39&lt;&gt;"",Notlar!C39,"")</f>
        <v xml:space="preserve">SERHAT </v>
      </c>
      <c r="D39" s="128" t="str">
        <f>IF(Notlar!D39&lt;&gt;"",Notlar!D39,"")</f>
        <v>ÇETİNER</v>
      </c>
      <c r="E39" s="118">
        <f>IFERROR(Notlar!E39/v_s1,0)</f>
        <v>0.5</v>
      </c>
      <c r="F39" s="119">
        <f>IFERROR(Notlar!F39/v_s2,0)</f>
        <v>0.75</v>
      </c>
      <c r="G39" s="119">
        <f>IFERROR(Notlar!G39/v_s3,0)</f>
        <v>0.5</v>
      </c>
      <c r="H39" s="119">
        <f>IFERROR(Notlar!H39/v_s4,0)</f>
        <v>0.75</v>
      </c>
      <c r="I39" s="119">
        <f>IFERROR(Notlar!I39/v_s5,0)</f>
        <v>0.25</v>
      </c>
      <c r="J39" s="119">
        <f>IFERROR(Notlar!J39/v_s6,0)</f>
        <v>0</v>
      </c>
      <c r="K39" s="119">
        <f>IFERROR(Notlar!K39/v_s7,0)</f>
        <v>0</v>
      </c>
      <c r="L39" s="119">
        <f>IFERROR(Notlar!L39/v_s8,0)</f>
        <v>0</v>
      </c>
      <c r="M39" s="119">
        <f>IFERROR(Notlar!M39/v_s9,0)</f>
        <v>0</v>
      </c>
      <c r="N39" s="119">
        <f>IFERROR(Notlar!N39/v_s10,0)</f>
        <v>0</v>
      </c>
      <c r="O39" s="120">
        <f>Notlar!O39/v_top</f>
        <v>0.55000000000000004</v>
      </c>
      <c r="P39" s="121">
        <f>IFERROR(Notlar!P39/f_s1,0)</f>
        <v>1</v>
      </c>
      <c r="Q39" s="119">
        <f>IFERROR(Notlar!Q39/f_s2,0)</f>
        <v>0.75</v>
      </c>
      <c r="R39" s="119">
        <f>IFERROR(Notlar!R39/f_s3,0)</f>
        <v>0.5</v>
      </c>
      <c r="S39" s="119">
        <f>IFERROR(Notlar!S39/f_s4,0)</f>
        <v>0.75</v>
      </c>
      <c r="T39" s="119">
        <f>IFERROR(Notlar!T39/f_s5,0)</f>
        <v>0.5</v>
      </c>
      <c r="U39" s="119">
        <f>IFERROR(Notlar!U39/f_s6,0)</f>
        <v>0</v>
      </c>
      <c r="V39" s="119">
        <f>IFERROR(Notlar!V39/f_s7,0)</f>
        <v>0</v>
      </c>
      <c r="W39" s="119">
        <f>IFERROR(Notlar!W39/f_s8,0)</f>
        <v>0</v>
      </c>
      <c r="X39" s="119">
        <f>IFERROR(Notlar!X39/f_s9,0)</f>
        <v>0</v>
      </c>
      <c r="Y39" s="119">
        <f>IFERROR(Notlar!Y39/f_s10,0)</f>
        <v>0</v>
      </c>
      <c r="Z39" s="122">
        <f>Notlar!Z39/f_top</f>
        <v>0.7</v>
      </c>
      <c r="AA39" s="118">
        <f>IFERROR(Notlar!AA39/b_s1,0)</f>
        <v>0</v>
      </c>
      <c r="AB39" s="119">
        <f>IFERROR(Notlar!AB39/b_s2,0)</f>
        <v>0</v>
      </c>
      <c r="AC39" s="119">
        <f>IFERROR(Notlar!AC39/b_s3,0)</f>
        <v>0</v>
      </c>
      <c r="AD39" s="119">
        <f>IFERROR(Notlar!AD39/b_s4,0)</f>
        <v>0</v>
      </c>
      <c r="AE39" s="119">
        <f>IFERROR(Notlar!AE39/b_s5,0)</f>
        <v>0</v>
      </c>
      <c r="AF39" s="119">
        <f>IFERROR(Notlar!AF39/b_s6,0)</f>
        <v>0</v>
      </c>
      <c r="AG39" s="119">
        <f>IFERROR(Notlar!AG39/b_s7,0)</f>
        <v>0</v>
      </c>
      <c r="AH39" s="119">
        <f>IFERROR(Notlar!AH39/b_s8,0)</f>
        <v>0</v>
      </c>
      <c r="AI39" s="119">
        <f>IFERROR(Notlar!AI39/b_s9,0)</f>
        <v>0</v>
      </c>
      <c r="AJ39" s="119">
        <f>IFERROR(Notlar!AJ39/b_s10,0)</f>
        <v>0</v>
      </c>
      <c r="AK39" s="122" t="e">
        <f>Notlar!AK39/b_top</f>
        <v>#VALUE!</v>
      </c>
      <c r="AL39" s="168">
        <f t="shared" si="1"/>
        <v>1</v>
      </c>
      <c r="AM39" s="169">
        <f t="shared" si="1"/>
        <v>0.75</v>
      </c>
      <c r="AN39" s="169">
        <f t="shared" si="1"/>
        <v>0.5</v>
      </c>
      <c r="AO39" s="169">
        <f t="shared" si="1"/>
        <v>0.75</v>
      </c>
      <c r="AP39" s="169">
        <f t="shared" si="1"/>
        <v>0.5</v>
      </c>
      <c r="AQ39" s="169">
        <f t="shared" si="1"/>
        <v>0</v>
      </c>
      <c r="AR39" s="169">
        <f t="shared" si="1"/>
        <v>0</v>
      </c>
      <c r="AS39" s="169">
        <f t="shared" si="1"/>
        <v>0</v>
      </c>
      <c r="AT39" s="169">
        <f t="shared" si="1"/>
        <v>0</v>
      </c>
      <c r="AU39" s="169">
        <f t="shared" si="1"/>
        <v>0</v>
      </c>
      <c r="AV39" s="170">
        <f>Notlar!AV39/b_top</f>
        <v>0.7</v>
      </c>
    </row>
    <row r="40" spans="1:48" x14ac:dyDescent="0.25">
      <c r="A40" s="30">
        <v>38</v>
      </c>
      <c r="B40" s="123">
        <f>IF(Notlar!B40&lt;&gt;"",Notlar!B40,"")</f>
        <v>2211505005</v>
      </c>
      <c r="C40" s="124" t="str">
        <f>IF(Notlar!C40&lt;&gt;"",Notlar!C40,"")</f>
        <v xml:space="preserve">SEFA </v>
      </c>
      <c r="D40" s="125" t="str">
        <f>IF(Notlar!D40&lt;&gt;"",Notlar!D40,"")</f>
        <v>YILMAZ</v>
      </c>
      <c r="E40" s="118">
        <f>IFERROR(Notlar!E40/v_s1,0)</f>
        <v>1</v>
      </c>
      <c r="F40" s="119">
        <f>IFERROR(Notlar!F40/v_s2,0)</f>
        <v>0.75</v>
      </c>
      <c r="G40" s="119">
        <f>IFERROR(Notlar!G40/v_s3,0)</f>
        <v>0.5</v>
      </c>
      <c r="H40" s="119">
        <f>IFERROR(Notlar!H40/v_s4,0)</f>
        <v>0.5</v>
      </c>
      <c r="I40" s="119">
        <f>IFERROR(Notlar!I40/v_s5,0)</f>
        <v>0.25</v>
      </c>
      <c r="J40" s="119">
        <f>IFERROR(Notlar!J40/v_s6,0)</f>
        <v>0</v>
      </c>
      <c r="K40" s="119">
        <f>IFERROR(Notlar!K40/v_s7,0)</f>
        <v>0</v>
      </c>
      <c r="L40" s="119">
        <f>IFERROR(Notlar!L40/v_s8,0)</f>
        <v>0</v>
      </c>
      <c r="M40" s="119">
        <f>IFERROR(Notlar!M40/v_s9,0)</f>
        <v>0</v>
      </c>
      <c r="N40" s="119">
        <f>IFERROR(Notlar!N40/v_s10,0)</f>
        <v>0</v>
      </c>
      <c r="O40" s="120">
        <f>Notlar!O40/v_top</f>
        <v>0.6</v>
      </c>
      <c r="P40" s="121">
        <f>IFERROR(Notlar!P40/f_s1,0)</f>
        <v>1</v>
      </c>
      <c r="Q40" s="119">
        <f>IFERROR(Notlar!Q40/f_s2,0)</f>
        <v>0.75</v>
      </c>
      <c r="R40" s="119">
        <f>IFERROR(Notlar!R40/f_s3,0)</f>
        <v>0.75</v>
      </c>
      <c r="S40" s="119">
        <f>IFERROR(Notlar!S40/f_s4,0)</f>
        <v>1</v>
      </c>
      <c r="T40" s="119">
        <f>IFERROR(Notlar!T40/f_s5,0)</f>
        <v>1</v>
      </c>
      <c r="U40" s="119">
        <f>IFERROR(Notlar!U40/f_s6,0)</f>
        <v>0</v>
      </c>
      <c r="V40" s="119">
        <f>IFERROR(Notlar!V40/f_s7,0)</f>
        <v>0</v>
      </c>
      <c r="W40" s="119">
        <f>IFERROR(Notlar!W40/f_s8,0)</f>
        <v>0</v>
      </c>
      <c r="X40" s="119">
        <f>IFERROR(Notlar!X40/f_s9,0)</f>
        <v>0</v>
      </c>
      <c r="Y40" s="119">
        <f>IFERROR(Notlar!Y40/f_s10,0)</f>
        <v>0</v>
      </c>
      <c r="Z40" s="122">
        <f>Notlar!Z40/f_top</f>
        <v>0.9</v>
      </c>
      <c r="AA40" s="118">
        <f>IFERROR(Notlar!AA40/b_s1,0)</f>
        <v>0</v>
      </c>
      <c r="AB40" s="119">
        <f>IFERROR(Notlar!AB40/b_s2,0)</f>
        <v>0</v>
      </c>
      <c r="AC40" s="119">
        <f>IFERROR(Notlar!AC40/b_s3,0)</f>
        <v>0</v>
      </c>
      <c r="AD40" s="119">
        <f>IFERROR(Notlar!AD40/b_s4,0)</f>
        <v>0</v>
      </c>
      <c r="AE40" s="119">
        <f>IFERROR(Notlar!AE40/b_s5,0)</f>
        <v>0</v>
      </c>
      <c r="AF40" s="119">
        <f>IFERROR(Notlar!AF40/b_s6,0)</f>
        <v>0</v>
      </c>
      <c r="AG40" s="119">
        <f>IFERROR(Notlar!AG40/b_s7,0)</f>
        <v>0</v>
      </c>
      <c r="AH40" s="119">
        <f>IFERROR(Notlar!AH40/b_s8,0)</f>
        <v>0</v>
      </c>
      <c r="AI40" s="119">
        <f>IFERROR(Notlar!AI40/b_s9,0)</f>
        <v>0</v>
      </c>
      <c r="AJ40" s="119">
        <f>IFERROR(Notlar!AJ40/b_s10,0)</f>
        <v>0</v>
      </c>
      <c r="AK40" s="122" t="e">
        <f>Notlar!AK40/b_top</f>
        <v>#VALUE!</v>
      </c>
      <c r="AL40" s="168">
        <f t="shared" si="1"/>
        <v>1</v>
      </c>
      <c r="AM40" s="169">
        <f t="shared" si="1"/>
        <v>0.75</v>
      </c>
      <c r="AN40" s="169">
        <f t="shared" si="1"/>
        <v>0.75</v>
      </c>
      <c r="AO40" s="169">
        <f t="shared" si="1"/>
        <v>1</v>
      </c>
      <c r="AP40" s="169">
        <f t="shared" si="1"/>
        <v>1</v>
      </c>
      <c r="AQ40" s="169">
        <f t="shared" si="1"/>
        <v>0</v>
      </c>
      <c r="AR40" s="169">
        <f t="shared" si="1"/>
        <v>0</v>
      </c>
      <c r="AS40" s="169">
        <f t="shared" si="1"/>
        <v>0</v>
      </c>
      <c r="AT40" s="169">
        <f t="shared" si="1"/>
        <v>0</v>
      </c>
      <c r="AU40" s="169">
        <f t="shared" si="1"/>
        <v>0</v>
      </c>
      <c r="AV40" s="170">
        <f>Notlar!AV40/b_top</f>
        <v>0.9</v>
      </c>
    </row>
    <row r="41" spans="1:48" x14ac:dyDescent="0.25">
      <c r="A41" s="68">
        <v>39</v>
      </c>
      <c r="B41" s="126">
        <f>IF(Notlar!B41&lt;&gt;"",Notlar!B41,"")</f>
        <v>2211505006</v>
      </c>
      <c r="C41" s="127" t="str">
        <f>IF(Notlar!C41&lt;&gt;"",Notlar!C41,"")</f>
        <v xml:space="preserve">OĞUZ ENDER </v>
      </c>
      <c r="D41" s="128" t="str">
        <f>IF(Notlar!D41&lt;&gt;"",Notlar!D41,"")</f>
        <v>DEMİR</v>
      </c>
      <c r="E41" s="118">
        <f>IFERROR(Notlar!E41/v_s1,0)</f>
        <v>0.75</v>
      </c>
      <c r="F41" s="119">
        <f>IFERROR(Notlar!F41/v_s2,0)</f>
        <v>0.75</v>
      </c>
      <c r="G41" s="119">
        <f>IFERROR(Notlar!G41/v_s3,0)</f>
        <v>0.5</v>
      </c>
      <c r="H41" s="119">
        <f>IFERROR(Notlar!H41/v_s4,0)</f>
        <v>0.25</v>
      </c>
      <c r="I41" s="119">
        <f>IFERROR(Notlar!I41/v_s5,0)</f>
        <v>0.25</v>
      </c>
      <c r="J41" s="119">
        <f>IFERROR(Notlar!J41/v_s6,0)</f>
        <v>0</v>
      </c>
      <c r="K41" s="119">
        <f>IFERROR(Notlar!K41/v_s7,0)</f>
        <v>0</v>
      </c>
      <c r="L41" s="119">
        <f>IFERROR(Notlar!L41/v_s8,0)</f>
        <v>0</v>
      </c>
      <c r="M41" s="119">
        <f>IFERROR(Notlar!M41/v_s9,0)</f>
        <v>0</v>
      </c>
      <c r="N41" s="119">
        <f>IFERROR(Notlar!N41/v_s10,0)</f>
        <v>0</v>
      </c>
      <c r="O41" s="120">
        <f>Notlar!O41/v_top</f>
        <v>0.5</v>
      </c>
      <c r="P41" s="121">
        <f>IFERROR(Notlar!P41/f_s1,0)</f>
        <v>0.25</v>
      </c>
      <c r="Q41" s="119">
        <f>IFERROR(Notlar!Q41/f_s2,0)</f>
        <v>0.25</v>
      </c>
      <c r="R41" s="119">
        <f>IFERROR(Notlar!R41/f_s3,0)</f>
        <v>0.25</v>
      </c>
      <c r="S41" s="119">
        <f>IFERROR(Notlar!S41/f_s4,0)</f>
        <v>1</v>
      </c>
      <c r="T41" s="119">
        <f>IFERROR(Notlar!T41/f_s5,0)</f>
        <v>1</v>
      </c>
      <c r="U41" s="119">
        <f>IFERROR(Notlar!U41/f_s6,0)</f>
        <v>0</v>
      </c>
      <c r="V41" s="119">
        <f>IFERROR(Notlar!V41/f_s7,0)</f>
        <v>0</v>
      </c>
      <c r="W41" s="119">
        <f>IFERROR(Notlar!W41/f_s8,0)</f>
        <v>0</v>
      </c>
      <c r="X41" s="119">
        <f>IFERROR(Notlar!X41/f_s9,0)</f>
        <v>0</v>
      </c>
      <c r="Y41" s="119">
        <f>IFERROR(Notlar!Y41/f_s10,0)</f>
        <v>0</v>
      </c>
      <c r="Z41" s="122">
        <f>Notlar!Z41/f_top</f>
        <v>0.55000000000000004</v>
      </c>
      <c r="AA41" s="118">
        <f>IFERROR(Notlar!AA41/b_s1,0)</f>
        <v>0</v>
      </c>
      <c r="AB41" s="119">
        <f>IFERROR(Notlar!AB41/b_s2,0)</f>
        <v>0</v>
      </c>
      <c r="AC41" s="119">
        <f>IFERROR(Notlar!AC41/b_s3,0)</f>
        <v>0</v>
      </c>
      <c r="AD41" s="119">
        <f>IFERROR(Notlar!AD41/b_s4,0)</f>
        <v>0</v>
      </c>
      <c r="AE41" s="119">
        <f>IFERROR(Notlar!AE41/b_s5,0)</f>
        <v>0</v>
      </c>
      <c r="AF41" s="119">
        <f>IFERROR(Notlar!AF41/b_s6,0)</f>
        <v>0</v>
      </c>
      <c r="AG41" s="119">
        <f>IFERROR(Notlar!AG41/b_s7,0)</f>
        <v>0</v>
      </c>
      <c r="AH41" s="119">
        <f>IFERROR(Notlar!AH41/b_s8,0)</f>
        <v>0</v>
      </c>
      <c r="AI41" s="119">
        <f>IFERROR(Notlar!AI41/b_s9,0)</f>
        <v>0</v>
      </c>
      <c r="AJ41" s="119">
        <f>IFERROR(Notlar!AJ41/b_s10,0)</f>
        <v>0</v>
      </c>
      <c r="AK41" s="122" t="e">
        <f>Notlar!AK41/b_top</f>
        <v>#VALUE!</v>
      </c>
      <c r="AL41" s="168">
        <f t="shared" si="1"/>
        <v>0.25</v>
      </c>
      <c r="AM41" s="169">
        <f t="shared" si="1"/>
        <v>0.25</v>
      </c>
      <c r="AN41" s="169">
        <f t="shared" si="1"/>
        <v>0.25</v>
      </c>
      <c r="AO41" s="169">
        <f t="shared" si="1"/>
        <v>1</v>
      </c>
      <c r="AP41" s="169">
        <f t="shared" si="1"/>
        <v>1</v>
      </c>
      <c r="AQ41" s="169">
        <f t="shared" ref="AQ41:AU91" si="2">MAX(AF41,U41)</f>
        <v>0</v>
      </c>
      <c r="AR41" s="169">
        <f t="shared" si="2"/>
        <v>0</v>
      </c>
      <c r="AS41" s="169">
        <f t="shared" si="2"/>
        <v>0</v>
      </c>
      <c r="AT41" s="169">
        <f t="shared" si="2"/>
        <v>0</v>
      </c>
      <c r="AU41" s="169">
        <f t="shared" si="2"/>
        <v>0</v>
      </c>
      <c r="AV41" s="170">
        <f>Notlar!AV41/b_top</f>
        <v>0.55000000000000004</v>
      </c>
    </row>
    <row r="42" spans="1:48" x14ac:dyDescent="0.25">
      <c r="A42" s="30">
        <v>40</v>
      </c>
      <c r="B42" s="123">
        <f>IF(Notlar!B42&lt;&gt;"",Notlar!B42,"")</f>
        <v>2211505008</v>
      </c>
      <c r="C42" s="124" t="str">
        <f>IF(Notlar!C42&lt;&gt;"",Notlar!C42,"")</f>
        <v xml:space="preserve">KÜBRA </v>
      </c>
      <c r="D42" s="125" t="str">
        <f>IF(Notlar!D42&lt;&gt;"",Notlar!D42,"")</f>
        <v>ŞAHİN</v>
      </c>
      <c r="E42" s="118">
        <f>IFERROR(Notlar!E42/v_s1,0)</f>
        <v>0.75</v>
      </c>
      <c r="F42" s="119">
        <f>IFERROR(Notlar!F42/v_s2,0)</f>
        <v>1</v>
      </c>
      <c r="G42" s="119">
        <f>IFERROR(Notlar!G42/v_s3,0)</f>
        <v>0.75</v>
      </c>
      <c r="H42" s="119">
        <f>IFERROR(Notlar!H42/v_s4,0)</f>
        <v>0.25</v>
      </c>
      <c r="I42" s="119">
        <f>IFERROR(Notlar!I42/v_s5,0)</f>
        <v>0.5</v>
      </c>
      <c r="J42" s="119">
        <f>IFERROR(Notlar!J42/v_s6,0)</f>
        <v>0</v>
      </c>
      <c r="K42" s="119">
        <f>IFERROR(Notlar!K42/v_s7,0)</f>
        <v>0</v>
      </c>
      <c r="L42" s="119">
        <f>IFERROR(Notlar!L42/v_s8,0)</f>
        <v>0</v>
      </c>
      <c r="M42" s="119">
        <f>IFERROR(Notlar!M42/v_s9,0)</f>
        <v>0</v>
      </c>
      <c r="N42" s="119">
        <f>IFERROR(Notlar!N42/v_s10,0)</f>
        <v>0</v>
      </c>
      <c r="O42" s="120">
        <f>Notlar!O42/v_top</f>
        <v>0.65</v>
      </c>
      <c r="P42" s="121">
        <f>IFERROR(Notlar!P42/f_s1,0)</f>
        <v>0.5</v>
      </c>
      <c r="Q42" s="119">
        <f>IFERROR(Notlar!Q42/f_s2,0)</f>
        <v>0.75</v>
      </c>
      <c r="R42" s="119">
        <f>IFERROR(Notlar!R42/f_s3,0)</f>
        <v>0.5</v>
      </c>
      <c r="S42" s="119">
        <f>IFERROR(Notlar!S42/f_s4,0)</f>
        <v>0.75</v>
      </c>
      <c r="T42" s="119">
        <f>IFERROR(Notlar!T42/f_s5,0)</f>
        <v>1</v>
      </c>
      <c r="U42" s="119">
        <f>IFERROR(Notlar!U42/f_s6,0)</f>
        <v>0</v>
      </c>
      <c r="V42" s="119">
        <f>IFERROR(Notlar!V42/f_s7,0)</f>
        <v>0</v>
      </c>
      <c r="W42" s="119">
        <f>IFERROR(Notlar!W42/f_s8,0)</f>
        <v>0</v>
      </c>
      <c r="X42" s="119">
        <f>IFERROR(Notlar!X42/f_s9,0)</f>
        <v>0</v>
      </c>
      <c r="Y42" s="119">
        <f>IFERROR(Notlar!Y42/f_s10,0)</f>
        <v>0</v>
      </c>
      <c r="Z42" s="122">
        <f>Notlar!Z42/f_top</f>
        <v>0.7</v>
      </c>
      <c r="AA42" s="118">
        <f>IFERROR(Notlar!AA42/b_s1,0)</f>
        <v>0</v>
      </c>
      <c r="AB42" s="119">
        <f>IFERROR(Notlar!AB42/b_s2,0)</f>
        <v>0</v>
      </c>
      <c r="AC42" s="119">
        <f>IFERROR(Notlar!AC42/b_s3,0)</f>
        <v>0</v>
      </c>
      <c r="AD42" s="119">
        <f>IFERROR(Notlar!AD42/b_s4,0)</f>
        <v>0</v>
      </c>
      <c r="AE42" s="119">
        <f>IFERROR(Notlar!AE42/b_s5,0)</f>
        <v>0</v>
      </c>
      <c r="AF42" s="119">
        <f>IFERROR(Notlar!AF42/b_s6,0)</f>
        <v>0</v>
      </c>
      <c r="AG42" s="119">
        <f>IFERROR(Notlar!AG42/b_s7,0)</f>
        <v>0</v>
      </c>
      <c r="AH42" s="119">
        <f>IFERROR(Notlar!AH42/b_s8,0)</f>
        <v>0</v>
      </c>
      <c r="AI42" s="119">
        <f>IFERROR(Notlar!AI42/b_s9,0)</f>
        <v>0</v>
      </c>
      <c r="AJ42" s="119">
        <f>IFERROR(Notlar!AJ42/b_s10,0)</f>
        <v>0</v>
      </c>
      <c r="AK42" s="122" t="e">
        <f>Notlar!AK42/b_top</f>
        <v>#VALUE!</v>
      </c>
      <c r="AL42" s="168">
        <f t="shared" ref="AL42:AP92" si="3">MAX(AA42,P42)</f>
        <v>0.5</v>
      </c>
      <c r="AM42" s="169">
        <f t="shared" si="3"/>
        <v>0.75</v>
      </c>
      <c r="AN42" s="169">
        <f t="shared" si="3"/>
        <v>0.5</v>
      </c>
      <c r="AO42" s="169">
        <f t="shared" si="3"/>
        <v>0.75</v>
      </c>
      <c r="AP42" s="169">
        <f t="shared" si="3"/>
        <v>1</v>
      </c>
      <c r="AQ42" s="169">
        <f t="shared" si="2"/>
        <v>0</v>
      </c>
      <c r="AR42" s="169">
        <f t="shared" si="2"/>
        <v>0</v>
      </c>
      <c r="AS42" s="169">
        <f t="shared" si="2"/>
        <v>0</v>
      </c>
      <c r="AT42" s="169">
        <f t="shared" si="2"/>
        <v>0</v>
      </c>
      <c r="AU42" s="169">
        <f t="shared" si="2"/>
        <v>0</v>
      </c>
      <c r="AV42" s="170">
        <f>Notlar!AV42/b_top</f>
        <v>0.7</v>
      </c>
    </row>
    <row r="43" spans="1:48" x14ac:dyDescent="0.25">
      <c r="A43" s="68">
        <v>41</v>
      </c>
      <c r="B43" s="126">
        <f>IF(Notlar!B43&lt;&gt;"",Notlar!B43,"")</f>
        <v>2211505011</v>
      </c>
      <c r="C43" s="127" t="str">
        <f>IF(Notlar!C43&lt;&gt;"",Notlar!C43,"")</f>
        <v xml:space="preserve">AHMET ŞAHİN </v>
      </c>
      <c r="D43" s="128" t="str">
        <f>IF(Notlar!D43&lt;&gt;"",Notlar!D43,"")</f>
        <v>ORKİN</v>
      </c>
      <c r="E43" s="118">
        <f>IFERROR(Notlar!E43/v_s1,0)</f>
        <v>1</v>
      </c>
      <c r="F43" s="119">
        <f>IFERROR(Notlar!F43/v_s2,0)</f>
        <v>0.75</v>
      </c>
      <c r="G43" s="119">
        <f>IFERROR(Notlar!G43/v_s3,0)</f>
        <v>1</v>
      </c>
      <c r="H43" s="119">
        <f>IFERROR(Notlar!H43/v_s4,0)</f>
        <v>0.75</v>
      </c>
      <c r="I43" s="119">
        <f>IFERROR(Notlar!I43/v_s5,0)</f>
        <v>0.5</v>
      </c>
      <c r="J43" s="119">
        <f>IFERROR(Notlar!J43/v_s6,0)</f>
        <v>0</v>
      </c>
      <c r="K43" s="119">
        <f>IFERROR(Notlar!K43/v_s7,0)</f>
        <v>0</v>
      </c>
      <c r="L43" s="119">
        <f>IFERROR(Notlar!L43/v_s8,0)</f>
        <v>0</v>
      </c>
      <c r="M43" s="119">
        <f>IFERROR(Notlar!M43/v_s9,0)</f>
        <v>0</v>
      </c>
      <c r="N43" s="119">
        <f>IFERROR(Notlar!N43/v_s10,0)</f>
        <v>0</v>
      </c>
      <c r="O43" s="120">
        <f>Notlar!O43/v_top</f>
        <v>0.8</v>
      </c>
      <c r="P43" s="121">
        <f>IFERROR(Notlar!P43/f_s1,0)</f>
        <v>0.5</v>
      </c>
      <c r="Q43" s="119">
        <f>IFERROR(Notlar!Q43/f_s2,0)</f>
        <v>0.5</v>
      </c>
      <c r="R43" s="119">
        <f>IFERROR(Notlar!R43/f_s3,0)</f>
        <v>0.5</v>
      </c>
      <c r="S43" s="119">
        <f>IFERROR(Notlar!S43/f_s4,0)</f>
        <v>0.75</v>
      </c>
      <c r="T43" s="119">
        <f>IFERROR(Notlar!T43/f_s5,0)</f>
        <v>0.5</v>
      </c>
      <c r="U43" s="119">
        <f>IFERROR(Notlar!U43/f_s6,0)</f>
        <v>0</v>
      </c>
      <c r="V43" s="119">
        <f>IFERROR(Notlar!V43/f_s7,0)</f>
        <v>0</v>
      </c>
      <c r="W43" s="119">
        <f>IFERROR(Notlar!W43/f_s8,0)</f>
        <v>0</v>
      </c>
      <c r="X43" s="119">
        <f>IFERROR(Notlar!X43/f_s9,0)</f>
        <v>0</v>
      </c>
      <c r="Y43" s="119">
        <f>IFERROR(Notlar!Y43/f_s10,0)</f>
        <v>0</v>
      </c>
      <c r="Z43" s="122">
        <f>Notlar!Z43/f_top</f>
        <v>0.55000000000000004</v>
      </c>
      <c r="AA43" s="118">
        <f>IFERROR(Notlar!AA43/b_s1,0)</f>
        <v>0</v>
      </c>
      <c r="AB43" s="119">
        <f>IFERROR(Notlar!AB43/b_s2,0)</f>
        <v>0</v>
      </c>
      <c r="AC43" s="119">
        <f>IFERROR(Notlar!AC43/b_s3,0)</f>
        <v>0</v>
      </c>
      <c r="AD43" s="119">
        <f>IFERROR(Notlar!AD43/b_s4,0)</f>
        <v>0</v>
      </c>
      <c r="AE43" s="119">
        <f>IFERROR(Notlar!AE43/b_s5,0)</f>
        <v>0</v>
      </c>
      <c r="AF43" s="119">
        <f>IFERROR(Notlar!AF43/b_s6,0)</f>
        <v>0</v>
      </c>
      <c r="AG43" s="119">
        <f>IFERROR(Notlar!AG43/b_s7,0)</f>
        <v>0</v>
      </c>
      <c r="AH43" s="119">
        <f>IFERROR(Notlar!AH43/b_s8,0)</f>
        <v>0</v>
      </c>
      <c r="AI43" s="119">
        <f>IFERROR(Notlar!AI43/b_s9,0)</f>
        <v>0</v>
      </c>
      <c r="AJ43" s="119">
        <f>IFERROR(Notlar!AJ43/b_s10,0)</f>
        <v>0</v>
      </c>
      <c r="AK43" s="122" t="e">
        <f>Notlar!AK43/b_top</f>
        <v>#VALUE!</v>
      </c>
      <c r="AL43" s="168">
        <f t="shared" si="3"/>
        <v>0.5</v>
      </c>
      <c r="AM43" s="169">
        <f t="shared" si="3"/>
        <v>0.5</v>
      </c>
      <c r="AN43" s="169">
        <f t="shared" si="3"/>
        <v>0.5</v>
      </c>
      <c r="AO43" s="169">
        <f t="shared" si="3"/>
        <v>0.75</v>
      </c>
      <c r="AP43" s="169">
        <f t="shared" si="3"/>
        <v>0.5</v>
      </c>
      <c r="AQ43" s="169">
        <f t="shared" si="2"/>
        <v>0</v>
      </c>
      <c r="AR43" s="169">
        <f t="shared" si="2"/>
        <v>0</v>
      </c>
      <c r="AS43" s="169">
        <f t="shared" si="2"/>
        <v>0</v>
      </c>
      <c r="AT43" s="169">
        <f t="shared" si="2"/>
        <v>0</v>
      </c>
      <c r="AU43" s="169">
        <f t="shared" si="2"/>
        <v>0</v>
      </c>
      <c r="AV43" s="170">
        <f>Notlar!AV43/b_top</f>
        <v>0.55000000000000004</v>
      </c>
    </row>
    <row r="44" spans="1:48" x14ac:dyDescent="0.25">
      <c r="A44" s="30">
        <v>42</v>
      </c>
      <c r="B44" s="123">
        <f>IF(Notlar!B44&lt;&gt;"",Notlar!B44,"")</f>
        <v>2211505012</v>
      </c>
      <c r="C44" s="124" t="str">
        <f>IF(Notlar!C44&lt;&gt;"",Notlar!C44,"")</f>
        <v xml:space="preserve">BÜŞRA </v>
      </c>
      <c r="D44" s="125" t="str">
        <f>IF(Notlar!D44&lt;&gt;"",Notlar!D44,"")</f>
        <v>KURT</v>
      </c>
      <c r="E44" s="118">
        <f>IFERROR(Notlar!E44/v_s1,0)</f>
        <v>0.5</v>
      </c>
      <c r="F44" s="119">
        <f>IFERROR(Notlar!F44/v_s2,0)</f>
        <v>0.25</v>
      </c>
      <c r="G44" s="119">
        <f>IFERROR(Notlar!G44/v_s3,0)</f>
        <v>0.25</v>
      </c>
      <c r="H44" s="119">
        <f>IFERROR(Notlar!H44/v_s4,0)</f>
        <v>0.25</v>
      </c>
      <c r="I44" s="119">
        <f>IFERROR(Notlar!I44/v_s5,0)</f>
        <v>0.25</v>
      </c>
      <c r="J44" s="119">
        <f>IFERROR(Notlar!J44/v_s6,0)</f>
        <v>0</v>
      </c>
      <c r="K44" s="119">
        <f>IFERROR(Notlar!K44/v_s7,0)</f>
        <v>0</v>
      </c>
      <c r="L44" s="119">
        <f>IFERROR(Notlar!L44/v_s8,0)</f>
        <v>0</v>
      </c>
      <c r="M44" s="119">
        <f>IFERROR(Notlar!M44/v_s9,0)</f>
        <v>0</v>
      </c>
      <c r="N44" s="119">
        <f>IFERROR(Notlar!N44/v_s10,0)</f>
        <v>0</v>
      </c>
      <c r="O44" s="120">
        <f>Notlar!O44/v_top</f>
        <v>0.3</v>
      </c>
      <c r="P44" s="121">
        <f>IFERROR(Notlar!P44/f_s1,0)</f>
        <v>1</v>
      </c>
      <c r="Q44" s="119">
        <f>IFERROR(Notlar!Q44/f_s2,0)</f>
        <v>0.75</v>
      </c>
      <c r="R44" s="119">
        <f>IFERROR(Notlar!R44/f_s3,0)</f>
        <v>0.75</v>
      </c>
      <c r="S44" s="119">
        <f>IFERROR(Notlar!S44/f_s4,0)</f>
        <v>1</v>
      </c>
      <c r="T44" s="119">
        <f>IFERROR(Notlar!T44/f_s5,0)</f>
        <v>1</v>
      </c>
      <c r="U44" s="119">
        <f>IFERROR(Notlar!U44/f_s6,0)</f>
        <v>0</v>
      </c>
      <c r="V44" s="119">
        <f>IFERROR(Notlar!V44/f_s7,0)</f>
        <v>0</v>
      </c>
      <c r="W44" s="119">
        <f>IFERROR(Notlar!W44/f_s8,0)</f>
        <v>0</v>
      </c>
      <c r="X44" s="119">
        <f>IFERROR(Notlar!X44/f_s9,0)</f>
        <v>0</v>
      </c>
      <c r="Y44" s="119">
        <f>IFERROR(Notlar!Y44/f_s10,0)</f>
        <v>0</v>
      </c>
      <c r="Z44" s="122">
        <f>Notlar!Z44/f_top</f>
        <v>0.9</v>
      </c>
      <c r="AA44" s="118">
        <f>IFERROR(Notlar!AA44/b_s1,0)</f>
        <v>0</v>
      </c>
      <c r="AB44" s="119">
        <f>IFERROR(Notlar!AB44/b_s2,0)</f>
        <v>0</v>
      </c>
      <c r="AC44" s="119">
        <f>IFERROR(Notlar!AC44/b_s3,0)</f>
        <v>0</v>
      </c>
      <c r="AD44" s="119">
        <f>IFERROR(Notlar!AD44/b_s4,0)</f>
        <v>0</v>
      </c>
      <c r="AE44" s="119">
        <f>IFERROR(Notlar!AE44/b_s5,0)</f>
        <v>0</v>
      </c>
      <c r="AF44" s="119">
        <f>IFERROR(Notlar!AF44/b_s6,0)</f>
        <v>0</v>
      </c>
      <c r="AG44" s="119">
        <f>IFERROR(Notlar!AG44/b_s7,0)</f>
        <v>0</v>
      </c>
      <c r="AH44" s="119">
        <f>IFERROR(Notlar!AH44/b_s8,0)</f>
        <v>0</v>
      </c>
      <c r="AI44" s="119">
        <f>IFERROR(Notlar!AI44/b_s9,0)</f>
        <v>0</v>
      </c>
      <c r="AJ44" s="119">
        <f>IFERROR(Notlar!AJ44/b_s10,0)</f>
        <v>0</v>
      </c>
      <c r="AK44" s="122" t="e">
        <f>Notlar!AK44/b_top</f>
        <v>#VALUE!</v>
      </c>
      <c r="AL44" s="168">
        <f t="shared" si="3"/>
        <v>1</v>
      </c>
      <c r="AM44" s="169">
        <f t="shared" si="3"/>
        <v>0.75</v>
      </c>
      <c r="AN44" s="169">
        <f t="shared" si="3"/>
        <v>0.75</v>
      </c>
      <c r="AO44" s="169">
        <f t="shared" si="3"/>
        <v>1</v>
      </c>
      <c r="AP44" s="169">
        <f t="shared" si="3"/>
        <v>1</v>
      </c>
      <c r="AQ44" s="169">
        <f t="shared" si="2"/>
        <v>0</v>
      </c>
      <c r="AR44" s="169">
        <f t="shared" si="2"/>
        <v>0</v>
      </c>
      <c r="AS44" s="169">
        <f t="shared" si="2"/>
        <v>0</v>
      </c>
      <c r="AT44" s="169">
        <f t="shared" si="2"/>
        <v>0</v>
      </c>
      <c r="AU44" s="169">
        <f t="shared" si="2"/>
        <v>0</v>
      </c>
      <c r="AV44" s="170">
        <f>Notlar!AV44/b_top</f>
        <v>0.9</v>
      </c>
    </row>
    <row r="45" spans="1:48" x14ac:dyDescent="0.25">
      <c r="A45" s="68">
        <v>43</v>
      </c>
      <c r="B45" s="126">
        <f>IF(Notlar!B45&lt;&gt;"",Notlar!B45,"")</f>
        <v>2211505013</v>
      </c>
      <c r="C45" s="127" t="str">
        <f>IF(Notlar!C45&lt;&gt;"",Notlar!C45,"")</f>
        <v xml:space="preserve">HİLAL </v>
      </c>
      <c r="D45" s="128" t="str">
        <f>IF(Notlar!D45&lt;&gt;"",Notlar!D45,"")</f>
        <v>İNAN</v>
      </c>
      <c r="E45" s="118">
        <f>IFERROR(Notlar!E45/v_s1,0)</f>
        <v>1</v>
      </c>
      <c r="F45" s="119">
        <f>IFERROR(Notlar!F45/v_s2,0)</f>
        <v>1</v>
      </c>
      <c r="G45" s="119">
        <f>IFERROR(Notlar!G45/v_s3,0)</f>
        <v>1</v>
      </c>
      <c r="H45" s="119">
        <f>IFERROR(Notlar!H45/v_s4,0)</f>
        <v>0.75</v>
      </c>
      <c r="I45" s="119">
        <f>IFERROR(Notlar!I45/v_s5,0)</f>
        <v>0.75</v>
      </c>
      <c r="J45" s="119">
        <f>IFERROR(Notlar!J45/v_s6,0)</f>
        <v>0</v>
      </c>
      <c r="K45" s="119">
        <f>IFERROR(Notlar!K45/v_s7,0)</f>
        <v>0</v>
      </c>
      <c r="L45" s="119">
        <f>IFERROR(Notlar!L45/v_s8,0)</f>
        <v>0</v>
      </c>
      <c r="M45" s="119">
        <f>IFERROR(Notlar!M45/v_s9,0)</f>
        <v>0</v>
      </c>
      <c r="N45" s="119">
        <f>IFERROR(Notlar!N45/v_s10,0)</f>
        <v>0</v>
      </c>
      <c r="O45" s="120">
        <f>Notlar!O45/v_top</f>
        <v>0.9</v>
      </c>
      <c r="P45" s="121">
        <f>IFERROR(Notlar!P45/f_s1,0)</f>
        <v>1</v>
      </c>
      <c r="Q45" s="119">
        <f>IFERROR(Notlar!Q45/f_s2,0)</f>
        <v>0.75</v>
      </c>
      <c r="R45" s="119">
        <f>IFERROR(Notlar!R45/f_s3,0)</f>
        <v>0.75</v>
      </c>
      <c r="S45" s="119">
        <f>IFERROR(Notlar!S45/f_s4,0)</f>
        <v>1</v>
      </c>
      <c r="T45" s="119">
        <f>IFERROR(Notlar!T45/f_s5,0)</f>
        <v>1</v>
      </c>
      <c r="U45" s="119">
        <f>IFERROR(Notlar!U45/f_s6,0)</f>
        <v>0</v>
      </c>
      <c r="V45" s="119">
        <f>IFERROR(Notlar!V45/f_s7,0)</f>
        <v>0</v>
      </c>
      <c r="W45" s="119">
        <f>IFERROR(Notlar!W45/f_s8,0)</f>
        <v>0</v>
      </c>
      <c r="X45" s="119">
        <f>IFERROR(Notlar!X45/f_s9,0)</f>
        <v>0</v>
      </c>
      <c r="Y45" s="119">
        <f>IFERROR(Notlar!Y45/f_s10,0)</f>
        <v>0</v>
      </c>
      <c r="Z45" s="122">
        <f>Notlar!Z45/f_top</f>
        <v>0.9</v>
      </c>
      <c r="AA45" s="118">
        <f>IFERROR(Notlar!AA45/b_s1,0)</f>
        <v>0</v>
      </c>
      <c r="AB45" s="119">
        <f>IFERROR(Notlar!AB45/b_s2,0)</f>
        <v>0</v>
      </c>
      <c r="AC45" s="119">
        <f>IFERROR(Notlar!AC45/b_s3,0)</f>
        <v>0</v>
      </c>
      <c r="AD45" s="119">
        <f>IFERROR(Notlar!AD45/b_s4,0)</f>
        <v>0</v>
      </c>
      <c r="AE45" s="119">
        <f>IFERROR(Notlar!AE45/b_s5,0)</f>
        <v>0</v>
      </c>
      <c r="AF45" s="119">
        <f>IFERROR(Notlar!AF45/b_s6,0)</f>
        <v>0</v>
      </c>
      <c r="AG45" s="119">
        <f>IFERROR(Notlar!AG45/b_s7,0)</f>
        <v>0</v>
      </c>
      <c r="AH45" s="119">
        <f>IFERROR(Notlar!AH45/b_s8,0)</f>
        <v>0</v>
      </c>
      <c r="AI45" s="119">
        <f>IFERROR(Notlar!AI45/b_s9,0)</f>
        <v>0</v>
      </c>
      <c r="AJ45" s="119">
        <f>IFERROR(Notlar!AJ45/b_s10,0)</f>
        <v>0</v>
      </c>
      <c r="AK45" s="122" t="e">
        <f>Notlar!AK45/b_top</f>
        <v>#VALUE!</v>
      </c>
      <c r="AL45" s="168">
        <f t="shared" si="3"/>
        <v>1</v>
      </c>
      <c r="AM45" s="169">
        <f t="shared" si="3"/>
        <v>0.75</v>
      </c>
      <c r="AN45" s="169">
        <f t="shared" si="3"/>
        <v>0.75</v>
      </c>
      <c r="AO45" s="169">
        <f t="shared" si="3"/>
        <v>1</v>
      </c>
      <c r="AP45" s="169">
        <f t="shared" si="3"/>
        <v>1</v>
      </c>
      <c r="AQ45" s="169">
        <f t="shared" si="2"/>
        <v>0</v>
      </c>
      <c r="AR45" s="169">
        <f t="shared" si="2"/>
        <v>0</v>
      </c>
      <c r="AS45" s="169">
        <f t="shared" si="2"/>
        <v>0</v>
      </c>
      <c r="AT45" s="169">
        <f t="shared" si="2"/>
        <v>0</v>
      </c>
      <c r="AU45" s="169">
        <f t="shared" si="2"/>
        <v>0</v>
      </c>
      <c r="AV45" s="170">
        <f>Notlar!AV45/b_top</f>
        <v>0.9</v>
      </c>
    </row>
    <row r="46" spans="1:48" x14ac:dyDescent="0.25">
      <c r="A46" s="30">
        <v>44</v>
      </c>
      <c r="B46" s="123">
        <f>IF(Notlar!B46&lt;&gt;"",Notlar!B46,"")</f>
        <v>2211505014</v>
      </c>
      <c r="C46" s="124" t="str">
        <f>IF(Notlar!C46&lt;&gt;"",Notlar!C46,"")</f>
        <v xml:space="preserve">EMİR </v>
      </c>
      <c r="D46" s="125" t="str">
        <f>IF(Notlar!D46&lt;&gt;"",Notlar!D46,"")</f>
        <v>KOP</v>
      </c>
      <c r="E46" s="118">
        <f>IFERROR(Notlar!E46/v_s1,0)</f>
        <v>0.5</v>
      </c>
      <c r="F46" s="119">
        <f>IFERROR(Notlar!F46/v_s2,0)</f>
        <v>1</v>
      </c>
      <c r="G46" s="119">
        <f>IFERROR(Notlar!G46/v_s3,0)</f>
        <v>0.75</v>
      </c>
      <c r="H46" s="119">
        <f>IFERROR(Notlar!H46/v_s4,0)</f>
        <v>0.5</v>
      </c>
      <c r="I46" s="119">
        <f>IFERROR(Notlar!I46/v_s5,0)</f>
        <v>0.75</v>
      </c>
      <c r="J46" s="119">
        <f>IFERROR(Notlar!J46/v_s6,0)</f>
        <v>0</v>
      </c>
      <c r="K46" s="119">
        <f>IFERROR(Notlar!K46/v_s7,0)</f>
        <v>0</v>
      </c>
      <c r="L46" s="119">
        <f>IFERROR(Notlar!L46/v_s8,0)</f>
        <v>0</v>
      </c>
      <c r="M46" s="119">
        <f>IFERROR(Notlar!M46/v_s9,0)</f>
        <v>0</v>
      </c>
      <c r="N46" s="119">
        <f>IFERROR(Notlar!N46/v_s10,0)</f>
        <v>0</v>
      </c>
      <c r="O46" s="120">
        <f>Notlar!O46/v_top</f>
        <v>0.7</v>
      </c>
      <c r="P46" s="121">
        <f>IFERROR(Notlar!P46/f_s1,0)</f>
        <v>1</v>
      </c>
      <c r="Q46" s="119">
        <f>IFERROR(Notlar!Q46/f_s2,0)</f>
        <v>0.25</v>
      </c>
      <c r="R46" s="119">
        <f>IFERROR(Notlar!R46/f_s3,0)</f>
        <v>0</v>
      </c>
      <c r="S46" s="119">
        <f>IFERROR(Notlar!S46/f_s4,0)</f>
        <v>0.5</v>
      </c>
      <c r="T46" s="119">
        <f>IFERROR(Notlar!T46/f_s5,0)</f>
        <v>0.75</v>
      </c>
      <c r="U46" s="119">
        <f>IFERROR(Notlar!U46/f_s6,0)</f>
        <v>0</v>
      </c>
      <c r="V46" s="119">
        <f>IFERROR(Notlar!V46/f_s7,0)</f>
        <v>0</v>
      </c>
      <c r="W46" s="119">
        <f>IFERROR(Notlar!W46/f_s8,0)</f>
        <v>0</v>
      </c>
      <c r="X46" s="119">
        <f>IFERROR(Notlar!X46/f_s9,0)</f>
        <v>0</v>
      </c>
      <c r="Y46" s="119">
        <f>IFERROR(Notlar!Y46/f_s10,0)</f>
        <v>0</v>
      </c>
      <c r="Z46" s="122">
        <f>Notlar!Z46/f_top</f>
        <v>0.5</v>
      </c>
      <c r="AA46" s="118">
        <f>IFERROR(Notlar!AA46/b_s1,0)</f>
        <v>0</v>
      </c>
      <c r="AB46" s="119">
        <f>IFERROR(Notlar!AB46/b_s2,0)</f>
        <v>0</v>
      </c>
      <c r="AC46" s="119">
        <f>IFERROR(Notlar!AC46/b_s3,0)</f>
        <v>0</v>
      </c>
      <c r="AD46" s="119">
        <f>IFERROR(Notlar!AD46/b_s4,0)</f>
        <v>0</v>
      </c>
      <c r="AE46" s="119">
        <f>IFERROR(Notlar!AE46/b_s5,0)</f>
        <v>0</v>
      </c>
      <c r="AF46" s="119">
        <f>IFERROR(Notlar!AF46/b_s6,0)</f>
        <v>0</v>
      </c>
      <c r="AG46" s="119">
        <f>IFERROR(Notlar!AG46/b_s7,0)</f>
        <v>0</v>
      </c>
      <c r="AH46" s="119">
        <f>IFERROR(Notlar!AH46/b_s8,0)</f>
        <v>0</v>
      </c>
      <c r="AI46" s="119">
        <f>IFERROR(Notlar!AI46/b_s9,0)</f>
        <v>0</v>
      </c>
      <c r="AJ46" s="119">
        <f>IFERROR(Notlar!AJ46/b_s10,0)</f>
        <v>0</v>
      </c>
      <c r="AK46" s="122" t="e">
        <f>Notlar!AK46/b_top</f>
        <v>#VALUE!</v>
      </c>
      <c r="AL46" s="168">
        <f t="shared" si="3"/>
        <v>1</v>
      </c>
      <c r="AM46" s="169">
        <f t="shared" si="3"/>
        <v>0.25</v>
      </c>
      <c r="AN46" s="169">
        <f t="shared" si="3"/>
        <v>0</v>
      </c>
      <c r="AO46" s="169">
        <f t="shared" si="3"/>
        <v>0.5</v>
      </c>
      <c r="AP46" s="169">
        <f t="shared" si="3"/>
        <v>0.75</v>
      </c>
      <c r="AQ46" s="169">
        <f t="shared" si="2"/>
        <v>0</v>
      </c>
      <c r="AR46" s="169">
        <f t="shared" si="2"/>
        <v>0</v>
      </c>
      <c r="AS46" s="169">
        <f t="shared" si="2"/>
        <v>0</v>
      </c>
      <c r="AT46" s="169">
        <f t="shared" si="2"/>
        <v>0</v>
      </c>
      <c r="AU46" s="169">
        <f t="shared" si="2"/>
        <v>0</v>
      </c>
      <c r="AV46" s="170">
        <f>Notlar!AV46/b_top</f>
        <v>0.5</v>
      </c>
    </row>
    <row r="47" spans="1:48" x14ac:dyDescent="0.25">
      <c r="A47" s="68">
        <v>45</v>
      </c>
      <c r="B47" s="126">
        <f>IF(Notlar!B47&lt;&gt;"",Notlar!B47,"")</f>
        <v>2211505015</v>
      </c>
      <c r="C47" s="127" t="str">
        <f>IF(Notlar!C47&lt;&gt;"",Notlar!C47,"")</f>
        <v xml:space="preserve">HAVVA NUR </v>
      </c>
      <c r="D47" s="128" t="str">
        <f>IF(Notlar!D47&lt;&gt;"",Notlar!D47,"")</f>
        <v>GÜNAYDIN</v>
      </c>
      <c r="E47" s="118">
        <f>IFERROR(Notlar!E47/v_s1,0)</f>
        <v>1</v>
      </c>
      <c r="F47" s="119">
        <f>IFERROR(Notlar!F47/v_s2,0)</f>
        <v>1</v>
      </c>
      <c r="G47" s="119">
        <f>IFERROR(Notlar!G47/v_s3,0)</f>
        <v>1</v>
      </c>
      <c r="H47" s="119">
        <f>IFERROR(Notlar!H47/v_s4,0)</f>
        <v>0.75</v>
      </c>
      <c r="I47" s="119">
        <f>IFERROR(Notlar!I47/v_s5,0)</f>
        <v>0.5</v>
      </c>
      <c r="J47" s="119">
        <f>IFERROR(Notlar!J47/v_s6,0)</f>
        <v>0</v>
      </c>
      <c r="K47" s="119">
        <f>IFERROR(Notlar!K47/v_s7,0)</f>
        <v>0</v>
      </c>
      <c r="L47" s="119">
        <f>IFERROR(Notlar!L47/v_s8,0)</f>
        <v>0</v>
      </c>
      <c r="M47" s="119">
        <f>IFERROR(Notlar!M47/v_s9,0)</f>
        <v>0</v>
      </c>
      <c r="N47" s="119">
        <f>IFERROR(Notlar!N47/v_s10,0)</f>
        <v>0</v>
      </c>
      <c r="O47" s="120">
        <f>Notlar!O47/v_top</f>
        <v>0.85</v>
      </c>
      <c r="P47" s="121">
        <f>IFERROR(Notlar!P47/f_s1,0)</f>
        <v>1</v>
      </c>
      <c r="Q47" s="119">
        <f>IFERROR(Notlar!Q47/f_s2,0)</f>
        <v>0.75</v>
      </c>
      <c r="R47" s="119">
        <f>IFERROR(Notlar!R47/f_s3,0)</f>
        <v>0.5</v>
      </c>
      <c r="S47" s="119">
        <f>IFERROR(Notlar!S47/f_s4,0)</f>
        <v>1</v>
      </c>
      <c r="T47" s="119">
        <f>IFERROR(Notlar!T47/f_s5,0)</f>
        <v>1</v>
      </c>
      <c r="U47" s="119">
        <f>IFERROR(Notlar!U47/f_s6,0)</f>
        <v>0</v>
      </c>
      <c r="V47" s="119">
        <f>IFERROR(Notlar!V47/f_s7,0)</f>
        <v>0</v>
      </c>
      <c r="W47" s="119">
        <f>IFERROR(Notlar!W47/f_s8,0)</f>
        <v>0</v>
      </c>
      <c r="X47" s="119">
        <f>IFERROR(Notlar!X47/f_s9,0)</f>
        <v>0</v>
      </c>
      <c r="Y47" s="119">
        <f>IFERROR(Notlar!Y47/f_s10,0)</f>
        <v>0</v>
      </c>
      <c r="Z47" s="122">
        <f>Notlar!Z47/f_top</f>
        <v>0.85</v>
      </c>
      <c r="AA47" s="118">
        <f>IFERROR(Notlar!AA47/b_s1,0)</f>
        <v>0</v>
      </c>
      <c r="AB47" s="119">
        <f>IFERROR(Notlar!AB47/b_s2,0)</f>
        <v>0</v>
      </c>
      <c r="AC47" s="119">
        <f>IFERROR(Notlar!AC47/b_s3,0)</f>
        <v>0</v>
      </c>
      <c r="AD47" s="119">
        <f>IFERROR(Notlar!AD47/b_s4,0)</f>
        <v>0</v>
      </c>
      <c r="AE47" s="119">
        <f>IFERROR(Notlar!AE47/b_s5,0)</f>
        <v>0</v>
      </c>
      <c r="AF47" s="119">
        <f>IFERROR(Notlar!AF47/b_s6,0)</f>
        <v>0</v>
      </c>
      <c r="AG47" s="119">
        <f>IFERROR(Notlar!AG47/b_s7,0)</f>
        <v>0</v>
      </c>
      <c r="AH47" s="119">
        <f>IFERROR(Notlar!AH47/b_s8,0)</f>
        <v>0</v>
      </c>
      <c r="AI47" s="119">
        <f>IFERROR(Notlar!AI47/b_s9,0)</f>
        <v>0</v>
      </c>
      <c r="AJ47" s="119">
        <f>IFERROR(Notlar!AJ47/b_s10,0)</f>
        <v>0</v>
      </c>
      <c r="AK47" s="122" t="e">
        <f>Notlar!AK47/b_top</f>
        <v>#VALUE!</v>
      </c>
      <c r="AL47" s="168">
        <f t="shared" si="3"/>
        <v>1</v>
      </c>
      <c r="AM47" s="169">
        <f t="shared" si="3"/>
        <v>0.75</v>
      </c>
      <c r="AN47" s="169">
        <f t="shared" si="3"/>
        <v>0.5</v>
      </c>
      <c r="AO47" s="169">
        <f t="shared" si="3"/>
        <v>1</v>
      </c>
      <c r="AP47" s="169">
        <f t="shared" si="3"/>
        <v>1</v>
      </c>
      <c r="AQ47" s="169">
        <f t="shared" si="2"/>
        <v>0</v>
      </c>
      <c r="AR47" s="169">
        <f t="shared" si="2"/>
        <v>0</v>
      </c>
      <c r="AS47" s="169">
        <f t="shared" si="2"/>
        <v>0</v>
      </c>
      <c r="AT47" s="169">
        <f t="shared" si="2"/>
        <v>0</v>
      </c>
      <c r="AU47" s="169">
        <f t="shared" si="2"/>
        <v>0</v>
      </c>
      <c r="AV47" s="170">
        <f>Notlar!AV47/b_top</f>
        <v>0.85</v>
      </c>
    </row>
    <row r="48" spans="1:48" x14ac:dyDescent="0.25">
      <c r="A48" s="30">
        <v>46</v>
      </c>
      <c r="B48" s="123">
        <f>IF(Notlar!B48&lt;&gt;"",Notlar!B48,"")</f>
        <v>2211505016</v>
      </c>
      <c r="C48" s="124" t="str">
        <f>IF(Notlar!C48&lt;&gt;"",Notlar!C48,"")</f>
        <v xml:space="preserve">MEVLÜT HAN </v>
      </c>
      <c r="D48" s="125" t="str">
        <f>IF(Notlar!D48&lt;&gt;"",Notlar!D48,"")</f>
        <v>AŞCI</v>
      </c>
      <c r="E48" s="118">
        <f>IFERROR(Notlar!E48/v_s1,0)</f>
        <v>1</v>
      </c>
      <c r="F48" s="119">
        <f>IFERROR(Notlar!F48/v_s2,0)</f>
        <v>1</v>
      </c>
      <c r="G48" s="119">
        <f>IFERROR(Notlar!G48/v_s3,0)</f>
        <v>1</v>
      </c>
      <c r="H48" s="119">
        <f>IFERROR(Notlar!H48/v_s4,0)</f>
        <v>0.75</v>
      </c>
      <c r="I48" s="119">
        <f>IFERROR(Notlar!I48/v_s5,0)</f>
        <v>0.75</v>
      </c>
      <c r="J48" s="119">
        <f>IFERROR(Notlar!J48/v_s6,0)</f>
        <v>0</v>
      </c>
      <c r="K48" s="119">
        <f>IFERROR(Notlar!K48/v_s7,0)</f>
        <v>0</v>
      </c>
      <c r="L48" s="119">
        <f>IFERROR(Notlar!L48/v_s8,0)</f>
        <v>0</v>
      </c>
      <c r="M48" s="119">
        <f>IFERROR(Notlar!M48/v_s9,0)</f>
        <v>0</v>
      </c>
      <c r="N48" s="119">
        <f>IFERROR(Notlar!N48/v_s10,0)</f>
        <v>0</v>
      </c>
      <c r="O48" s="120">
        <f>Notlar!O48/v_top</f>
        <v>0.9</v>
      </c>
      <c r="P48" s="121">
        <f>IFERROR(Notlar!P48/f_s1,0)</f>
        <v>0.75</v>
      </c>
      <c r="Q48" s="119">
        <f>IFERROR(Notlar!Q48/f_s2,0)</f>
        <v>0.75</v>
      </c>
      <c r="R48" s="119">
        <f>IFERROR(Notlar!R48/f_s3,0)</f>
        <v>0.75</v>
      </c>
      <c r="S48" s="119">
        <f>IFERROR(Notlar!S48/f_s4,0)</f>
        <v>1</v>
      </c>
      <c r="T48" s="119">
        <f>IFERROR(Notlar!T48/f_s5,0)</f>
        <v>1</v>
      </c>
      <c r="U48" s="119">
        <f>IFERROR(Notlar!U48/f_s6,0)</f>
        <v>0</v>
      </c>
      <c r="V48" s="119">
        <f>IFERROR(Notlar!V48/f_s7,0)</f>
        <v>0</v>
      </c>
      <c r="W48" s="119">
        <f>IFERROR(Notlar!W48/f_s8,0)</f>
        <v>0</v>
      </c>
      <c r="X48" s="119">
        <f>IFERROR(Notlar!X48/f_s9,0)</f>
        <v>0</v>
      </c>
      <c r="Y48" s="119">
        <f>IFERROR(Notlar!Y48/f_s10,0)</f>
        <v>0</v>
      </c>
      <c r="Z48" s="122">
        <f>Notlar!Z48/f_top</f>
        <v>0.85</v>
      </c>
      <c r="AA48" s="118">
        <f>IFERROR(Notlar!AA48/b_s1,0)</f>
        <v>0</v>
      </c>
      <c r="AB48" s="119">
        <f>IFERROR(Notlar!AB48/b_s2,0)</f>
        <v>0</v>
      </c>
      <c r="AC48" s="119">
        <f>IFERROR(Notlar!AC48/b_s3,0)</f>
        <v>0</v>
      </c>
      <c r="AD48" s="119">
        <f>IFERROR(Notlar!AD48/b_s4,0)</f>
        <v>0</v>
      </c>
      <c r="AE48" s="119">
        <f>IFERROR(Notlar!AE48/b_s5,0)</f>
        <v>0</v>
      </c>
      <c r="AF48" s="119">
        <f>IFERROR(Notlar!AF48/b_s6,0)</f>
        <v>0</v>
      </c>
      <c r="AG48" s="119">
        <f>IFERROR(Notlar!AG48/b_s7,0)</f>
        <v>0</v>
      </c>
      <c r="AH48" s="119">
        <f>IFERROR(Notlar!AH48/b_s8,0)</f>
        <v>0</v>
      </c>
      <c r="AI48" s="119">
        <f>IFERROR(Notlar!AI48/b_s9,0)</f>
        <v>0</v>
      </c>
      <c r="AJ48" s="119">
        <f>IFERROR(Notlar!AJ48/b_s10,0)</f>
        <v>0</v>
      </c>
      <c r="AK48" s="122" t="e">
        <f>Notlar!AK48/b_top</f>
        <v>#VALUE!</v>
      </c>
      <c r="AL48" s="168">
        <f t="shared" si="3"/>
        <v>0.75</v>
      </c>
      <c r="AM48" s="169">
        <f t="shared" si="3"/>
        <v>0.75</v>
      </c>
      <c r="AN48" s="169">
        <f t="shared" si="3"/>
        <v>0.75</v>
      </c>
      <c r="AO48" s="169">
        <f t="shared" si="3"/>
        <v>1</v>
      </c>
      <c r="AP48" s="169">
        <f t="shared" si="3"/>
        <v>1</v>
      </c>
      <c r="AQ48" s="169">
        <f t="shared" si="2"/>
        <v>0</v>
      </c>
      <c r="AR48" s="169">
        <f t="shared" si="2"/>
        <v>0</v>
      </c>
      <c r="AS48" s="169">
        <f t="shared" si="2"/>
        <v>0</v>
      </c>
      <c r="AT48" s="169">
        <f t="shared" si="2"/>
        <v>0</v>
      </c>
      <c r="AU48" s="169">
        <f t="shared" si="2"/>
        <v>0</v>
      </c>
      <c r="AV48" s="170">
        <f>Notlar!AV48/b_top</f>
        <v>0.85</v>
      </c>
    </row>
    <row r="49" spans="1:48" x14ac:dyDescent="0.25">
      <c r="A49" s="68">
        <v>47</v>
      </c>
      <c r="B49" s="126">
        <f>IF(Notlar!B49&lt;&gt;"",Notlar!B49,"")</f>
        <v>2211505017</v>
      </c>
      <c r="C49" s="127" t="str">
        <f>IF(Notlar!C49&lt;&gt;"",Notlar!C49,"")</f>
        <v xml:space="preserve">NUR EFŞAN </v>
      </c>
      <c r="D49" s="128" t="str">
        <f>IF(Notlar!D49&lt;&gt;"",Notlar!D49,"")</f>
        <v>ÖZKAYNAK</v>
      </c>
      <c r="E49" s="118">
        <f>IFERROR(Notlar!E49/v_s1,0)</f>
        <v>1</v>
      </c>
      <c r="F49" s="119">
        <f>IFERROR(Notlar!F49/v_s2,0)</f>
        <v>1</v>
      </c>
      <c r="G49" s="119">
        <f>IFERROR(Notlar!G49/v_s3,0)</f>
        <v>1</v>
      </c>
      <c r="H49" s="119">
        <f>IFERROR(Notlar!H49/v_s4,0)</f>
        <v>0.75</v>
      </c>
      <c r="I49" s="119">
        <f>IFERROR(Notlar!I49/v_s5,0)</f>
        <v>0.75</v>
      </c>
      <c r="J49" s="119">
        <f>IFERROR(Notlar!J49/v_s6,0)</f>
        <v>0</v>
      </c>
      <c r="K49" s="119">
        <f>IFERROR(Notlar!K49/v_s7,0)</f>
        <v>0</v>
      </c>
      <c r="L49" s="119">
        <f>IFERROR(Notlar!L49/v_s8,0)</f>
        <v>0</v>
      </c>
      <c r="M49" s="119">
        <f>IFERROR(Notlar!M49/v_s9,0)</f>
        <v>0</v>
      </c>
      <c r="N49" s="119">
        <f>IFERROR(Notlar!N49/v_s10,0)</f>
        <v>0</v>
      </c>
      <c r="O49" s="120">
        <f>Notlar!O49/v_top</f>
        <v>0.9</v>
      </c>
      <c r="P49" s="121">
        <f>IFERROR(Notlar!P49/f_s1,0)</f>
        <v>1</v>
      </c>
      <c r="Q49" s="119">
        <f>IFERROR(Notlar!Q49/f_s2,0)</f>
        <v>0.75</v>
      </c>
      <c r="R49" s="119">
        <f>IFERROR(Notlar!R49/f_s3,0)</f>
        <v>0.75</v>
      </c>
      <c r="S49" s="119">
        <f>IFERROR(Notlar!S49/f_s4,0)</f>
        <v>1</v>
      </c>
      <c r="T49" s="119">
        <f>IFERROR(Notlar!T49/f_s5,0)</f>
        <v>1</v>
      </c>
      <c r="U49" s="119">
        <f>IFERROR(Notlar!U49/f_s6,0)</f>
        <v>0</v>
      </c>
      <c r="V49" s="119">
        <f>IFERROR(Notlar!V49/f_s7,0)</f>
        <v>0</v>
      </c>
      <c r="W49" s="119">
        <f>IFERROR(Notlar!W49/f_s8,0)</f>
        <v>0</v>
      </c>
      <c r="X49" s="119">
        <f>IFERROR(Notlar!X49/f_s9,0)</f>
        <v>0</v>
      </c>
      <c r="Y49" s="119">
        <f>IFERROR(Notlar!Y49/f_s10,0)</f>
        <v>0</v>
      </c>
      <c r="Z49" s="122">
        <f>Notlar!Z49/f_top</f>
        <v>0.9</v>
      </c>
      <c r="AA49" s="118">
        <f>IFERROR(Notlar!AA49/b_s1,0)</f>
        <v>0</v>
      </c>
      <c r="AB49" s="119">
        <f>IFERROR(Notlar!AB49/b_s2,0)</f>
        <v>0</v>
      </c>
      <c r="AC49" s="119">
        <f>IFERROR(Notlar!AC49/b_s3,0)</f>
        <v>0</v>
      </c>
      <c r="AD49" s="119">
        <f>IFERROR(Notlar!AD49/b_s4,0)</f>
        <v>0</v>
      </c>
      <c r="AE49" s="119">
        <f>IFERROR(Notlar!AE49/b_s5,0)</f>
        <v>0</v>
      </c>
      <c r="AF49" s="119">
        <f>IFERROR(Notlar!AF49/b_s6,0)</f>
        <v>0</v>
      </c>
      <c r="AG49" s="119">
        <f>IFERROR(Notlar!AG49/b_s7,0)</f>
        <v>0</v>
      </c>
      <c r="AH49" s="119">
        <f>IFERROR(Notlar!AH49/b_s8,0)</f>
        <v>0</v>
      </c>
      <c r="AI49" s="119">
        <f>IFERROR(Notlar!AI49/b_s9,0)</f>
        <v>0</v>
      </c>
      <c r="AJ49" s="119">
        <f>IFERROR(Notlar!AJ49/b_s10,0)</f>
        <v>0</v>
      </c>
      <c r="AK49" s="122" t="e">
        <f>Notlar!AK49/b_top</f>
        <v>#VALUE!</v>
      </c>
      <c r="AL49" s="168">
        <f t="shared" si="3"/>
        <v>1</v>
      </c>
      <c r="AM49" s="169">
        <f t="shared" si="3"/>
        <v>0.75</v>
      </c>
      <c r="AN49" s="169">
        <f t="shared" si="3"/>
        <v>0.75</v>
      </c>
      <c r="AO49" s="169">
        <f t="shared" si="3"/>
        <v>1</v>
      </c>
      <c r="AP49" s="169">
        <f t="shared" si="3"/>
        <v>1</v>
      </c>
      <c r="AQ49" s="169">
        <f t="shared" si="2"/>
        <v>0</v>
      </c>
      <c r="AR49" s="169">
        <f t="shared" si="2"/>
        <v>0</v>
      </c>
      <c r="AS49" s="169">
        <f t="shared" si="2"/>
        <v>0</v>
      </c>
      <c r="AT49" s="169">
        <f t="shared" si="2"/>
        <v>0</v>
      </c>
      <c r="AU49" s="169">
        <f t="shared" si="2"/>
        <v>0</v>
      </c>
      <c r="AV49" s="170">
        <f>Notlar!AV49/b_top</f>
        <v>0.9</v>
      </c>
    </row>
    <row r="50" spans="1:48" x14ac:dyDescent="0.25">
      <c r="A50" s="30">
        <v>48</v>
      </c>
      <c r="B50" s="123">
        <f>IF(Notlar!B50&lt;&gt;"",Notlar!B50,"")</f>
        <v>2211505019</v>
      </c>
      <c r="C50" s="124" t="str">
        <f>IF(Notlar!C50&lt;&gt;"",Notlar!C50,"")</f>
        <v xml:space="preserve">ÖMER FARUK </v>
      </c>
      <c r="D50" s="125" t="str">
        <f>IF(Notlar!D50&lt;&gt;"",Notlar!D50,"")</f>
        <v>YAŞAR</v>
      </c>
      <c r="E50" s="118">
        <f>IFERROR(Notlar!E50/v_s1,0)</f>
        <v>1</v>
      </c>
      <c r="F50" s="119">
        <f>IFERROR(Notlar!F50/v_s2,0)</f>
        <v>1</v>
      </c>
      <c r="G50" s="119">
        <f>IFERROR(Notlar!G50/v_s3,0)</f>
        <v>0.5</v>
      </c>
      <c r="H50" s="119">
        <f>IFERROR(Notlar!H50/v_s4,0)</f>
        <v>0.75</v>
      </c>
      <c r="I50" s="119">
        <f>IFERROR(Notlar!I50/v_s5,0)</f>
        <v>0.5</v>
      </c>
      <c r="J50" s="119">
        <f>IFERROR(Notlar!J50/v_s6,0)</f>
        <v>0</v>
      </c>
      <c r="K50" s="119">
        <f>IFERROR(Notlar!K50/v_s7,0)</f>
        <v>0</v>
      </c>
      <c r="L50" s="119">
        <f>IFERROR(Notlar!L50/v_s8,0)</f>
        <v>0</v>
      </c>
      <c r="M50" s="119">
        <f>IFERROR(Notlar!M50/v_s9,0)</f>
        <v>0</v>
      </c>
      <c r="N50" s="119">
        <f>IFERROR(Notlar!N50/v_s10,0)</f>
        <v>0</v>
      </c>
      <c r="O50" s="120">
        <f>Notlar!O50/v_top</f>
        <v>0.75</v>
      </c>
      <c r="P50" s="121">
        <f>IFERROR(Notlar!P50/f_s1,0)</f>
        <v>0.25</v>
      </c>
      <c r="Q50" s="119">
        <f>IFERROR(Notlar!Q50/f_s2,0)</f>
        <v>0.75</v>
      </c>
      <c r="R50" s="119">
        <f>IFERROR(Notlar!R50/f_s3,0)</f>
        <v>0.25</v>
      </c>
      <c r="S50" s="119">
        <f>IFERROR(Notlar!S50/f_s4,0)</f>
        <v>0.5</v>
      </c>
      <c r="T50" s="119">
        <f>IFERROR(Notlar!T50/f_s5,0)</f>
        <v>0.75</v>
      </c>
      <c r="U50" s="119">
        <f>IFERROR(Notlar!U50/f_s6,0)</f>
        <v>0</v>
      </c>
      <c r="V50" s="119">
        <f>IFERROR(Notlar!V50/f_s7,0)</f>
        <v>0</v>
      </c>
      <c r="W50" s="119">
        <f>IFERROR(Notlar!W50/f_s8,0)</f>
        <v>0</v>
      </c>
      <c r="X50" s="119">
        <f>IFERROR(Notlar!X50/f_s9,0)</f>
        <v>0</v>
      </c>
      <c r="Y50" s="119">
        <f>IFERROR(Notlar!Y50/f_s10,0)</f>
        <v>0</v>
      </c>
      <c r="Z50" s="122">
        <f>Notlar!Z50/f_top</f>
        <v>0.5</v>
      </c>
      <c r="AA50" s="118">
        <f>IFERROR(Notlar!AA50/b_s1,0)</f>
        <v>0</v>
      </c>
      <c r="AB50" s="119">
        <f>IFERROR(Notlar!AB50/b_s2,0)</f>
        <v>0</v>
      </c>
      <c r="AC50" s="119">
        <f>IFERROR(Notlar!AC50/b_s3,0)</f>
        <v>0</v>
      </c>
      <c r="AD50" s="119">
        <f>IFERROR(Notlar!AD50/b_s4,0)</f>
        <v>0</v>
      </c>
      <c r="AE50" s="119">
        <f>IFERROR(Notlar!AE50/b_s5,0)</f>
        <v>0</v>
      </c>
      <c r="AF50" s="119">
        <f>IFERROR(Notlar!AF50/b_s6,0)</f>
        <v>0</v>
      </c>
      <c r="AG50" s="119">
        <f>IFERROR(Notlar!AG50/b_s7,0)</f>
        <v>0</v>
      </c>
      <c r="AH50" s="119">
        <f>IFERROR(Notlar!AH50/b_s8,0)</f>
        <v>0</v>
      </c>
      <c r="AI50" s="119">
        <f>IFERROR(Notlar!AI50/b_s9,0)</f>
        <v>0</v>
      </c>
      <c r="AJ50" s="119">
        <f>IFERROR(Notlar!AJ50/b_s10,0)</f>
        <v>0</v>
      </c>
      <c r="AK50" s="122" t="e">
        <f>Notlar!AK50/b_top</f>
        <v>#VALUE!</v>
      </c>
      <c r="AL50" s="168">
        <f t="shared" si="3"/>
        <v>0.25</v>
      </c>
      <c r="AM50" s="169">
        <f t="shared" si="3"/>
        <v>0.75</v>
      </c>
      <c r="AN50" s="169">
        <f t="shared" si="3"/>
        <v>0.25</v>
      </c>
      <c r="AO50" s="169">
        <f t="shared" si="3"/>
        <v>0.5</v>
      </c>
      <c r="AP50" s="169">
        <f t="shared" si="3"/>
        <v>0.75</v>
      </c>
      <c r="AQ50" s="169">
        <f t="shared" si="2"/>
        <v>0</v>
      </c>
      <c r="AR50" s="169">
        <f t="shared" si="2"/>
        <v>0</v>
      </c>
      <c r="AS50" s="169">
        <f t="shared" si="2"/>
        <v>0</v>
      </c>
      <c r="AT50" s="169">
        <f t="shared" si="2"/>
        <v>0</v>
      </c>
      <c r="AU50" s="169">
        <f t="shared" si="2"/>
        <v>0</v>
      </c>
      <c r="AV50" s="170">
        <f>Notlar!AV50/b_top</f>
        <v>0.5</v>
      </c>
    </row>
    <row r="51" spans="1:48" x14ac:dyDescent="0.25">
      <c r="A51" s="68">
        <v>49</v>
      </c>
      <c r="B51" s="126">
        <f>IF(Notlar!B51&lt;&gt;"",Notlar!B51,"")</f>
        <v>2211505020</v>
      </c>
      <c r="C51" s="127" t="str">
        <f>IF(Notlar!C51&lt;&gt;"",Notlar!C51,"")</f>
        <v xml:space="preserve">SILA </v>
      </c>
      <c r="D51" s="128" t="str">
        <f>IF(Notlar!D51&lt;&gt;"",Notlar!D51,"")</f>
        <v>AKKUYU</v>
      </c>
      <c r="E51" s="118">
        <f>IFERROR(Notlar!E51/v_s1,0)</f>
        <v>0.25</v>
      </c>
      <c r="F51" s="119">
        <f>IFERROR(Notlar!F51/v_s2,0)</f>
        <v>1</v>
      </c>
      <c r="G51" s="119">
        <f>IFERROR(Notlar!G51/v_s3,0)</f>
        <v>1</v>
      </c>
      <c r="H51" s="119">
        <f>IFERROR(Notlar!H51/v_s4,0)</f>
        <v>0.75</v>
      </c>
      <c r="I51" s="119">
        <f>IFERROR(Notlar!I51/v_s5,0)</f>
        <v>1</v>
      </c>
      <c r="J51" s="119">
        <f>IFERROR(Notlar!J51/v_s6,0)</f>
        <v>0</v>
      </c>
      <c r="K51" s="119">
        <f>IFERROR(Notlar!K51/v_s7,0)</f>
        <v>0</v>
      </c>
      <c r="L51" s="119">
        <f>IFERROR(Notlar!L51/v_s8,0)</f>
        <v>0</v>
      </c>
      <c r="M51" s="119">
        <f>IFERROR(Notlar!M51/v_s9,0)</f>
        <v>0</v>
      </c>
      <c r="N51" s="119">
        <f>IFERROR(Notlar!N51/v_s10,0)</f>
        <v>0</v>
      </c>
      <c r="O51" s="120">
        <f>Notlar!O51/v_top</f>
        <v>0.8</v>
      </c>
      <c r="P51" s="121">
        <f>IFERROR(Notlar!P51/f_s1,0)</f>
        <v>0.25</v>
      </c>
      <c r="Q51" s="119">
        <f>IFERROR(Notlar!Q51/f_s2,0)</f>
        <v>0.5</v>
      </c>
      <c r="R51" s="119">
        <f>IFERROR(Notlar!R51/f_s3,0)</f>
        <v>0.75</v>
      </c>
      <c r="S51" s="119">
        <f>IFERROR(Notlar!S51/f_s4,0)</f>
        <v>1</v>
      </c>
      <c r="T51" s="119">
        <f>IFERROR(Notlar!T51/f_s5,0)</f>
        <v>0.75</v>
      </c>
      <c r="U51" s="119">
        <f>IFERROR(Notlar!U51/f_s6,0)</f>
        <v>0</v>
      </c>
      <c r="V51" s="119">
        <f>IFERROR(Notlar!V51/f_s7,0)</f>
        <v>0</v>
      </c>
      <c r="W51" s="119">
        <f>IFERROR(Notlar!W51/f_s8,0)</f>
        <v>0</v>
      </c>
      <c r="X51" s="119">
        <f>IFERROR(Notlar!X51/f_s9,0)</f>
        <v>0</v>
      </c>
      <c r="Y51" s="119">
        <f>IFERROR(Notlar!Y51/f_s10,0)</f>
        <v>0</v>
      </c>
      <c r="Z51" s="122">
        <f>Notlar!Z51/f_top</f>
        <v>0.65</v>
      </c>
      <c r="AA51" s="118">
        <f>IFERROR(Notlar!AA51/b_s1,0)</f>
        <v>0</v>
      </c>
      <c r="AB51" s="119">
        <f>IFERROR(Notlar!AB51/b_s2,0)</f>
        <v>0</v>
      </c>
      <c r="AC51" s="119">
        <f>IFERROR(Notlar!AC51/b_s3,0)</f>
        <v>0</v>
      </c>
      <c r="AD51" s="119">
        <f>IFERROR(Notlar!AD51/b_s4,0)</f>
        <v>0</v>
      </c>
      <c r="AE51" s="119">
        <f>IFERROR(Notlar!AE51/b_s5,0)</f>
        <v>0</v>
      </c>
      <c r="AF51" s="119">
        <f>IFERROR(Notlar!AF51/b_s6,0)</f>
        <v>0</v>
      </c>
      <c r="AG51" s="119">
        <f>IFERROR(Notlar!AG51/b_s7,0)</f>
        <v>0</v>
      </c>
      <c r="AH51" s="119">
        <f>IFERROR(Notlar!AH51/b_s8,0)</f>
        <v>0</v>
      </c>
      <c r="AI51" s="119">
        <f>IFERROR(Notlar!AI51/b_s9,0)</f>
        <v>0</v>
      </c>
      <c r="AJ51" s="119">
        <f>IFERROR(Notlar!AJ51/b_s10,0)</f>
        <v>0</v>
      </c>
      <c r="AK51" s="122" t="e">
        <f>Notlar!AK51/b_top</f>
        <v>#VALUE!</v>
      </c>
      <c r="AL51" s="168">
        <f t="shared" si="3"/>
        <v>0.25</v>
      </c>
      <c r="AM51" s="169">
        <f t="shared" si="3"/>
        <v>0.5</v>
      </c>
      <c r="AN51" s="169">
        <f t="shared" si="3"/>
        <v>0.75</v>
      </c>
      <c r="AO51" s="169">
        <f t="shared" si="3"/>
        <v>1</v>
      </c>
      <c r="AP51" s="169">
        <f t="shared" si="3"/>
        <v>0.75</v>
      </c>
      <c r="AQ51" s="169">
        <f t="shared" si="2"/>
        <v>0</v>
      </c>
      <c r="AR51" s="169">
        <f t="shared" si="2"/>
        <v>0</v>
      </c>
      <c r="AS51" s="169">
        <f t="shared" si="2"/>
        <v>0</v>
      </c>
      <c r="AT51" s="169">
        <f t="shared" si="2"/>
        <v>0</v>
      </c>
      <c r="AU51" s="169">
        <f t="shared" si="2"/>
        <v>0</v>
      </c>
      <c r="AV51" s="170">
        <f>Notlar!AV51/b_top</f>
        <v>0.65</v>
      </c>
    </row>
    <row r="52" spans="1:48" x14ac:dyDescent="0.25">
      <c r="A52" s="30">
        <v>50</v>
      </c>
      <c r="B52" s="123">
        <f>IF(Notlar!B52&lt;&gt;"",Notlar!B52,"")</f>
        <v>2211505024</v>
      </c>
      <c r="C52" s="124" t="str">
        <f>IF(Notlar!C52&lt;&gt;"",Notlar!C52,"")</f>
        <v xml:space="preserve">HATİCE RANA </v>
      </c>
      <c r="D52" s="125" t="str">
        <f>IF(Notlar!D52&lt;&gt;"",Notlar!D52,"")</f>
        <v>GÜNEŞ</v>
      </c>
      <c r="E52" s="118">
        <f>IFERROR(Notlar!E52/v_s1,0)</f>
        <v>0.75</v>
      </c>
      <c r="F52" s="119">
        <f>IFERROR(Notlar!F52/v_s2,0)</f>
        <v>1</v>
      </c>
      <c r="G52" s="119">
        <f>IFERROR(Notlar!G52/v_s3,0)</f>
        <v>0.5</v>
      </c>
      <c r="H52" s="119">
        <f>IFERROR(Notlar!H52/v_s4,0)</f>
        <v>0.5</v>
      </c>
      <c r="I52" s="119">
        <f>IFERROR(Notlar!I52/v_s5,0)</f>
        <v>0.75</v>
      </c>
      <c r="J52" s="119">
        <f>IFERROR(Notlar!J52/v_s6,0)</f>
        <v>0</v>
      </c>
      <c r="K52" s="119">
        <f>IFERROR(Notlar!K52/v_s7,0)</f>
        <v>0</v>
      </c>
      <c r="L52" s="119">
        <f>IFERROR(Notlar!L52/v_s8,0)</f>
        <v>0</v>
      </c>
      <c r="M52" s="119">
        <f>IFERROR(Notlar!M52/v_s9,0)</f>
        <v>0</v>
      </c>
      <c r="N52" s="119">
        <f>IFERROR(Notlar!N52/v_s10,0)</f>
        <v>0</v>
      </c>
      <c r="O52" s="120">
        <f>Notlar!O52/v_top</f>
        <v>0.7</v>
      </c>
      <c r="P52" s="121">
        <f>IFERROR(Notlar!P52/f_s1,0)</f>
        <v>0.75</v>
      </c>
      <c r="Q52" s="119">
        <f>IFERROR(Notlar!Q52/f_s2,0)</f>
        <v>0.5</v>
      </c>
      <c r="R52" s="119">
        <f>IFERROR(Notlar!R52/f_s3,0)</f>
        <v>0.75</v>
      </c>
      <c r="S52" s="119">
        <f>IFERROR(Notlar!S52/f_s4,0)</f>
        <v>0.75</v>
      </c>
      <c r="T52" s="119">
        <f>IFERROR(Notlar!T52/f_s5,0)</f>
        <v>0.75</v>
      </c>
      <c r="U52" s="119">
        <f>IFERROR(Notlar!U52/f_s6,0)</f>
        <v>0</v>
      </c>
      <c r="V52" s="119">
        <f>IFERROR(Notlar!V52/f_s7,0)</f>
        <v>0</v>
      </c>
      <c r="W52" s="119">
        <f>IFERROR(Notlar!W52/f_s8,0)</f>
        <v>0</v>
      </c>
      <c r="X52" s="119">
        <f>IFERROR(Notlar!X52/f_s9,0)</f>
        <v>0</v>
      </c>
      <c r="Y52" s="119">
        <f>IFERROR(Notlar!Y52/f_s10,0)</f>
        <v>0</v>
      </c>
      <c r="Z52" s="122">
        <f>Notlar!Z52/f_top</f>
        <v>0.7</v>
      </c>
      <c r="AA52" s="118">
        <f>IFERROR(Notlar!AA52/b_s1,0)</f>
        <v>0</v>
      </c>
      <c r="AB52" s="119">
        <f>IFERROR(Notlar!AB52/b_s2,0)</f>
        <v>0</v>
      </c>
      <c r="AC52" s="119">
        <f>IFERROR(Notlar!AC52/b_s3,0)</f>
        <v>0</v>
      </c>
      <c r="AD52" s="119">
        <f>IFERROR(Notlar!AD52/b_s4,0)</f>
        <v>0</v>
      </c>
      <c r="AE52" s="119">
        <f>IFERROR(Notlar!AE52/b_s5,0)</f>
        <v>0</v>
      </c>
      <c r="AF52" s="119">
        <f>IFERROR(Notlar!AF52/b_s6,0)</f>
        <v>0</v>
      </c>
      <c r="AG52" s="119">
        <f>IFERROR(Notlar!AG52/b_s7,0)</f>
        <v>0</v>
      </c>
      <c r="AH52" s="119">
        <f>IFERROR(Notlar!AH52/b_s8,0)</f>
        <v>0</v>
      </c>
      <c r="AI52" s="119">
        <f>IFERROR(Notlar!AI52/b_s9,0)</f>
        <v>0</v>
      </c>
      <c r="AJ52" s="119">
        <f>IFERROR(Notlar!AJ52/b_s10,0)</f>
        <v>0</v>
      </c>
      <c r="AK52" s="122" t="e">
        <f>Notlar!AK52/b_top</f>
        <v>#VALUE!</v>
      </c>
      <c r="AL52" s="168">
        <f t="shared" si="3"/>
        <v>0.75</v>
      </c>
      <c r="AM52" s="169">
        <f t="shared" si="3"/>
        <v>0.5</v>
      </c>
      <c r="AN52" s="169">
        <f t="shared" si="3"/>
        <v>0.75</v>
      </c>
      <c r="AO52" s="169">
        <f t="shared" si="3"/>
        <v>0.75</v>
      </c>
      <c r="AP52" s="169">
        <f t="shared" si="3"/>
        <v>0.75</v>
      </c>
      <c r="AQ52" s="169">
        <f t="shared" si="2"/>
        <v>0</v>
      </c>
      <c r="AR52" s="169">
        <f t="shared" si="2"/>
        <v>0</v>
      </c>
      <c r="AS52" s="169">
        <f t="shared" si="2"/>
        <v>0</v>
      </c>
      <c r="AT52" s="169">
        <f t="shared" si="2"/>
        <v>0</v>
      </c>
      <c r="AU52" s="169">
        <f t="shared" si="2"/>
        <v>0</v>
      </c>
      <c r="AV52" s="170">
        <f>Notlar!AV52/b_top</f>
        <v>0.7</v>
      </c>
    </row>
    <row r="53" spans="1:48" x14ac:dyDescent="0.25">
      <c r="A53" s="68">
        <v>51</v>
      </c>
      <c r="B53" s="126">
        <f>IF(Notlar!B53&lt;&gt;"",Notlar!B53,"")</f>
        <v>2211505025</v>
      </c>
      <c r="C53" s="127" t="str">
        <f>IF(Notlar!C53&lt;&gt;"",Notlar!C53,"")</f>
        <v xml:space="preserve">ÖZLEM </v>
      </c>
      <c r="D53" s="128" t="str">
        <f>IF(Notlar!D53&lt;&gt;"",Notlar!D53,"")</f>
        <v>HARMANCI</v>
      </c>
      <c r="E53" s="118">
        <f>IFERROR(Notlar!E53/v_s1,0)</f>
        <v>1</v>
      </c>
      <c r="F53" s="119">
        <f>IFERROR(Notlar!F53/v_s2,0)</f>
        <v>1</v>
      </c>
      <c r="G53" s="119">
        <f>IFERROR(Notlar!G53/v_s3,0)</f>
        <v>1</v>
      </c>
      <c r="H53" s="119">
        <f>IFERROR(Notlar!H53/v_s4,0)</f>
        <v>0.75</v>
      </c>
      <c r="I53" s="119">
        <f>IFERROR(Notlar!I53/v_s5,0)</f>
        <v>0.75</v>
      </c>
      <c r="J53" s="119">
        <f>IFERROR(Notlar!J53/v_s6,0)</f>
        <v>0</v>
      </c>
      <c r="K53" s="119">
        <f>IFERROR(Notlar!K53/v_s7,0)</f>
        <v>0</v>
      </c>
      <c r="L53" s="119">
        <f>IFERROR(Notlar!L53/v_s8,0)</f>
        <v>0</v>
      </c>
      <c r="M53" s="119">
        <f>IFERROR(Notlar!M53/v_s9,0)</f>
        <v>0</v>
      </c>
      <c r="N53" s="119">
        <f>IFERROR(Notlar!N53/v_s10,0)</f>
        <v>0</v>
      </c>
      <c r="O53" s="120">
        <f>Notlar!O53/v_top</f>
        <v>0.9</v>
      </c>
      <c r="P53" s="121">
        <f>IFERROR(Notlar!P53/f_s1,0)</f>
        <v>1</v>
      </c>
      <c r="Q53" s="119">
        <f>IFERROR(Notlar!Q53/f_s2,0)</f>
        <v>0.75</v>
      </c>
      <c r="R53" s="119">
        <f>IFERROR(Notlar!R53/f_s3,0)</f>
        <v>1</v>
      </c>
      <c r="S53" s="119">
        <f>IFERROR(Notlar!S53/f_s4,0)</f>
        <v>0.75</v>
      </c>
      <c r="T53" s="119">
        <f>IFERROR(Notlar!T53/f_s5,0)</f>
        <v>1</v>
      </c>
      <c r="U53" s="119">
        <f>IFERROR(Notlar!U53/f_s6,0)</f>
        <v>0</v>
      </c>
      <c r="V53" s="119">
        <f>IFERROR(Notlar!V53/f_s7,0)</f>
        <v>0</v>
      </c>
      <c r="W53" s="119">
        <f>IFERROR(Notlar!W53/f_s8,0)</f>
        <v>0</v>
      </c>
      <c r="X53" s="119">
        <f>IFERROR(Notlar!X53/f_s9,0)</f>
        <v>0</v>
      </c>
      <c r="Y53" s="119">
        <f>IFERROR(Notlar!Y53/f_s10,0)</f>
        <v>0</v>
      </c>
      <c r="Z53" s="122">
        <f>Notlar!Z53/f_top</f>
        <v>0.9</v>
      </c>
      <c r="AA53" s="118">
        <f>IFERROR(Notlar!AA53/b_s1,0)</f>
        <v>0</v>
      </c>
      <c r="AB53" s="119">
        <f>IFERROR(Notlar!AB53/b_s2,0)</f>
        <v>0</v>
      </c>
      <c r="AC53" s="119">
        <f>IFERROR(Notlar!AC53/b_s3,0)</f>
        <v>0</v>
      </c>
      <c r="AD53" s="119">
        <f>IFERROR(Notlar!AD53/b_s4,0)</f>
        <v>0</v>
      </c>
      <c r="AE53" s="119">
        <f>IFERROR(Notlar!AE53/b_s5,0)</f>
        <v>0</v>
      </c>
      <c r="AF53" s="119">
        <f>IFERROR(Notlar!AF53/b_s6,0)</f>
        <v>0</v>
      </c>
      <c r="AG53" s="119">
        <f>IFERROR(Notlar!AG53/b_s7,0)</f>
        <v>0</v>
      </c>
      <c r="AH53" s="119">
        <f>IFERROR(Notlar!AH53/b_s8,0)</f>
        <v>0</v>
      </c>
      <c r="AI53" s="119">
        <f>IFERROR(Notlar!AI53/b_s9,0)</f>
        <v>0</v>
      </c>
      <c r="AJ53" s="119">
        <f>IFERROR(Notlar!AJ53/b_s10,0)</f>
        <v>0</v>
      </c>
      <c r="AK53" s="122" t="e">
        <f>Notlar!AK53/b_top</f>
        <v>#VALUE!</v>
      </c>
      <c r="AL53" s="168">
        <f t="shared" si="3"/>
        <v>1</v>
      </c>
      <c r="AM53" s="169">
        <f t="shared" si="3"/>
        <v>0.75</v>
      </c>
      <c r="AN53" s="169">
        <f t="shared" si="3"/>
        <v>1</v>
      </c>
      <c r="AO53" s="169">
        <f t="shared" si="3"/>
        <v>0.75</v>
      </c>
      <c r="AP53" s="169">
        <f t="shared" si="3"/>
        <v>1</v>
      </c>
      <c r="AQ53" s="169">
        <f t="shared" si="2"/>
        <v>0</v>
      </c>
      <c r="AR53" s="169">
        <f t="shared" si="2"/>
        <v>0</v>
      </c>
      <c r="AS53" s="169">
        <f t="shared" si="2"/>
        <v>0</v>
      </c>
      <c r="AT53" s="169">
        <f t="shared" si="2"/>
        <v>0</v>
      </c>
      <c r="AU53" s="169">
        <f t="shared" si="2"/>
        <v>0</v>
      </c>
      <c r="AV53" s="170">
        <f>Notlar!AV53/b_top</f>
        <v>0.9</v>
      </c>
    </row>
    <row r="54" spans="1:48" x14ac:dyDescent="0.25">
      <c r="A54" s="30">
        <v>52</v>
      </c>
      <c r="B54" s="123">
        <f>IF(Notlar!B54&lt;&gt;"",Notlar!B54,"")</f>
        <v>2211505028</v>
      </c>
      <c r="C54" s="124" t="str">
        <f>IF(Notlar!C54&lt;&gt;"",Notlar!C54,"")</f>
        <v xml:space="preserve">EMRULLAH </v>
      </c>
      <c r="D54" s="125" t="str">
        <f>IF(Notlar!D54&lt;&gt;"",Notlar!D54,"")</f>
        <v>AKSU</v>
      </c>
      <c r="E54" s="118">
        <f>IFERROR(Notlar!E54/v_s1,0)</f>
        <v>0.5</v>
      </c>
      <c r="F54" s="119">
        <f>IFERROR(Notlar!F54/v_s2,0)</f>
        <v>0.5</v>
      </c>
      <c r="G54" s="119">
        <f>IFERROR(Notlar!G54/v_s3,0)</f>
        <v>0.75</v>
      </c>
      <c r="H54" s="119">
        <f>IFERROR(Notlar!H54/v_s4,0)</f>
        <v>0.75</v>
      </c>
      <c r="I54" s="119">
        <f>IFERROR(Notlar!I54/v_s5,0)</f>
        <v>1</v>
      </c>
      <c r="J54" s="119">
        <f>IFERROR(Notlar!J54/v_s6,0)</f>
        <v>0</v>
      </c>
      <c r="K54" s="119">
        <f>IFERROR(Notlar!K54/v_s7,0)</f>
        <v>0</v>
      </c>
      <c r="L54" s="119">
        <f>IFERROR(Notlar!L54/v_s8,0)</f>
        <v>0</v>
      </c>
      <c r="M54" s="119">
        <f>IFERROR(Notlar!M54/v_s9,0)</f>
        <v>0</v>
      </c>
      <c r="N54" s="119">
        <f>IFERROR(Notlar!N54/v_s10,0)</f>
        <v>0</v>
      </c>
      <c r="O54" s="120">
        <f>Notlar!O54/v_top</f>
        <v>0.7</v>
      </c>
      <c r="P54" s="121">
        <f>IFERROR(Notlar!P54/f_s1,0)</f>
        <v>0.5</v>
      </c>
      <c r="Q54" s="119">
        <f>IFERROR(Notlar!Q54/f_s2,0)</f>
        <v>0.75</v>
      </c>
      <c r="R54" s="119">
        <f>IFERROR(Notlar!R54/f_s3,0)</f>
        <v>0.5</v>
      </c>
      <c r="S54" s="119">
        <f>IFERROR(Notlar!S54/f_s4,0)</f>
        <v>0.5</v>
      </c>
      <c r="T54" s="119">
        <f>IFERROR(Notlar!T54/f_s5,0)</f>
        <v>0.5</v>
      </c>
      <c r="U54" s="119">
        <f>IFERROR(Notlar!U54/f_s6,0)</f>
        <v>0</v>
      </c>
      <c r="V54" s="119">
        <f>IFERROR(Notlar!V54/f_s7,0)</f>
        <v>0</v>
      </c>
      <c r="W54" s="119">
        <f>IFERROR(Notlar!W54/f_s8,0)</f>
        <v>0</v>
      </c>
      <c r="X54" s="119">
        <f>IFERROR(Notlar!X54/f_s9,0)</f>
        <v>0</v>
      </c>
      <c r="Y54" s="119">
        <f>IFERROR(Notlar!Y54/f_s10,0)</f>
        <v>0</v>
      </c>
      <c r="Z54" s="122">
        <f>Notlar!Z54/f_top</f>
        <v>0.55000000000000004</v>
      </c>
      <c r="AA54" s="118">
        <f>IFERROR(Notlar!AA54/b_s1,0)</f>
        <v>0</v>
      </c>
      <c r="AB54" s="119">
        <f>IFERROR(Notlar!AB54/b_s2,0)</f>
        <v>0</v>
      </c>
      <c r="AC54" s="119">
        <f>IFERROR(Notlar!AC54/b_s3,0)</f>
        <v>0</v>
      </c>
      <c r="AD54" s="119">
        <f>IFERROR(Notlar!AD54/b_s4,0)</f>
        <v>0</v>
      </c>
      <c r="AE54" s="119">
        <f>IFERROR(Notlar!AE54/b_s5,0)</f>
        <v>0</v>
      </c>
      <c r="AF54" s="119">
        <f>IFERROR(Notlar!AF54/b_s6,0)</f>
        <v>0</v>
      </c>
      <c r="AG54" s="119">
        <f>IFERROR(Notlar!AG54/b_s7,0)</f>
        <v>0</v>
      </c>
      <c r="AH54" s="119">
        <f>IFERROR(Notlar!AH54/b_s8,0)</f>
        <v>0</v>
      </c>
      <c r="AI54" s="119">
        <f>IFERROR(Notlar!AI54/b_s9,0)</f>
        <v>0</v>
      </c>
      <c r="AJ54" s="119">
        <f>IFERROR(Notlar!AJ54/b_s10,0)</f>
        <v>0</v>
      </c>
      <c r="AK54" s="122" t="e">
        <f>Notlar!AK54/b_top</f>
        <v>#VALUE!</v>
      </c>
      <c r="AL54" s="168">
        <f t="shared" si="3"/>
        <v>0.5</v>
      </c>
      <c r="AM54" s="169">
        <f t="shared" si="3"/>
        <v>0.75</v>
      </c>
      <c r="AN54" s="169">
        <f t="shared" si="3"/>
        <v>0.5</v>
      </c>
      <c r="AO54" s="169">
        <f t="shared" si="3"/>
        <v>0.5</v>
      </c>
      <c r="AP54" s="169">
        <f t="shared" si="3"/>
        <v>0.5</v>
      </c>
      <c r="AQ54" s="169">
        <f t="shared" si="2"/>
        <v>0</v>
      </c>
      <c r="AR54" s="169">
        <f t="shared" si="2"/>
        <v>0</v>
      </c>
      <c r="AS54" s="169">
        <f t="shared" si="2"/>
        <v>0</v>
      </c>
      <c r="AT54" s="169">
        <f t="shared" si="2"/>
        <v>0</v>
      </c>
      <c r="AU54" s="169">
        <f t="shared" si="2"/>
        <v>0</v>
      </c>
      <c r="AV54" s="170">
        <f>Notlar!AV54/b_top</f>
        <v>0.55000000000000004</v>
      </c>
    </row>
    <row r="55" spans="1:48" x14ac:dyDescent="0.25">
      <c r="A55" s="68">
        <v>53</v>
      </c>
      <c r="B55" s="126">
        <f>IF(Notlar!B55&lt;&gt;"",Notlar!B55,"")</f>
        <v>2211505033</v>
      </c>
      <c r="C55" s="127" t="str">
        <f>IF(Notlar!C55&lt;&gt;"",Notlar!C55,"")</f>
        <v xml:space="preserve">BERKAY </v>
      </c>
      <c r="D55" s="128" t="str">
        <f>IF(Notlar!D55&lt;&gt;"",Notlar!D55,"")</f>
        <v>SEVİNÇ</v>
      </c>
      <c r="E55" s="118">
        <f>IFERROR(Notlar!E55/v_s1,0)</f>
        <v>0.75</v>
      </c>
      <c r="F55" s="119">
        <f>IFERROR(Notlar!F55/v_s2,0)</f>
        <v>1</v>
      </c>
      <c r="G55" s="119">
        <f>IFERROR(Notlar!G55/v_s3,0)</f>
        <v>1</v>
      </c>
      <c r="H55" s="119">
        <f>IFERROR(Notlar!H55/v_s4,0)</f>
        <v>1</v>
      </c>
      <c r="I55" s="119">
        <f>IFERROR(Notlar!I55/v_s5,0)</f>
        <v>1</v>
      </c>
      <c r="J55" s="119">
        <f>IFERROR(Notlar!J55/v_s6,0)</f>
        <v>0</v>
      </c>
      <c r="K55" s="119">
        <f>IFERROR(Notlar!K55/v_s7,0)</f>
        <v>0</v>
      </c>
      <c r="L55" s="119">
        <f>IFERROR(Notlar!L55/v_s8,0)</f>
        <v>0</v>
      </c>
      <c r="M55" s="119">
        <f>IFERROR(Notlar!M55/v_s9,0)</f>
        <v>0</v>
      </c>
      <c r="N55" s="119">
        <f>IFERROR(Notlar!N55/v_s10,0)</f>
        <v>0</v>
      </c>
      <c r="O55" s="120">
        <f>Notlar!O55/v_top</f>
        <v>0.95</v>
      </c>
      <c r="P55" s="121">
        <f>IFERROR(Notlar!P55/f_s1,0)</f>
        <v>0.75</v>
      </c>
      <c r="Q55" s="119">
        <f>IFERROR(Notlar!Q55/f_s2,0)</f>
        <v>0.5</v>
      </c>
      <c r="R55" s="119">
        <f>IFERROR(Notlar!R55/f_s3,0)</f>
        <v>0.25</v>
      </c>
      <c r="S55" s="119">
        <f>IFERROR(Notlar!S55/f_s4,0)</f>
        <v>0.75</v>
      </c>
      <c r="T55" s="119">
        <f>IFERROR(Notlar!T55/f_s5,0)</f>
        <v>0.5</v>
      </c>
      <c r="U55" s="119">
        <f>IFERROR(Notlar!U55/f_s6,0)</f>
        <v>0</v>
      </c>
      <c r="V55" s="119">
        <f>IFERROR(Notlar!V55/f_s7,0)</f>
        <v>0</v>
      </c>
      <c r="W55" s="119">
        <f>IFERROR(Notlar!W55/f_s8,0)</f>
        <v>0</v>
      </c>
      <c r="X55" s="119">
        <f>IFERROR(Notlar!X55/f_s9,0)</f>
        <v>0</v>
      </c>
      <c r="Y55" s="119">
        <f>IFERROR(Notlar!Y55/f_s10,0)</f>
        <v>0</v>
      </c>
      <c r="Z55" s="122">
        <f>Notlar!Z55/f_top</f>
        <v>0.55000000000000004</v>
      </c>
      <c r="AA55" s="118">
        <f>IFERROR(Notlar!AA55/b_s1,0)</f>
        <v>0</v>
      </c>
      <c r="AB55" s="119">
        <f>IFERROR(Notlar!AB55/b_s2,0)</f>
        <v>0</v>
      </c>
      <c r="AC55" s="119">
        <f>IFERROR(Notlar!AC55/b_s3,0)</f>
        <v>0</v>
      </c>
      <c r="AD55" s="119">
        <f>IFERROR(Notlar!AD55/b_s4,0)</f>
        <v>0</v>
      </c>
      <c r="AE55" s="119">
        <f>IFERROR(Notlar!AE55/b_s5,0)</f>
        <v>0</v>
      </c>
      <c r="AF55" s="119">
        <f>IFERROR(Notlar!AF55/b_s6,0)</f>
        <v>0</v>
      </c>
      <c r="AG55" s="119">
        <f>IFERROR(Notlar!AG55/b_s7,0)</f>
        <v>0</v>
      </c>
      <c r="AH55" s="119">
        <f>IFERROR(Notlar!AH55/b_s8,0)</f>
        <v>0</v>
      </c>
      <c r="AI55" s="119">
        <f>IFERROR(Notlar!AI55/b_s9,0)</f>
        <v>0</v>
      </c>
      <c r="AJ55" s="119">
        <f>IFERROR(Notlar!AJ55/b_s10,0)</f>
        <v>0</v>
      </c>
      <c r="AK55" s="122" t="e">
        <f>Notlar!AK55/b_top</f>
        <v>#VALUE!</v>
      </c>
      <c r="AL55" s="168">
        <f t="shared" si="3"/>
        <v>0.75</v>
      </c>
      <c r="AM55" s="169">
        <f t="shared" si="3"/>
        <v>0.5</v>
      </c>
      <c r="AN55" s="169">
        <f t="shared" si="3"/>
        <v>0.25</v>
      </c>
      <c r="AO55" s="169">
        <f t="shared" si="3"/>
        <v>0.75</v>
      </c>
      <c r="AP55" s="169">
        <f t="shared" si="3"/>
        <v>0.5</v>
      </c>
      <c r="AQ55" s="169">
        <f t="shared" si="2"/>
        <v>0</v>
      </c>
      <c r="AR55" s="169">
        <f t="shared" si="2"/>
        <v>0</v>
      </c>
      <c r="AS55" s="169">
        <f t="shared" si="2"/>
        <v>0</v>
      </c>
      <c r="AT55" s="169">
        <f t="shared" si="2"/>
        <v>0</v>
      </c>
      <c r="AU55" s="169">
        <f t="shared" si="2"/>
        <v>0</v>
      </c>
      <c r="AV55" s="170">
        <f>Notlar!AV55/b_top</f>
        <v>0.55000000000000004</v>
      </c>
    </row>
    <row r="56" spans="1:48" x14ac:dyDescent="0.25">
      <c r="A56" s="30">
        <v>54</v>
      </c>
      <c r="B56" s="123">
        <f>IF(Notlar!B56&lt;&gt;"",Notlar!B56,"")</f>
        <v>2211505036</v>
      </c>
      <c r="C56" s="124" t="str">
        <f>IF(Notlar!C56&lt;&gt;"",Notlar!C56,"")</f>
        <v xml:space="preserve">SENANUR </v>
      </c>
      <c r="D56" s="125" t="str">
        <f>IF(Notlar!D56&lt;&gt;"",Notlar!D56,"")</f>
        <v>ARSLAN</v>
      </c>
      <c r="E56" s="118">
        <f>IFERROR(Notlar!E56/v_s1,0)</f>
        <v>1</v>
      </c>
      <c r="F56" s="119">
        <f>IFERROR(Notlar!F56/v_s2,0)</f>
        <v>1</v>
      </c>
      <c r="G56" s="119">
        <f>IFERROR(Notlar!G56/v_s3,0)</f>
        <v>1</v>
      </c>
      <c r="H56" s="119">
        <f>IFERROR(Notlar!H56/v_s4,0)</f>
        <v>0.5</v>
      </c>
      <c r="I56" s="119">
        <f>IFERROR(Notlar!I56/v_s5,0)</f>
        <v>0.75</v>
      </c>
      <c r="J56" s="119">
        <f>IFERROR(Notlar!J56/v_s6,0)</f>
        <v>0</v>
      </c>
      <c r="K56" s="119">
        <f>IFERROR(Notlar!K56/v_s7,0)</f>
        <v>0</v>
      </c>
      <c r="L56" s="119">
        <f>IFERROR(Notlar!L56/v_s8,0)</f>
        <v>0</v>
      </c>
      <c r="M56" s="119">
        <f>IFERROR(Notlar!M56/v_s9,0)</f>
        <v>0</v>
      </c>
      <c r="N56" s="119">
        <f>IFERROR(Notlar!N56/v_s10,0)</f>
        <v>0</v>
      </c>
      <c r="O56" s="120">
        <f>Notlar!O56/v_top</f>
        <v>0.85</v>
      </c>
      <c r="P56" s="121">
        <f>IFERROR(Notlar!P56/f_s1,0)</f>
        <v>0.5</v>
      </c>
      <c r="Q56" s="119">
        <f>IFERROR(Notlar!Q56/f_s2,0)</f>
        <v>0.75</v>
      </c>
      <c r="R56" s="119">
        <f>IFERROR(Notlar!R56/f_s3,0)</f>
        <v>0.75</v>
      </c>
      <c r="S56" s="119">
        <f>IFERROR(Notlar!S56/f_s4,0)</f>
        <v>0.75</v>
      </c>
      <c r="T56" s="119">
        <f>IFERROR(Notlar!T56/f_s5,0)</f>
        <v>0.25</v>
      </c>
      <c r="U56" s="119">
        <f>IFERROR(Notlar!U56/f_s6,0)</f>
        <v>0</v>
      </c>
      <c r="V56" s="119">
        <f>IFERROR(Notlar!V56/f_s7,0)</f>
        <v>0</v>
      </c>
      <c r="W56" s="119">
        <f>IFERROR(Notlar!W56/f_s8,0)</f>
        <v>0</v>
      </c>
      <c r="X56" s="119">
        <f>IFERROR(Notlar!X56/f_s9,0)</f>
        <v>0</v>
      </c>
      <c r="Y56" s="119">
        <f>IFERROR(Notlar!Y56/f_s10,0)</f>
        <v>0</v>
      </c>
      <c r="Z56" s="122">
        <f>Notlar!Z56/f_top</f>
        <v>0.6</v>
      </c>
      <c r="AA56" s="118">
        <f>IFERROR(Notlar!AA56/b_s1,0)</f>
        <v>0</v>
      </c>
      <c r="AB56" s="119">
        <f>IFERROR(Notlar!AB56/b_s2,0)</f>
        <v>0</v>
      </c>
      <c r="AC56" s="119">
        <f>IFERROR(Notlar!AC56/b_s3,0)</f>
        <v>0</v>
      </c>
      <c r="AD56" s="119">
        <f>IFERROR(Notlar!AD56/b_s4,0)</f>
        <v>0</v>
      </c>
      <c r="AE56" s="119">
        <f>IFERROR(Notlar!AE56/b_s5,0)</f>
        <v>0</v>
      </c>
      <c r="AF56" s="119">
        <f>IFERROR(Notlar!AF56/b_s6,0)</f>
        <v>0</v>
      </c>
      <c r="AG56" s="119">
        <f>IFERROR(Notlar!AG56/b_s7,0)</f>
        <v>0</v>
      </c>
      <c r="AH56" s="119">
        <f>IFERROR(Notlar!AH56/b_s8,0)</f>
        <v>0</v>
      </c>
      <c r="AI56" s="119">
        <f>IFERROR(Notlar!AI56/b_s9,0)</f>
        <v>0</v>
      </c>
      <c r="AJ56" s="119">
        <f>IFERROR(Notlar!AJ56/b_s10,0)</f>
        <v>0</v>
      </c>
      <c r="AK56" s="122" t="e">
        <f>Notlar!AK56/b_top</f>
        <v>#VALUE!</v>
      </c>
      <c r="AL56" s="168">
        <f t="shared" si="3"/>
        <v>0.5</v>
      </c>
      <c r="AM56" s="169">
        <f t="shared" si="3"/>
        <v>0.75</v>
      </c>
      <c r="AN56" s="169">
        <f t="shared" si="3"/>
        <v>0.75</v>
      </c>
      <c r="AO56" s="169">
        <f t="shared" si="3"/>
        <v>0.75</v>
      </c>
      <c r="AP56" s="169">
        <f t="shared" si="3"/>
        <v>0.25</v>
      </c>
      <c r="AQ56" s="169">
        <f t="shared" si="2"/>
        <v>0</v>
      </c>
      <c r="AR56" s="169">
        <f t="shared" si="2"/>
        <v>0</v>
      </c>
      <c r="AS56" s="169">
        <f t="shared" si="2"/>
        <v>0</v>
      </c>
      <c r="AT56" s="169">
        <f t="shared" si="2"/>
        <v>0</v>
      </c>
      <c r="AU56" s="169">
        <f t="shared" si="2"/>
        <v>0</v>
      </c>
      <c r="AV56" s="170">
        <f>Notlar!AV56/b_top</f>
        <v>0.6</v>
      </c>
    </row>
    <row r="57" spans="1:48" x14ac:dyDescent="0.25">
      <c r="A57" s="68">
        <v>55</v>
      </c>
      <c r="B57" s="126">
        <f>IF(Notlar!B57&lt;&gt;"",Notlar!B57,"")</f>
        <v>2211505037</v>
      </c>
      <c r="C57" s="127" t="str">
        <f>IF(Notlar!C57&lt;&gt;"",Notlar!C57,"")</f>
        <v xml:space="preserve">İLAYDA </v>
      </c>
      <c r="D57" s="128" t="str">
        <f>IF(Notlar!D57&lt;&gt;"",Notlar!D57,"")</f>
        <v>SARIKAYA</v>
      </c>
      <c r="E57" s="118">
        <f>IFERROR(Notlar!E57/v_s1,0)</f>
        <v>1</v>
      </c>
      <c r="F57" s="119">
        <f>IFERROR(Notlar!F57/v_s2,0)</f>
        <v>1</v>
      </c>
      <c r="G57" s="119">
        <f>IFERROR(Notlar!G57/v_s3,0)</f>
        <v>1</v>
      </c>
      <c r="H57" s="119">
        <f>IFERROR(Notlar!H57/v_s4,0)</f>
        <v>0.75</v>
      </c>
      <c r="I57" s="119">
        <f>IFERROR(Notlar!I57/v_s5,0)</f>
        <v>0.75</v>
      </c>
      <c r="J57" s="119">
        <f>IFERROR(Notlar!J57/v_s6,0)</f>
        <v>0</v>
      </c>
      <c r="K57" s="119">
        <f>IFERROR(Notlar!K57/v_s7,0)</f>
        <v>0</v>
      </c>
      <c r="L57" s="119">
        <f>IFERROR(Notlar!L57/v_s8,0)</f>
        <v>0</v>
      </c>
      <c r="M57" s="119">
        <f>IFERROR(Notlar!M57/v_s9,0)</f>
        <v>0</v>
      </c>
      <c r="N57" s="119">
        <f>IFERROR(Notlar!N57/v_s10,0)</f>
        <v>0</v>
      </c>
      <c r="O57" s="120">
        <f>Notlar!O57/v_top</f>
        <v>0.9</v>
      </c>
      <c r="P57" s="121">
        <f>IFERROR(Notlar!P57/f_s1,0)</f>
        <v>1</v>
      </c>
      <c r="Q57" s="119">
        <f>IFERROR(Notlar!Q57/f_s2,0)</f>
        <v>0.75</v>
      </c>
      <c r="R57" s="119">
        <f>IFERROR(Notlar!R57/f_s3,0)</f>
        <v>0.5</v>
      </c>
      <c r="S57" s="119">
        <f>IFERROR(Notlar!S57/f_s4,0)</f>
        <v>0.5</v>
      </c>
      <c r="T57" s="119">
        <f>IFERROR(Notlar!T57/f_s5,0)</f>
        <v>0.5</v>
      </c>
      <c r="U57" s="119">
        <f>IFERROR(Notlar!U57/f_s6,0)</f>
        <v>0</v>
      </c>
      <c r="V57" s="119">
        <f>IFERROR(Notlar!V57/f_s7,0)</f>
        <v>0</v>
      </c>
      <c r="W57" s="119">
        <f>IFERROR(Notlar!W57/f_s8,0)</f>
        <v>0</v>
      </c>
      <c r="X57" s="119">
        <f>IFERROR(Notlar!X57/f_s9,0)</f>
        <v>0</v>
      </c>
      <c r="Y57" s="119">
        <f>IFERROR(Notlar!Y57/f_s10,0)</f>
        <v>0</v>
      </c>
      <c r="Z57" s="122">
        <f>Notlar!Z57/f_top</f>
        <v>0.65</v>
      </c>
      <c r="AA57" s="118">
        <f>IFERROR(Notlar!AA57/b_s1,0)</f>
        <v>0</v>
      </c>
      <c r="AB57" s="119">
        <f>IFERROR(Notlar!AB57/b_s2,0)</f>
        <v>0</v>
      </c>
      <c r="AC57" s="119">
        <f>IFERROR(Notlar!AC57/b_s3,0)</f>
        <v>0</v>
      </c>
      <c r="AD57" s="119">
        <f>IFERROR(Notlar!AD57/b_s4,0)</f>
        <v>0</v>
      </c>
      <c r="AE57" s="119">
        <f>IFERROR(Notlar!AE57/b_s5,0)</f>
        <v>0</v>
      </c>
      <c r="AF57" s="119">
        <f>IFERROR(Notlar!AF57/b_s6,0)</f>
        <v>0</v>
      </c>
      <c r="AG57" s="119">
        <f>IFERROR(Notlar!AG57/b_s7,0)</f>
        <v>0</v>
      </c>
      <c r="AH57" s="119">
        <f>IFERROR(Notlar!AH57/b_s8,0)</f>
        <v>0</v>
      </c>
      <c r="AI57" s="119">
        <f>IFERROR(Notlar!AI57/b_s9,0)</f>
        <v>0</v>
      </c>
      <c r="AJ57" s="119">
        <f>IFERROR(Notlar!AJ57/b_s10,0)</f>
        <v>0</v>
      </c>
      <c r="AK57" s="122" t="e">
        <f>Notlar!AK57/b_top</f>
        <v>#VALUE!</v>
      </c>
      <c r="AL57" s="168">
        <f t="shared" si="3"/>
        <v>1</v>
      </c>
      <c r="AM57" s="169">
        <f t="shared" si="3"/>
        <v>0.75</v>
      </c>
      <c r="AN57" s="169">
        <f t="shared" si="3"/>
        <v>0.5</v>
      </c>
      <c r="AO57" s="169">
        <f t="shared" si="3"/>
        <v>0.5</v>
      </c>
      <c r="AP57" s="169">
        <f t="shared" si="3"/>
        <v>0.5</v>
      </c>
      <c r="AQ57" s="169">
        <f t="shared" si="2"/>
        <v>0</v>
      </c>
      <c r="AR57" s="169">
        <f t="shared" si="2"/>
        <v>0</v>
      </c>
      <c r="AS57" s="169">
        <f t="shared" si="2"/>
        <v>0</v>
      </c>
      <c r="AT57" s="169">
        <f t="shared" si="2"/>
        <v>0</v>
      </c>
      <c r="AU57" s="169">
        <f t="shared" si="2"/>
        <v>0</v>
      </c>
      <c r="AV57" s="170">
        <f>Notlar!AV57/b_top</f>
        <v>0.65</v>
      </c>
    </row>
    <row r="58" spans="1:48" x14ac:dyDescent="0.25">
      <c r="A58" s="30">
        <v>56</v>
      </c>
      <c r="B58" s="123">
        <f>IF(Notlar!B58&lt;&gt;"",Notlar!B58,"")</f>
        <v>2211505038</v>
      </c>
      <c r="C58" s="124" t="str">
        <f>IF(Notlar!C58&lt;&gt;"",Notlar!C58,"")</f>
        <v xml:space="preserve">HÜLYA </v>
      </c>
      <c r="D58" s="125" t="str">
        <f>IF(Notlar!D58&lt;&gt;"",Notlar!D58,"")</f>
        <v>GÜNEŞ</v>
      </c>
      <c r="E58" s="118">
        <f>IFERROR(Notlar!E58/v_s1,0)</f>
        <v>0.5</v>
      </c>
      <c r="F58" s="119">
        <f>IFERROR(Notlar!F58/v_s2,0)</f>
        <v>1</v>
      </c>
      <c r="G58" s="119">
        <f>IFERROR(Notlar!G58/v_s3,0)</f>
        <v>0.75</v>
      </c>
      <c r="H58" s="119">
        <f>IFERROR(Notlar!H58/v_s4,0)</f>
        <v>0.75</v>
      </c>
      <c r="I58" s="119">
        <f>IFERROR(Notlar!I58/v_s5,0)</f>
        <v>0.75</v>
      </c>
      <c r="J58" s="119">
        <f>IFERROR(Notlar!J58/v_s6,0)</f>
        <v>0</v>
      </c>
      <c r="K58" s="119">
        <f>IFERROR(Notlar!K58/v_s7,0)</f>
        <v>0</v>
      </c>
      <c r="L58" s="119">
        <f>IFERROR(Notlar!L58/v_s8,0)</f>
        <v>0</v>
      </c>
      <c r="M58" s="119">
        <f>IFERROR(Notlar!M58/v_s9,0)</f>
        <v>0</v>
      </c>
      <c r="N58" s="119">
        <f>IFERROR(Notlar!N58/v_s10,0)</f>
        <v>0</v>
      </c>
      <c r="O58" s="120">
        <f>Notlar!O58/v_top</f>
        <v>0.75</v>
      </c>
      <c r="P58" s="121">
        <f>IFERROR(Notlar!P58/f_s1,0)</f>
        <v>0.25</v>
      </c>
      <c r="Q58" s="119">
        <f>IFERROR(Notlar!Q58/f_s2,0)</f>
        <v>0.75</v>
      </c>
      <c r="R58" s="119">
        <f>IFERROR(Notlar!R58/f_s3,0)</f>
        <v>0.5</v>
      </c>
      <c r="S58" s="119">
        <f>IFERROR(Notlar!S58/f_s4,0)</f>
        <v>1</v>
      </c>
      <c r="T58" s="119">
        <f>IFERROR(Notlar!T58/f_s5,0)</f>
        <v>1</v>
      </c>
      <c r="U58" s="119">
        <f>IFERROR(Notlar!U58/f_s6,0)</f>
        <v>0</v>
      </c>
      <c r="V58" s="119">
        <f>IFERROR(Notlar!V58/f_s7,0)</f>
        <v>0</v>
      </c>
      <c r="W58" s="119">
        <f>IFERROR(Notlar!W58/f_s8,0)</f>
        <v>0</v>
      </c>
      <c r="X58" s="119">
        <f>IFERROR(Notlar!X58/f_s9,0)</f>
        <v>0</v>
      </c>
      <c r="Y58" s="119">
        <f>IFERROR(Notlar!Y58/f_s10,0)</f>
        <v>0</v>
      </c>
      <c r="Z58" s="122">
        <f>Notlar!Z58/f_top</f>
        <v>0.7</v>
      </c>
      <c r="AA58" s="118">
        <f>IFERROR(Notlar!AA58/b_s1,0)</f>
        <v>0</v>
      </c>
      <c r="AB58" s="119">
        <f>IFERROR(Notlar!AB58/b_s2,0)</f>
        <v>0</v>
      </c>
      <c r="AC58" s="119">
        <f>IFERROR(Notlar!AC58/b_s3,0)</f>
        <v>0</v>
      </c>
      <c r="AD58" s="119">
        <f>IFERROR(Notlar!AD58/b_s4,0)</f>
        <v>0</v>
      </c>
      <c r="AE58" s="119">
        <f>IFERROR(Notlar!AE58/b_s5,0)</f>
        <v>0</v>
      </c>
      <c r="AF58" s="119">
        <f>IFERROR(Notlar!AF58/b_s6,0)</f>
        <v>0</v>
      </c>
      <c r="AG58" s="119">
        <f>IFERROR(Notlar!AG58/b_s7,0)</f>
        <v>0</v>
      </c>
      <c r="AH58" s="119">
        <f>IFERROR(Notlar!AH58/b_s8,0)</f>
        <v>0</v>
      </c>
      <c r="AI58" s="119">
        <f>IFERROR(Notlar!AI58/b_s9,0)</f>
        <v>0</v>
      </c>
      <c r="AJ58" s="119">
        <f>IFERROR(Notlar!AJ58/b_s10,0)</f>
        <v>0</v>
      </c>
      <c r="AK58" s="122" t="e">
        <f>Notlar!AK58/b_top</f>
        <v>#VALUE!</v>
      </c>
      <c r="AL58" s="168">
        <f t="shared" si="3"/>
        <v>0.25</v>
      </c>
      <c r="AM58" s="169">
        <f t="shared" si="3"/>
        <v>0.75</v>
      </c>
      <c r="AN58" s="169">
        <f t="shared" si="3"/>
        <v>0.5</v>
      </c>
      <c r="AO58" s="169">
        <f t="shared" si="3"/>
        <v>1</v>
      </c>
      <c r="AP58" s="169">
        <f t="shared" si="3"/>
        <v>1</v>
      </c>
      <c r="AQ58" s="169">
        <f t="shared" si="2"/>
        <v>0</v>
      </c>
      <c r="AR58" s="169">
        <f t="shared" si="2"/>
        <v>0</v>
      </c>
      <c r="AS58" s="169">
        <f t="shared" si="2"/>
        <v>0</v>
      </c>
      <c r="AT58" s="169">
        <f t="shared" si="2"/>
        <v>0</v>
      </c>
      <c r="AU58" s="169">
        <f t="shared" si="2"/>
        <v>0</v>
      </c>
      <c r="AV58" s="170">
        <f>Notlar!AV58/b_top</f>
        <v>0.7</v>
      </c>
    </row>
    <row r="59" spans="1:48" x14ac:dyDescent="0.25">
      <c r="A59" s="68">
        <v>57</v>
      </c>
      <c r="B59" s="126">
        <f>IF(Notlar!B59&lt;&gt;"",Notlar!B59,"")</f>
        <v>2211505039</v>
      </c>
      <c r="C59" s="127" t="str">
        <f>IF(Notlar!C59&lt;&gt;"",Notlar!C59,"")</f>
        <v xml:space="preserve">MAHMUT </v>
      </c>
      <c r="D59" s="128" t="str">
        <f>IF(Notlar!D59&lt;&gt;"",Notlar!D59,"")</f>
        <v>ÖZSOY</v>
      </c>
      <c r="E59" s="118">
        <f>IFERROR(Notlar!E59/v_s1,0)</f>
        <v>0.25</v>
      </c>
      <c r="F59" s="119">
        <f>IFERROR(Notlar!F59/v_s2,0)</f>
        <v>1</v>
      </c>
      <c r="G59" s="119">
        <f>IFERROR(Notlar!G59/v_s3,0)</f>
        <v>0.5</v>
      </c>
      <c r="H59" s="119">
        <f>IFERROR(Notlar!H59/v_s4,0)</f>
        <v>0.75</v>
      </c>
      <c r="I59" s="119">
        <f>IFERROR(Notlar!I59/v_s5,0)</f>
        <v>0.75</v>
      </c>
      <c r="J59" s="119">
        <f>IFERROR(Notlar!J59/v_s6,0)</f>
        <v>0</v>
      </c>
      <c r="K59" s="119">
        <f>IFERROR(Notlar!K59/v_s7,0)</f>
        <v>0</v>
      </c>
      <c r="L59" s="119">
        <f>IFERROR(Notlar!L59/v_s8,0)</f>
        <v>0</v>
      </c>
      <c r="M59" s="119">
        <f>IFERROR(Notlar!M59/v_s9,0)</f>
        <v>0</v>
      </c>
      <c r="N59" s="119">
        <f>IFERROR(Notlar!N59/v_s10,0)</f>
        <v>0</v>
      </c>
      <c r="O59" s="120">
        <f>Notlar!O59/v_top</f>
        <v>0.65</v>
      </c>
      <c r="P59" s="121">
        <f>IFERROR(Notlar!P59/f_s1,0)</f>
        <v>1</v>
      </c>
      <c r="Q59" s="119">
        <f>IFERROR(Notlar!Q59/f_s2,0)</f>
        <v>0.75</v>
      </c>
      <c r="R59" s="119">
        <f>IFERROR(Notlar!R59/f_s3,0)</f>
        <v>0.5</v>
      </c>
      <c r="S59" s="119">
        <f>IFERROR(Notlar!S59/f_s4,0)</f>
        <v>0.5</v>
      </c>
      <c r="T59" s="119">
        <f>IFERROR(Notlar!T59/f_s5,0)</f>
        <v>1</v>
      </c>
      <c r="U59" s="119">
        <f>IFERROR(Notlar!U59/f_s6,0)</f>
        <v>0</v>
      </c>
      <c r="V59" s="119">
        <f>IFERROR(Notlar!V59/f_s7,0)</f>
        <v>0</v>
      </c>
      <c r="W59" s="119">
        <f>IFERROR(Notlar!W59/f_s8,0)</f>
        <v>0</v>
      </c>
      <c r="X59" s="119">
        <f>IFERROR(Notlar!X59/f_s9,0)</f>
        <v>0</v>
      </c>
      <c r="Y59" s="119">
        <f>IFERROR(Notlar!Y59/f_s10,0)</f>
        <v>0</v>
      </c>
      <c r="Z59" s="122">
        <f>Notlar!Z59/f_top</f>
        <v>0.75</v>
      </c>
      <c r="AA59" s="118">
        <f>IFERROR(Notlar!AA59/b_s1,0)</f>
        <v>0</v>
      </c>
      <c r="AB59" s="119">
        <f>IFERROR(Notlar!AB59/b_s2,0)</f>
        <v>0</v>
      </c>
      <c r="AC59" s="119">
        <f>IFERROR(Notlar!AC59/b_s3,0)</f>
        <v>0</v>
      </c>
      <c r="AD59" s="119">
        <f>IFERROR(Notlar!AD59/b_s4,0)</f>
        <v>0</v>
      </c>
      <c r="AE59" s="119">
        <f>IFERROR(Notlar!AE59/b_s5,0)</f>
        <v>0</v>
      </c>
      <c r="AF59" s="119">
        <f>IFERROR(Notlar!AF59/b_s6,0)</f>
        <v>0</v>
      </c>
      <c r="AG59" s="119">
        <f>IFERROR(Notlar!AG59/b_s7,0)</f>
        <v>0</v>
      </c>
      <c r="AH59" s="119">
        <f>IFERROR(Notlar!AH59/b_s8,0)</f>
        <v>0</v>
      </c>
      <c r="AI59" s="119">
        <f>IFERROR(Notlar!AI59/b_s9,0)</f>
        <v>0</v>
      </c>
      <c r="AJ59" s="119">
        <f>IFERROR(Notlar!AJ59/b_s10,0)</f>
        <v>0</v>
      </c>
      <c r="AK59" s="122" t="e">
        <f>Notlar!AK59/b_top</f>
        <v>#VALUE!</v>
      </c>
      <c r="AL59" s="168">
        <f t="shared" si="3"/>
        <v>1</v>
      </c>
      <c r="AM59" s="169">
        <f t="shared" si="3"/>
        <v>0.75</v>
      </c>
      <c r="AN59" s="169">
        <f t="shared" si="3"/>
        <v>0.5</v>
      </c>
      <c r="AO59" s="169">
        <f t="shared" si="3"/>
        <v>0.5</v>
      </c>
      <c r="AP59" s="169">
        <f t="shared" si="3"/>
        <v>1</v>
      </c>
      <c r="AQ59" s="169">
        <f t="shared" si="2"/>
        <v>0</v>
      </c>
      <c r="AR59" s="169">
        <f t="shared" si="2"/>
        <v>0</v>
      </c>
      <c r="AS59" s="169">
        <f t="shared" si="2"/>
        <v>0</v>
      </c>
      <c r="AT59" s="169">
        <f t="shared" si="2"/>
        <v>0</v>
      </c>
      <c r="AU59" s="169">
        <f t="shared" si="2"/>
        <v>0</v>
      </c>
      <c r="AV59" s="170">
        <f>Notlar!AV59/b_top</f>
        <v>0.75</v>
      </c>
    </row>
    <row r="60" spans="1:48" x14ac:dyDescent="0.25">
      <c r="A60" s="30">
        <v>58</v>
      </c>
      <c r="B60" s="123">
        <f>IF(Notlar!B60&lt;&gt;"",Notlar!B60,"")</f>
        <v>2211505040</v>
      </c>
      <c r="C60" s="124" t="str">
        <f>IF(Notlar!C60&lt;&gt;"",Notlar!C60,"")</f>
        <v xml:space="preserve">ŞEVVAL NUR </v>
      </c>
      <c r="D60" s="125" t="str">
        <f>IF(Notlar!D60&lt;&gt;"",Notlar!D60,"")</f>
        <v>BOZKURT</v>
      </c>
      <c r="E60" s="118">
        <f>IFERROR(Notlar!E60/v_s1,0)</f>
        <v>1</v>
      </c>
      <c r="F60" s="119">
        <f>IFERROR(Notlar!F60/v_s2,0)</f>
        <v>1</v>
      </c>
      <c r="G60" s="119">
        <f>IFERROR(Notlar!G60/v_s3,0)</f>
        <v>1</v>
      </c>
      <c r="H60" s="119">
        <f>IFERROR(Notlar!H60/v_s4,0)</f>
        <v>0.75</v>
      </c>
      <c r="I60" s="119">
        <f>IFERROR(Notlar!I60/v_s5,0)</f>
        <v>0.5</v>
      </c>
      <c r="J60" s="119">
        <f>IFERROR(Notlar!J60/v_s6,0)</f>
        <v>0</v>
      </c>
      <c r="K60" s="119">
        <f>IFERROR(Notlar!K60/v_s7,0)</f>
        <v>0</v>
      </c>
      <c r="L60" s="119">
        <f>IFERROR(Notlar!L60/v_s8,0)</f>
        <v>0</v>
      </c>
      <c r="M60" s="119">
        <f>IFERROR(Notlar!M60/v_s9,0)</f>
        <v>0</v>
      </c>
      <c r="N60" s="119">
        <f>IFERROR(Notlar!N60/v_s10,0)</f>
        <v>0</v>
      </c>
      <c r="O60" s="120">
        <f>Notlar!O60/v_top</f>
        <v>0.85</v>
      </c>
      <c r="P60" s="121">
        <f>IFERROR(Notlar!P60/f_s1,0)</f>
        <v>0.5</v>
      </c>
      <c r="Q60" s="119">
        <f>IFERROR(Notlar!Q60/f_s2,0)</f>
        <v>0.75</v>
      </c>
      <c r="R60" s="119">
        <f>IFERROR(Notlar!R60/f_s3,0)</f>
        <v>0.5</v>
      </c>
      <c r="S60" s="119">
        <f>IFERROR(Notlar!S60/f_s4,0)</f>
        <v>0.75</v>
      </c>
      <c r="T60" s="119">
        <f>IFERROR(Notlar!T60/f_s5,0)</f>
        <v>1</v>
      </c>
      <c r="U60" s="119">
        <f>IFERROR(Notlar!U60/f_s6,0)</f>
        <v>0</v>
      </c>
      <c r="V60" s="119">
        <f>IFERROR(Notlar!V60/f_s7,0)</f>
        <v>0</v>
      </c>
      <c r="W60" s="119">
        <f>IFERROR(Notlar!W60/f_s8,0)</f>
        <v>0</v>
      </c>
      <c r="X60" s="119">
        <f>IFERROR(Notlar!X60/f_s9,0)</f>
        <v>0</v>
      </c>
      <c r="Y60" s="119">
        <f>IFERROR(Notlar!Y60/f_s10,0)</f>
        <v>0</v>
      </c>
      <c r="Z60" s="122">
        <f>Notlar!Z60/f_top</f>
        <v>0.7</v>
      </c>
      <c r="AA60" s="118">
        <f>IFERROR(Notlar!AA60/b_s1,0)</f>
        <v>0</v>
      </c>
      <c r="AB60" s="119">
        <f>IFERROR(Notlar!AB60/b_s2,0)</f>
        <v>0</v>
      </c>
      <c r="AC60" s="119">
        <f>IFERROR(Notlar!AC60/b_s3,0)</f>
        <v>0</v>
      </c>
      <c r="AD60" s="119">
        <f>IFERROR(Notlar!AD60/b_s4,0)</f>
        <v>0</v>
      </c>
      <c r="AE60" s="119">
        <f>IFERROR(Notlar!AE60/b_s5,0)</f>
        <v>0</v>
      </c>
      <c r="AF60" s="119">
        <f>IFERROR(Notlar!AF60/b_s6,0)</f>
        <v>0</v>
      </c>
      <c r="AG60" s="119">
        <f>IFERROR(Notlar!AG60/b_s7,0)</f>
        <v>0</v>
      </c>
      <c r="AH60" s="119">
        <f>IFERROR(Notlar!AH60/b_s8,0)</f>
        <v>0</v>
      </c>
      <c r="AI60" s="119">
        <f>IFERROR(Notlar!AI60/b_s9,0)</f>
        <v>0</v>
      </c>
      <c r="AJ60" s="119">
        <f>IFERROR(Notlar!AJ60/b_s10,0)</f>
        <v>0</v>
      </c>
      <c r="AK60" s="122" t="e">
        <f>Notlar!AK60/b_top</f>
        <v>#VALUE!</v>
      </c>
      <c r="AL60" s="168">
        <f t="shared" si="3"/>
        <v>0.5</v>
      </c>
      <c r="AM60" s="169">
        <f t="shared" si="3"/>
        <v>0.75</v>
      </c>
      <c r="AN60" s="169">
        <f t="shared" si="3"/>
        <v>0.5</v>
      </c>
      <c r="AO60" s="169">
        <f t="shared" si="3"/>
        <v>0.75</v>
      </c>
      <c r="AP60" s="169">
        <f t="shared" si="3"/>
        <v>1</v>
      </c>
      <c r="AQ60" s="169">
        <f t="shared" si="2"/>
        <v>0</v>
      </c>
      <c r="AR60" s="169">
        <f t="shared" si="2"/>
        <v>0</v>
      </c>
      <c r="AS60" s="169">
        <f t="shared" si="2"/>
        <v>0</v>
      </c>
      <c r="AT60" s="169">
        <f t="shared" si="2"/>
        <v>0</v>
      </c>
      <c r="AU60" s="169">
        <f t="shared" si="2"/>
        <v>0</v>
      </c>
      <c r="AV60" s="170">
        <f>Notlar!AV60/b_top</f>
        <v>0.7</v>
      </c>
    </row>
    <row r="61" spans="1:48" x14ac:dyDescent="0.25">
      <c r="A61" s="68">
        <v>59</v>
      </c>
      <c r="B61" s="126">
        <f>IF(Notlar!B61&lt;&gt;"",Notlar!B61,"")</f>
        <v>2211505041</v>
      </c>
      <c r="C61" s="127" t="str">
        <f>IF(Notlar!C61&lt;&gt;"",Notlar!C61,"")</f>
        <v xml:space="preserve">MEHMET KADİR </v>
      </c>
      <c r="D61" s="128" t="str">
        <f>IF(Notlar!D61&lt;&gt;"",Notlar!D61,"")</f>
        <v>DAĞLI</v>
      </c>
      <c r="E61" s="118">
        <f>IFERROR(Notlar!E61/v_s1,0)</f>
        <v>0.25</v>
      </c>
      <c r="F61" s="119">
        <f>IFERROR(Notlar!F61/v_s2,0)</f>
        <v>0.5</v>
      </c>
      <c r="G61" s="119">
        <f>IFERROR(Notlar!G61/v_s3,0)</f>
        <v>0.75</v>
      </c>
      <c r="H61" s="119">
        <f>IFERROR(Notlar!H61/v_s4,0)</f>
        <v>0.25</v>
      </c>
      <c r="I61" s="119">
        <f>IFERROR(Notlar!I61/v_s5,0)</f>
        <v>0.25</v>
      </c>
      <c r="J61" s="119">
        <f>IFERROR(Notlar!J61/v_s6,0)</f>
        <v>0</v>
      </c>
      <c r="K61" s="119">
        <f>IFERROR(Notlar!K61/v_s7,0)</f>
        <v>0</v>
      </c>
      <c r="L61" s="119">
        <f>IFERROR(Notlar!L61/v_s8,0)</f>
        <v>0</v>
      </c>
      <c r="M61" s="119">
        <f>IFERROR(Notlar!M61/v_s9,0)</f>
        <v>0</v>
      </c>
      <c r="N61" s="119">
        <f>IFERROR(Notlar!N61/v_s10,0)</f>
        <v>0</v>
      </c>
      <c r="O61" s="120">
        <f>Notlar!O61/v_top</f>
        <v>0.4</v>
      </c>
      <c r="P61" s="121">
        <f>IFERROR(Notlar!P61/f_s1,0)</f>
        <v>0.75</v>
      </c>
      <c r="Q61" s="119">
        <f>IFERROR(Notlar!Q61/f_s2,0)</f>
        <v>0.5</v>
      </c>
      <c r="R61" s="119">
        <f>IFERROR(Notlar!R61/f_s3,0)</f>
        <v>1</v>
      </c>
      <c r="S61" s="119">
        <f>IFERROR(Notlar!S61/f_s4,0)</f>
        <v>1</v>
      </c>
      <c r="T61" s="119">
        <f>IFERROR(Notlar!T61/f_s5,0)</f>
        <v>0.75</v>
      </c>
      <c r="U61" s="119">
        <f>IFERROR(Notlar!U61/f_s6,0)</f>
        <v>0</v>
      </c>
      <c r="V61" s="119">
        <f>IFERROR(Notlar!V61/f_s7,0)</f>
        <v>0</v>
      </c>
      <c r="W61" s="119">
        <f>IFERROR(Notlar!W61/f_s8,0)</f>
        <v>0</v>
      </c>
      <c r="X61" s="119">
        <f>IFERROR(Notlar!X61/f_s9,0)</f>
        <v>0</v>
      </c>
      <c r="Y61" s="119">
        <f>IFERROR(Notlar!Y61/f_s10,0)</f>
        <v>0</v>
      </c>
      <c r="Z61" s="122">
        <f>Notlar!Z61/f_top</f>
        <v>0.8</v>
      </c>
      <c r="AA61" s="118">
        <f>IFERROR(Notlar!AA61/b_s1,0)</f>
        <v>0</v>
      </c>
      <c r="AB61" s="119">
        <f>IFERROR(Notlar!AB61/b_s2,0)</f>
        <v>0</v>
      </c>
      <c r="AC61" s="119">
        <f>IFERROR(Notlar!AC61/b_s3,0)</f>
        <v>0</v>
      </c>
      <c r="AD61" s="119">
        <f>IFERROR(Notlar!AD61/b_s4,0)</f>
        <v>0</v>
      </c>
      <c r="AE61" s="119">
        <f>IFERROR(Notlar!AE61/b_s5,0)</f>
        <v>0</v>
      </c>
      <c r="AF61" s="119">
        <f>IFERROR(Notlar!AF61/b_s6,0)</f>
        <v>0</v>
      </c>
      <c r="AG61" s="119">
        <f>IFERROR(Notlar!AG61/b_s7,0)</f>
        <v>0</v>
      </c>
      <c r="AH61" s="119">
        <f>IFERROR(Notlar!AH61/b_s8,0)</f>
        <v>0</v>
      </c>
      <c r="AI61" s="119">
        <f>IFERROR(Notlar!AI61/b_s9,0)</f>
        <v>0</v>
      </c>
      <c r="AJ61" s="119">
        <f>IFERROR(Notlar!AJ61/b_s10,0)</f>
        <v>0</v>
      </c>
      <c r="AK61" s="122" t="e">
        <f>Notlar!AK61/b_top</f>
        <v>#VALUE!</v>
      </c>
      <c r="AL61" s="168">
        <f t="shared" si="3"/>
        <v>0.75</v>
      </c>
      <c r="AM61" s="169">
        <f t="shared" si="3"/>
        <v>0.5</v>
      </c>
      <c r="AN61" s="169">
        <f t="shared" si="3"/>
        <v>1</v>
      </c>
      <c r="AO61" s="169">
        <f t="shared" si="3"/>
        <v>1</v>
      </c>
      <c r="AP61" s="169">
        <f t="shared" si="3"/>
        <v>0.75</v>
      </c>
      <c r="AQ61" s="169">
        <f t="shared" si="2"/>
        <v>0</v>
      </c>
      <c r="AR61" s="169">
        <f t="shared" si="2"/>
        <v>0</v>
      </c>
      <c r="AS61" s="169">
        <f t="shared" si="2"/>
        <v>0</v>
      </c>
      <c r="AT61" s="169">
        <f t="shared" si="2"/>
        <v>0</v>
      </c>
      <c r="AU61" s="169">
        <f t="shared" si="2"/>
        <v>0</v>
      </c>
      <c r="AV61" s="170">
        <f>Notlar!AV61/b_top</f>
        <v>0.8</v>
      </c>
    </row>
    <row r="62" spans="1:48" x14ac:dyDescent="0.25">
      <c r="A62" s="30">
        <v>60</v>
      </c>
      <c r="B62" s="123">
        <f>IF(Notlar!B62&lt;&gt;"",Notlar!B62,"")</f>
        <v>2211505042</v>
      </c>
      <c r="C62" s="124" t="str">
        <f>IF(Notlar!C62&lt;&gt;"",Notlar!C62,"")</f>
        <v xml:space="preserve">ÇAĞDAŞ </v>
      </c>
      <c r="D62" s="125" t="str">
        <f>IF(Notlar!D62&lt;&gt;"",Notlar!D62,"")</f>
        <v>KARATAŞ</v>
      </c>
      <c r="E62" s="118">
        <f>IFERROR(Notlar!E62/v_s1,0)</f>
        <v>1</v>
      </c>
      <c r="F62" s="119">
        <f>IFERROR(Notlar!F62/v_s2,0)</f>
        <v>1</v>
      </c>
      <c r="G62" s="119">
        <f>IFERROR(Notlar!G62/v_s3,0)</f>
        <v>0.75</v>
      </c>
      <c r="H62" s="119">
        <f>IFERROR(Notlar!H62/v_s4,0)</f>
        <v>0.75</v>
      </c>
      <c r="I62" s="119">
        <f>IFERROR(Notlar!I62/v_s5,0)</f>
        <v>1</v>
      </c>
      <c r="J62" s="119">
        <f>IFERROR(Notlar!J62/v_s6,0)</f>
        <v>0</v>
      </c>
      <c r="K62" s="119">
        <f>IFERROR(Notlar!K62/v_s7,0)</f>
        <v>0</v>
      </c>
      <c r="L62" s="119">
        <f>IFERROR(Notlar!L62/v_s8,0)</f>
        <v>0</v>
      </c>
      <c r="M62" s="119">
        <f>IFERROR(Notlar!M62/v_s9,0)</f>
        <v>0</v>
      </c>
      <c r="N62" s="119">
        <f>IFERROR(Notlar!N62/v_s10,0)</f>
        <v>0</v>
      </c>
      <c r="O62" s="120">
        <f>Notlar!O62/v_top</f>
        <v>0.9</v>
      </c>
      <c r="P62" s="121">
        <f>IFERROR(Notlar!P62/f_s1,0)</f>
        <v>0.5</v>
      </c>
      <c r="Q62" s="119">
        <f>IFERROR(Notlar!Q62/f_s2,0)</f>
        <v>0.75</v>
      </c>
      <c r="R62" s="119">
        <f>IFERROR(Notlar!R62/f_s3,0)</f>
        <v>0.25</v>
      </c>
      <c r="S62" s="119">
        <f>IFERROR(Notlar!S62/f_s4,0)</f>
        <v>0.5</v>
      </c>
      <c r="T62" s="119">
        <f>IFERROR(Notlar!T62/f_s5,0)</f>
        <v>0.75</v>
      </c>
      <c r="U62" s="119">
        <f>IFERROR(Notlar!U62/f_s6,0)</f>
        <v>0</v>
      </c>
      <c r="V62" s="119">
        <f>IFERROR(Notlar!V62/f_s7,0)</f>
        <v>0</v>
      </c>
      <c r="W62" s="119">
        <f>IFERROR(Notlar!W62/f_s8,0)</f>
        <v>0</v>
      </c>
      <c r="X62" s="119">
        <f>IFERROR(Notlar!X62/f_s9,0)</f>
        <v>0</v>
      </c>
      <c r="Y62" s="119">
        <f>IFERROR(Notlar!Y62/f_s10,0)</f>
        <v>0</v>
      </c>
      <c r="Z62" s="122">
        <f>Notlar!Z62/f_top</f>
        <v>0.55000000000000004</v>
      </c>
      <c r="AA62" s="118">
        <f>IFERROR(Notlar!AA62/b_s1,0)</f>
        <v>0</v>
      </c>
      <c r="AB62" s="119">
        <f>IFERROR(Notlar!AB62/b_s2,0)</f>
        <v>0</v>
      </c>
      <c r="AC62" s="119">
        <f>IFERROR(Notlar!AC62/b_s3,0)</f>
        <v>0</v>
      </c>
      <c r="AD62" s="119">
        <f>IFERROR(Notlar!AD62/b_s4,0)</f>
        <v>0</v>
      </c>
      <c r="AE62" s="119">
        <f>IFERROR(Notlar!AE62/b_s5,0)</f>
        <v>0</v>
      </c>
      <c r="AF62" s="119">
        <f>IFERROR(Notlar!AF62/b_s6,0)</f>
        <v>0</v>
      </c>
      <c r="AG62" s="119">
        <f>IFERROR(Notlar!AG62/b_s7,0)</f>
        <v>0</v>
      </c>
      <c r="AH62" s="119">
        <f>IFERROR(Notlar!AH62/b_s8,0)</f>
        <v>0</v>
      </c>
      <c r="AI62" s="119">
        <f>IFERROR(Notlar!AI62/b_s9,0)</f>
        <v>0</v>
      </c>
      <c r="AJ62" s="119">
        <f>IFERROR(Notlar!AJ62/b_s10,0)</f>
        <v>0</v>
      </c>
      <c r="AK62" s="122" t="e">
        <f>Notlar!AK62/b_top</f>
        <v>#VALUE!</v>
      </c>
      <c r="AL62" s="168">
        <f t="shared" si="3"/>
        <v>0.5</v>
      </c>
      <c r="AM62" s="169">
        <f t="shared" si="3"/>
        <v>0.75</v>
      </c>
      <c r="AN62" s="169">
        <f t="shared" si="3"/>
        <v>0.25</v>
      </c>
      <c r="AO62" s="169">
        <f t="shared" si="3"/>
        <v>0.5</v>
      </c>
      <c r="AP62" s="169">
        <f t="shared" si="3"/>
        <v>0.75</v>
      </c>
      <c r="AQ62" s="169">
        <f t="shared" si="2"/>
        <v>0</v>
      </c>
      <c r="AR62" s="169">
        <f t="shared" si="2"/>
        <v>0</v>
      </c>
      <c r="AS62" s="169">
        <f t="shared" si="2"/>
        <v>0</v>
      </c>
      <c r="AT62" s="169">
        <f t="shared" si="2"/>
        <v>0</v>
      </c>
      <c r="AU62" s="169">
        <f t="shared" si="2"/>
        <v>0</v>
      </c>
      <c r="AV62" s="170">
        <f>Notlar!AV62/b_top</f>
        <v>0.55000000000000004</v>
      </c>
    </row>
    <row r="63" spans="1:48" x14ac:dyDescent="0.25">
      <c r="A63" s="68">
        <v>61</v>
      </c>
      <c r="B63" s="126">
        <f>IF(Notlar!B63&lt;&gt;"",Notlar!B63,"")</f>
        <v>2211505044</v>
      </c>
      <c r="C63" s="127" t="str">
        <f>IF(Notlar!C63&lt;&gt;"",Notlar!C63,"")</f>
        <v xml:space="preserve">DOĞASU </v>
      </c>
      <c r="D63" s="128" t="str">
        <f>IF(Notlar!D63&lt;&gt;"",Notlar!D63,"")</f>
        <v>IŞIK</v>
      </c>
      <c r="E63" s="118">
        <f>IFERROR(Notlar!E63/v_s1,0)</f>
        <v>1</v>
      </c>
      <c r="F63" s="119">
        <f>IFERROR(Notlar!F63/v_s2,0)</f>
        <v>1</v>
      </c>
      <c r="G63" s="119">
        <f>IFERROR(Notlar!G63/v_s3,0)</f>
        <v>1</v>
      </c>
      <c r="H63" s="119">
        <f>IFERROR(Notlar!H63/v_s4,0)</f>
        <v>0.75</v>
      </c>
      <c r="I63" s="119">
        <f>IFERROR(Notlar!I63/v_s5,0)</f>
        <v>1</v>
      </c>
      <c r="J63" s="119">
        <f>IFERROR(Notlar!J63/v_s6,0)</f>
        <v>0</v>
      </c>
      <c r="K63" s="119">
        <f>IFERROR(Notlar!K63/v_s7,0)</f>
        <v>0</v>
      </c>
      <c r="L63" s="119">
        <f>IFERROR(Notlar!L63/v_s8,0)</f>
        <v>0</v>
      </c>
      <c r="M63" s="119">
        <f>IFERROR(Notlar!M63/v_s9,0)</f>
        <v>0</v>
      </c>
      <c r="N63" s="119">
        <f>IFERROR(Notlar!N63/v_s10,0)</f>
        <v>0</v>
      </c>
      <c r="O63" s="120">
        <f>Notlar!O63/v_top</f>
        <v>0.95</v>
      </c>
      <c r="P63" s="121">
        <f>IFERROR(Notlar!P63/f_s1,0)</f>
        <v>0.75</v>
      </c>
      <c r="Q63" s="119">
        <f>IFERROR(Notlar!Q63/f_s2,0)</f>
        <v>0.5</v>
      </c>
      <c r="R63" s="119">
        <f>IFERROR(Notlar!R63/f_s3,0)</f>
        <v>0.75</v>
      </c>
      <c r="S63" s="119">
        <f>IFERROR(Notlar!S63/f_s4,0)</f>
        <v>0.75</v>
      </c>
      <c r="T63" s="119">
        <f>IFERROR(Notlar!T63/f_s5,0)</f>
        <v>1</v>
      </c>
      <c r="U63" s="119">
        <f>IFERROR(Notlar!U63/f_s6,0)</f>
        <v>0</v>
      </c>
      <c r="V63" s="119">
        <f>IFERROR(Notlar!V63/f_s7,0)</f>
        <v>0</v>
      </c>
      <c r="W63" s="119">
        <f>IFERROR(Notlar!W63/f_s8,0)</f>
        <v>0</v>
      </c>
      <c r="X63" s="119">
        <f>IFERROR(Notlar!X63/f_s9,0)</f>
        <v>0</v>
      </c>
      <c r="Y63" s="119">
        <f>IFERROR(Notlar!Y63/f_s10,0)</f>
        <v>0</v>
      </c>
      <c r="Z63" s="122">
        <f>Notlar!Z63/f_top</f>
        <v>0.75</v>
      </c>
      <c r="AA63" s="118">
        <f>IFERROR(Notlar!AA63/b_s1,0)</f>
        <v>0</v>
      </c>
      <c r="AB63" s="119">
        <f>IFERROR(Notlar!AB63/b_s2,0)</f>
        <v>0</v>
      </c>
      <c r="AC63" s="119">
        <f>IFERROR(Notlar!AC63/b_s3,0)</f>
        <v>0</v>
      </c>
      <c r="AD63" s="119">
        <f>IFERROR(Notlar!AD63/b_s4,0)</f>
        <v>0</v>
      </c>
      <c r="AE63" s="119">
        <f>IFERROR(Notlar!AE63/b_s5,0)</f>
        <v>0</v>
      </c>
      <c r="AF63" s="119">
        <f>IFERROR(Notlar!AF63/b_s6,0)</f>
        <v>0</v>
      </c>
      <c r="AG63" s="119">
        <f>IFERROR(Notlar!AG63/b_s7,0)</f>
        <v>0</v>
      </c>
      <c r="AH63" s="119">
        <f>IFERROR(Notlar!AH63/b_s8,0)</f>
        <v>0</v>
      </c>
      <c r="AI63" s="119">
        <f>IFERROR(Notlar!AI63/b_s9,0)</f>
        <v>0</v>
      </c>
      <c r="AJ63" s="119">
        <f>IFERROR(Notlar!AJ63/b_s10,0)</f>
        <v>0</v>
      </c>
      <c r="AK63" s="122" t="e">
        <f>Notlar!AK63/b_top</f>
        <v>#VALUE!</v>
      </c>
      <c r="AL63" s="168">
        <f t="shared" si="3"/>
        <v>0.75</v>
      </c>
      <c r="AM63" s="169">
        <f t="shared" si="3"/>
        <v>0.5</v>
      </c>
      <c r="AN63" s="169">
        <f t="shared" si="3"/>
        <v>0.75</v>
      </c>
      <c r="AO63" s="169">
        <f t="shared" si="3"/>
        <v>0.75</v>
      </c>
      <c r="AP63" s="169">
        <f t="shared" si="3"/>
        <v>1</v>
      </c>
      <c r="AQ63" s="169">
        <f t="shared" si="2"/>
        <v>0</v>
      </c>
      <c r="AR63" s="169">
        <f t="shared" si="2"/>
        <v>0</v>
      </c>
      <c r="AS63" s="169">
        <f t="shared" si="2"/>
        <v>0</v>
      </c>
      <c r="AT63" s="169">
        <f t="shared" si="2"/>
        <v>0</v>
      </c>
      <c r="AU63" s="169">
        <f t="shared" si="2"/>
        <v>0</v>
      </c>
      <c r="AV63" s="170">
        <f>Notlar!AV63/b_top</f>
        <v>0.75</v>
      </c>
    </row>
    <row r="64" spans="1:48" x14ac:dyDescent="0.25">
      <c r="A64" s="30">
        <v>62</v>
      </c>
      <c r="B64" s="123">
        <f>IF(Notlar!B64&lt;&gt;"",Notlar!B64,"")</f>
        <v>2211505049</v>
      </c>
      <c r="C64" s="124" t="str">
        <f>IF(Notlar!C64&lt;&gt;"",Notlar!C64,"")</f>
        <v xml:space="preserve">UMUT GÜVEN </v>
      </c>
      <c r="D64" s="125" t="str">
        <f>IF(Notlar!D64&lt;&gt;"",Notlar!D64,"")</f>
        <v>USLU</v>
      </c>
      <c r="E64" s="118">
        <f>IFERROR(Notlar!E64/v_s1,0)</f>
        <v>1</v>
      </c>
      <c r="F64" s="119">
        <f>IFERROR(Notlar!F64/v_s2,0)</f>
        <v>1</v>
      </c>
      <c r="G64" s="119">
        <f>IFERROR(Notlar!G64/v_s3,0)</f>
        <v>1</v>
      </c>
      <c r="H64" s="119">
        <f>IFERROR(Notlar!H64/v_s4,0)</f>
        <v>0.5</v>
      </c>
      <c r="I64" s="119">
        <f>IFERROR(Notlar!I64/v_s5,0)</f>
        <v>1</v>
      </c>
      <c r="J64" s="119">
        <f>IFERROR(Notlar!J64/v_s6,0)</f>
        <v>0</v>
      </c>
      <c r="K64" s="119">
        <f>IFERROR(Notlar!K64/v_s7,0)</f>
        <v>0</v>
      </c>
      <c r="L64" s="119">
        <f>IFERROR(Notlar!L64/v_s8,0)</f>
        <v>0</v>
      </c>
      <c r="M64" s="119">
        <f>IFERROR(Notlar!M64/v_s9,0)</f>
        <v>0</v>
      </c>
      <c r="N64" s="119">
        <f>IFERROR(Notlar!N64/v_s10,0)</f>
        <v>0</v>
      </c>
      <c r="O64" s="120">
        <f>Notlar!O64/v_top</f>
        <v>0.9</v>
      </c>
      <c r="P64" s="121">
        <f>IFERROR(Notlar!P64/f_s1,0)</f>
        <v>1</v>
      </c>
      <c r="Q64" s="119">
        <f>IFERROR(Notlar!Q64/f_s2,0)</f>
        <v>0.75</v>
      </c>
      <c r="R64" s="119">
        <f>IFERROR(Notlar!R64/f_s3,0)</f>
        <v>0.5</v>
      </c>
      <c r="S64" s="119">
        <f>IFERROR(Notlar!S64/f_s4,0)</f>
        <v>1</v>
      </c>
      <c r="T64" s="119">
        <f>IFERROR(Notlar!T64/f_s5,0)</f>
        <v>0.75</v>
      </c>
      <c r="U64" s="119">
        <f>IFERROR(Notlar!U64/f_s6,0)</f>
        <v>0</v>
      </c>
      <c r="V64" s="119">
        <f>IFERROR(Notlar!V64/f_s7,0)</f>
        <v>0</v>
      </c>
      <c r="W64" s="119">
        <f>IFERROR(Notlar!W64/f_s8,0)</f>
        <v>0</v>
      </c>
      <c r="X64" s="119">
        <f>IFERROR(Notlar!X64/f_s9,0)</f>
        <v>0</v>
      </c>
      <c r="Y64" s="119">
        <f>IFERROR(Notlar!Y64/f_s10,0)</f>
        <v>0</v>
      </c>
      <c r="Z64" s="122">
        <f>Notlar!Z64/f_top</f>
        <v>0.8</v>
      </c>
      <c r="AA64" s="118">
        <f>IFERROR(Notlar!AA64/b_s1,0)</f>
        <v>0</v>
      </c>
      <c r="AB64" s="119">
        <f>IFERROR(Notlar!AB64/b_s2,0)</f>
        <v>0</v>
      </c>
      <c r="AC64" s="119">
        <f>IFERROR(Notlar!AC64/b_s3,0)</f>
        <v>0</v>
      </c>
      <c r="AD64" s="119">
        <f>IFERROR(Notlar!AD64/b_s4,0)</f>
        <v>0</v>
      </c>
      <c r="AE64" s="119">
        <f>IFERROR(Notlar!AE64/b_s5,0)</f>
        <v>0</v>
      </c>
      <c r="AF64" s="119">
        <f>IFERROR(Notlar!AF64/b_s6,0)</f>
        <v>0</v>
      </c>
      <c r="AG64" s="119">
        <f>IFERROR(Notlar!AG64/b_s7,0)</f>
        <v>0</v>
      </c>
      <c r="AH64" s="119">
        <f>IFERROR(Notlar!AH64/b_s8,0)</f>
        <v>0</v>
      </c>
      <c r="AI64" s="119">
        <f>IFERROR(Notlar!AI64/b_s9,0)</f>
        <v>0</v>
      </c>
      <c r="AJ64" s="119">
        <f>IFERROR(Notlar!AJ64/b_s10,0)</f>
        <v>0</v>
      </c>
      <c r="AK64" s="122" t="e">
        <f>Notlar!AK64/b_top</f>
        <v>#VALUE!</v>
      </c>
      <c r="AL64" s="168">
        <f t="shared" si="3"/>
        <v>1</v>
      </c>
      <c r="AM64" s="169">
        <f t="shared" si="3"/>
        <v>0.75</v>
      </c>
      <c r="AN64" s="169">
        <f t="shared" si="3"/>
        <v>0.5</v>
      </c>
      <c r="AO64" s="169">
        <f t="shared" si="3"/>
        <v>1</v>
      </c>
      <c r="AP64" s="169">
        <f t="shared" si="3"/>
        <v>0.75</v>
      </c>
      <c r="AQ64" s="169">
        <f t="shared" si="2"/>
        <v>0</v>
      </c>
      <c r="AR64" s="169">
        <f t="shared" si="2"/>
        <v>0</v>
      </c>
      <c r="AS64" s="169">
        <f t="shared" si="2"/>
        <v>0</v>
      </c>
      <c r="AT64" s="169">
        <f t="shared" si="2"/>
        <v>0</v>
      </c>
      <c r="AU64" s="169">
        <f t="shared" si="2"/>
        <v>0</v>
      </c>
      <c r="AV64" s="170">
        <f>Notlar!AV64/b_top</f>
        <v>0.8</v>
      </c>
    </row>
    <row r="65" spans="1:48" x14ac:dyDescent="0.25">
      <c r="A65" s="68">
        <v>63</v>
      </c>
      <c r="B65" s="126">
        <f>IF(Notlar!B65&lt;&gt;"",Notlar!B65,"")</f>
        <v>2211505050</v>
      </c>
      <c r="C65" s="127" t="str">
        <f>IF(Notlar!C65&lt;&gt;"",Notlar!C65,"")</f>
        <v xml:space="preserve">MEHMET MECİT </v>
      </c>
      <c r="D65" s="128" t="str">
        <f>IF(Notlar!D65&lt;&gt;"",Notlar!D65,"")</f>
        <v>ÇEVİKALP</v>
      </c>
      <c r="E65" s="118">
        <f>IFERROR(Notlar!E65/v_s1,0)</f>
        <v>0.75</v>
      </c>
      <c r="F65" s="119">
        <f>IFERROR(Notlar!F65/v_s2,0)</f>
        <v>1</v>
      </c>
      <c r="G65" s="119">
        <f>IFERROR(Notlar!G65/v_s3,0)</f>
        <v>0.75</v>
      </c>
      <c r="H65" s="119">
        <f>IFERROR(Notlar!H65/v_s4,0)</f>
        <v>0.75</v>
      </c>
      <c r="I65" s="119">
        <f>IFERROR(Notlar!I65/v_s5,0)</f>
        <v>0.75</v>
      </c>
      <c r="J65" s="119">
        <f>IFERROR(Notlar!J65/v_s6,0)</f>
        <v>0</v>
      </c>
      <c r="K65" s="119">
        <f>IFERROR(Notlar!K65/v_s7,0)</f>
        <v>0</v>
      </c>
      <c r="L65" s="119">
        <f>IFERROR(Notlar!L65/v_s8,0)</f>
        <v>0</v>
      </c>
      <c r="M65" s="119">
        <f>IFERROR(Notlar!M65/v_s9,0)</f>
        <v>0</v>
      </c>
      <c r="N65" s="119">
        <f>IFERROR(Notlar!N65/v_s10,0)</f>
        <v>0</v>
      </c>
      <c r="O65" s="120">
        <f>Notlar!O65/v_top</f>
        <v>0.8</v>
      </c>
      <c r="P65" s="121">
        <f>IFERROR(Notlar!P65/f_s1,0)</f>
        <v>0.25</v>
      </c>
      <c r="Q65" s="119">
        <f>IFERROR(Notlar!Q65/f_s2,0)</f>
        <v>0.75</v>
      </c>
      <c r="R65" s="119">
        <f>IFERROR(Notlar!R65/f_s3,0)</f>
        <v>0.75</v>
      </c>
      <c r="S65" s="119">
        <f>IFERROR(Notlar!S65/f_s4,0)</f>
        <v>1</v>
      </c>
      <c r="T65" s="119">
        <f>IFERROR(Notlar!T65/f_s5,0)</f>
        <v>1</v>
      </c>
      <c r="U65" s="119">
        <f>IFERROR(Notlar!U65/f_s6,0)</f>
        <v>0</v>
      </c>
      <c r="V65" s="119">
        <f>IFERROR(Notlar!V65/f_s7,0)</f>
        <v>0</v>
      </c>
      <c r="W65" s="119">
        <f>IFERROR(Notlar!W65/f_s8,0)</f>
        <v>0</v>
      </c>
      <c r="X65" s="119">
        <f>IFERROR(Notlar!X65/f_s9,0)</f>
        <v>0</v>
      </c>
      <c r="Y65" s="119">
        <f>IFERROR(Notlar!Y65/f_s10,0)</f>
        <v>0</v>
      </c>
      <c r="Z65" s="122">
        <f>Notlar!Z65/f_top</f>
        <v>0.75</v>
      </c>
      <c r="AA65" s="118">
        <f>IFERROR(Notlar!AA65/b_s1,0)</f>
        <v>0</v>
      </c>
      <c r="AB65" s="119">
        <f>IFERROR(Notlar!AB65/b_s2,0)</f>
        <v>0</v>
      </c>
      <c r="AC65" s="119">
        <f>IFERROR(Notlar!AC65/b_s3,0)</f>
        <v>0</v>
      </c>
      <c r="AD65" s="119">
        <f>IFERROR(Notlar!AD65/b_s4,0)</f>
        <v>0</v>
      </c>
      <c r="AE65" s="119">
        <f>IFERROR(Notlar!AE65/b_s5,0)</f>
        <v>0</v>
      </c>
      <c r="AF65" s="119">
        <f>IFERROR(Notlar!AF65/b_s6,0)</f>
        <v>0</v>
      </c>
      <c r="AG65" s="119">
        <f>IFERROR(Notlar!AG65/b_s7,0)</f>
        <v>0</v>
      </c>
      <c r="AH65" s="119">
        <f>IFERROR(Notlar!AH65/b_s8,0)</f>
        <v>0</v>
      </c>
      <c r="AI65" s="119">
        <f>IFERROR(Notlar!AI65/b_s9,0)</f>
        <v>0</v>
      </c>
      <c r="AJ65" s="119">
        <f>IFERROR(Notlar!AJ65/b_s10,0)</f>
        <v>0</v>
      </c>
      <c r="AK65" s="122" t="e">
        <f>Notlar!AK65/b_top</f>
        <v>#VALUE!</v>
      </c>
      <c r="AL65" s="168">
        <f t="shared" si="3"/>
        <v>0.25</v>
      </c>
      <c r="AM65" s="169">
        <f t="shared" si="3"/>
        <v>0.75</v>
      </c>
      <c r="AN65" s="169">
        <f t="shared" si="3"/>
        <v>0.75</v>
      </c>
      <c r="AO65" s="169">
        <f t="shared" si="3"/>
        <v>1</v>
      </c>
      <c r="AP65" s="169">
        <f t="shared" si="3"/>
        <v>1</v>
      </c>
      <c r="AQ65" s="169">
        <f t="shared" si="2"/>
        <v>0</v>
      </c>
      <c r="AR65" s="169">
        <f t="shared" si="2"/>
        <v>0</v>
      </c>
      <c r="AS65" s="169">
        <f t="shared" si="2"/>
        <v>0</v>
      </c>
      <c r="AT65" s="169">
        <f t="shared" si="2"/>
        <v>0</v>
      </c>
      <c r="AU65" s="169">
        <f t="shared" si="2"/>
        <v>0</v>
      </c>
      <c r="AV65" s="170">
        <f>Notlar!AV65/b_top</f>
        <v>0.75</v>
      </c>
    </row>
    <row r="66" spans="1:48" x14ac:dyDescent="0.25">
      <c r="A66" s="30">
        <v>64</v>
      </c>
      <c r="B66" s="123">
        <f>IF(Notlar!B66&lt;&gt;"",Notlar!B66,"")</f>
        <v>2211505051</v>
      </c>
      <c r="C66" s="124" t="str">
        <f>IF(Notlar!C66&lt;&gt;"",Notlar!C66,"")</f>
        <v xml:space="preserve">SEKVAN </v>
      </c>
      <c r="D66" s="125" t="str">
        <f>IF(Notlar!D66&lt;&gt;"",Notlar!D66,"")</f>
        <v>DAYAN</v>
      </c>
      <c r="E66" s="118">
        <f>IFERROR(Notlar!E66/v_s1,0)</f>
        <v>1</v>
      </c>
      <c r="F66" s="119">
        <f>IFERROR(Notlar!F66/v_s2,0)</f>
        <v>1</v>
      </c>
      <c r="G66" s="119">
        <f>IFERROR(Notlar!G66/v_s3,0)</f>
        <v>1</v>
      </c>
      <c r="H66" s="119">
        <f>IFERROR(Notlar!H66/v_s4,0)</f>
        <v>1</v>
      </c>
      <c r="I66" s="119">
        <f>IFERROR(Notlar!I66/v_s5,0)</f>
        <v>0.75</v>
      </c>
      <c r="J66" s="119">
        <f>IFERROR(Notlar!J66/v_s6,0)</f>
        <v>0</v>
      </c>
      <c r="K66" s="119">
        <f>IFERROR(Notlar!K66/v_s7,0)</f>
        <v>0</v>
      </c>
      <c r="L66" s="119">
        <f>IFERROR(Notlar!L66/v_s8,0)</f>
        <v>0</v>
      </c>
      <c r="M66" s="119">
        <f>IFERROR(Notlar!M66/v_s9,0)</f>
        <v>0</v>
      </c>
      <c r="N66" s="119">
        <f>IFERROR(Notlar!N66/v_s10,0)</f>
        <v>0</v>
      </c>
      <c r="O66" s="120">
        <f>Notlar!O66/v_top</f>
        <v>0.95</v>
      </c>
      <c r="P66" s="121">
        <f>IFERROR(Notlar!P66/f_s1,0)</f>
        <v>0.5</v>
      </c>
      <c r="Q66" s="119">
        <f>IFERROR(Notlar!Q66/f_s2,0)</f>
        <v>0.75</v>
      </c>
      <c r="R66" s="119">
        <f>IFERROR(Notlar!R66/f_s3,0)</f>
        <v>0.25</v>
      </c>
      <c r="S66" s="119">
        <f>IFERROR(Notlar!S66/f_s4,0)</f>
        <v>1</v>
      </c>
      <c r="T66" s="119">
        <f>IFERROR(Notlar!T66/f_s5,0)</f>
        <v>1</v>
      </c>
      <c r="U66" s="119">
        <f>IFERROR(Notlar!U66/f_s6,0)</f>
        <v>0</v>
      </c>
      <c r="V66" s="119">
        <f>IFERROR(Notlar!V66/f_s7,0)</f>
        <v>0</v>
      </c>
      <c r="W66" s="119">
        <f>IFERROR(Notlar!W66/f_s8,0)</f>
        <v>0</v>
      </c>
      <c r="X66" s="119">
        <f>IFERROR(Notlar!X66/f_s9,0)</f>
        <v>0</v>
      </c>
      <c r="Y66" s="119">
        <f>IFERROR(Notlar!Y66/f_s10,0)</f>
        <v>0</v>
      </c>
      <c r="Z66" s="122">
        <f>Notlar!Z66/f_top</f>
        <v>0.7</v>
      </c>
      <c r="AA66" s="118">
        <f>IFERROR(Notlar!AA66/b_s1,0)</f>
        <v>0</v>
      </c>
      <c r="AB66" s="119">
        <f>IFERROR(Notlar!AB66/b_s2,0)</f>
        <v>0</v>
      </c>
      <c r="AC66" s="119">
        <f>IFERROR(Notlar!AC66/b_s3,0)</f>
        <v>0</v>
      </c>
      <c r="AD66" s="119">
        <f>IFERROR(Notlar!AD66/b_s4,0)</f>
        <v>0</v>
      </c>
      <c r="AE66" s="119">
        <f>IFERROR(Notlar!AE66/b_s5,0)</f>
        <v>0</v>
      </c>
      <c r="AF66" s="119">
        <f>IFERROR(Notlar!AF66/b_s6,0)</f>
        <v>0</v>
      </c>
      <c r="AG66" s="119">
        <f>IFERROR(Notlar!AG66/b_s7,0)</f>
        <v>0</v>
      </c>
      <c r="AH66" s="119">
        <f>IFERROR(Notlar!AH66/b_s8,0)</f>
        <v>0</v>
      </c>
      <c r="AI66" s="119">
        <f>IFERROR(Notlar!AI66/b_s9,0)</f>
        <v>0</v>
      </c>
      <c r="AJ66" s="119">
        <f>IFERROR(Notlar!AJ66/b_s10,0)</f>
        <v>0</v>
      </c>
      <c r="AK66" s="122" t="e">
        <f>Notlar!AK66/b_top</f>
        <v>#VALUE!</v>
      </c>
      <c r="AL66" s="168">
        <f t="shared" si="3"/>
        <v>0.5</v>
      </c>
      <c r="AM66" s="169">
        <f t="shared" si="3"/>
        <v>0.75</v>
      </c>
      <c r="AN66" s="169">
        <f t="shared" si="3"/>
        <v>0.25</v>
      </c>
      <c r="AO66" s="169">
        <f t="shared" si="3"/>
        <v>1</v>
      </c>
      <c r="AP66" s="169">
        <f t="shared" si="3"/>
        <v>1</v>
      </c>
      <c r="AQ66" s="169">
        <f t="shared" si="2"/>
        <v>0</v>
      </c>
      <c r="AR66" s="169">
        <f t="shared" si="2"/>
        <v>0</v>
      </c>
      <c r="AS66" s="169">
        <f t="shared" si="2"/>
        <v>0</v>
      </c>
      <c r="AT66" s="169">
        <f t="shared" si="2"/>
        <v>0</v>
      </c>
      <c r="AU66" s="169">
        <f t="shared" si="2"/>
        <v>0</v>
      </c>
      <c r="AV66" s="170">
        <f>Notlar!AV66/b_top</f>
        <v>0.7</v>
      </c>
    </row>
    <row r="67" spans="1:48" x14ac:dyDescent="0.25">
      <c r="A67" s="68">
        <v>65</v>
      </c>
      <c r="B67" s="126">
        <f>IF(Notlar!B67&lt;&gt;"",Notlar!B67,"")</f>
        <v>2211505052</v>
      </c>
      <c r="C67" s="127" t="str">
        <f>IF(Notlar!C67&lt;&gt;"",Notlar!C67,"")</f>
        <v xml:space="preserve">EMİRHAN </v>
      </c>
      <c r="D67" s="128" t="str">
        <f>IF(Notlar!D67&lt;&gt;"",Notlar!D67,"")</f>
        <v>ÇAĞLAYANDERE</v>
      </c>
      <c r="E67" s="118">
        <f>IFERROR(Notlar!E67/v_s1,0)</f>
        <v>1</v>
      </c>
      <c r="F67" s="119">
        <f>IFERROR(Notlar!F67/v_s2,0)</f>
        <v>1</v>
      </c>
      <c r="G67" s="119">
        <f>IFERROR(Notlar!G67/v_s3,0)</f>
        <v>1</v>
      </c>
      <c r="H67" s="119">
        <f>IFERROR(Notlar!H67/v_s4,0)</f>
        <v>0.75</v>
      </c>
      <c r="I67" s="119">
        <f>IFERROR(Notlar!I67/v_s5,0)</f>
        <v>0.75</v>
      </c>
      <c r="J67" s="119">
        <f>IFERROR(Notlar!J67/v_s6,0)</f>
        <v>0</v>
      </c>
      <c r="K67" s="119">
        <f>IFERROR(Notlar!K67/v_s7,0)</f>
        <v>0</v>
      </c>
      <c r="L67" s="119">
        <f>IFERROR(Notlar!L67/v_s8,0)</f>
        <v>0</v>
      </c>
      <c r="M67" s="119">
        <f>IFERROR(Notlar!M67/v_s9,0)</f>
        <v>0</v>
      </c>
      <c r="N67" s="119">
        <f>IFERROR(Notlar!N67/v_s10,0)</f>
        <v>0</v>
      </c>
      <c r="O67" s="120">
        <f>Notlar!O67/v_top</f>
        <v>0.9</v>
      </c>
      <c r="P67" s="121">
        <f>IFERROR(Notlar!P67/f_s1,0)</f>
        <v>0.75</v>
      </c>
      <c r="Q67" s="119">
        <f>IFERROR(Notlar!Q67/f_s2,0)</f>
        <v>0.75</v>
      </c>
      <c r="R67" s="119">
        <f>IFERROR(Notlar!R67/f_s3,0)</f>
        <v>0.25</v>
      </c>
      <c r="S67" s="119">
        <f>IFERROR(Notlar!S67/f_s4,0)</f>
        <v>0.5</v>
      </c>
      <c r="T67" s="119">
        <f>IFERROR(Notlar!T67/f_s5,0)</f>
        <v>1</v>
      </c>
      <c r="U67" s="119">
        <f>IFERROR(Notlar!U67/f_s6,0)</f>
        <v>0</v>
      </c>
      <c r="V67" s="119">
        <f>IFERROR(Notlar!V67/f_s7,0)</f>
        <v>0</v>
      </c>
      <c r="W67" s="119">
        <f>IFERROR(Notlar!W67/f_s8,0)</f>
        <v>0</v>
      </c>
      <c r="X67" s="119">
        <f>IFERROR(Notlar!X67/f_s9,0)</f>
        <v>0</v>
      </c>
      <c r="Y67" s="119">
        <f>IFERROR(Notlar!Y67/f_s10,0)</f>
        <v>0</v>
      </c>
      <c r="Z67" s="122">
        <f>Notlar!Z67/f_top</f>
        <v>0.65</v>
      </c>
      <c r="AA67" s="118">
        <f>IFERROR(Notlar!AA67/b_s1,0)</f>
        <v>0</v>
      </c>
      <c r="AB67" s="119">
        <f>IFERROR(Notlar!AB67/b_s2,0)</f>
        <v>0</v>
      </c>
      <c r="AC67" s="119">
        <f>IFERROR(Notlar!AC67/b_s3,0)</f>
        <v>0</v>
      </c>
      <c r="AD67" s="119">
        <f>IFERROR(Notlar!AD67/b_s4,0)</f>
        <v>0</v>
      </c>
      <c r="AE67" s="119">
        <f>IFERROR(Notlar!AE67/b_s5,0)</f>
        <v>0</v>
      </c>
      <c r="AF67" s="119">
        <f>IFERROR(Notlar!AF67/b_s6,0)</f>
        <v>0</v>
      </c>
      <c r="AG67" s="119">
        <f>IFERROR(Notlar!AG67/b_s7,0)</f>
        <v>0</v>
      </c>
      <c r="AH67" s="119">
        <f>IFERROR(Notlar!AH67/b_s8,0)</f>
        <v>0</v>
      </c>
      <c r="AI67" s="119">
        <f>IFERROR(Notlar!AI67/b_s9,0)</f>
        <v>0</v>
      </c>
      <c r="AJ67" s="119">
        <f>IFERROR(Notlar!AJ67/b_s10,0)</f>
        <v>0</v>
      </c>
      <c r="AK67" s="122" t="e">
        <f>Notlar!AK67/b_top</f>
        <v>#VALUE!</v>
      </c>
      <c r="AL67" s="168">
        <f t="shared" si="3"/>
        <v>0.75</v>
      </c>
      <c r="AM67" s="169">
        <f t="shared" si="3"/>
        <v>0.75</v>
      </c>
      <c r="AN67" s="169">
        <f t="shared" si="3"/>
        <v>0.25</v>
      </c>
      <c r="AO67" s="169">
        <f t="shared" si="3"/>
        <v>0.5</v>
      </c>
      <c r="AP67" s="169">
        <f t="shared" si="3"/>
        <v>1</v>
      </c>
      <c r="AQ67" s="169">
        <f t="shared" si="2"/>
        <v>0</v>
      </c>
      <c r="AR67" s="169">
        <f t="shared" si="2"/>
        <v>0</v>
      </c>
      <c r="AS67" s="169">
        <f t="shared" si="2"/>
        <v>0</v>
      </c>
      <c r="AT67" s="169">
        <f t="shared" si="2"/>
        <v>0</v>
      </c>
      <c r="AU67" s="169">
        <f t="shared" si="2"/>
        <v>0</v>
      </c>
      <c r="AV67" s="170">
        <f>Notlar!AV67/b_top</f>
        <v>0.65</v>
      </c>
    </row>
    <row r="68" spans="1:48" x14ac:dyDescent="0.25">
      <c r="A68" s="30">
        <v>66</v>
      </c>
      <c r="B68" s="123">
        <f>IF(Notlar!B68&lt;&gt;"",Notlar!B68,"")</f>
        <v>2211505054</v>
      </c>
      <c r="C68" s="124" t="str">
        <f>IF(Notlar!C68&lt;&gt;"",Notlar!C68,"")</f>
        <v xml:space="preserve">HASAN BUĞRA </v>
      </c>
      <c r="D68" s="125" t="str">
        <f>IF(Notlar!D68&lt;&gt;"",Notlar!D68,"")</f>
        <v>TOKTAŞ</v>
      </c>
      <c r="E68" s="118">
        <f>IFERROR(Notlar!E68/v_s1,0)</f>
        <v>0.5</v>
      </c>
      <c r="F68" s="119">
        <f>IFERROR(Notlar!F68/v_s2,0)</f>
        <v>1</v>
      </c>
      <c r="G68" s="119">
        <f>IFERROR(Notlar!G68/v_s3,0)</f>
        <v>0.75</v>
      </c>
      <c r="H68" s="119">
        <f>IFERROR(Notlar!H68/v_s4,0)</f>
        <v>0.5</v>
      </c>
      <c r="I68" s="119">
        <f>IFERROR(Notlar!I68/v_s5,0)</f>
        <v>1</v>
      </c>
      <c r="J68" s="119">
        <f>IFERROR(Notlar!J68/v_s6,0)</f>
        <v>0</v>
      </c>
      <c r="K68" s="119">
        <f>IFERROR(Notlar!K68/v_s7,0)</f>
        <v>0</v>
      </c>
      <c r="L68" s="119">
        <f>IFERROR(Notlar!L68/v_s8,0)</f>
        <v>0</v>
      </c>
      <c r="M68" s="119">
        <f>IFERROR(Notlar!M68/v_s9,0)</f>
        <v>0</v>
      </c>
      <c r="N68" s="119">
        <f>IFERROR(Notlar!N68/v_s10,0)</f>
        <v>0</v>
      </c>
      <c r="O68" s="120">
        <f>Notlar!O68/v_top</f>
        <v>0.75</v>
      </c>
      <c r="P68" s="121">
        <f>IFERROR(Notlar!P68/f_s1,0)</f>
        <v>1</v>
      </c>
      <c r="Q68" s="119">
        <f>IFERROR(Notlar!Q68/f_s2,0)</f>
        <v>0.75</v>
      </c>
      <c r="R68" s="119">
        <f>IFERROR(Notlar!R68/f_s3,0)</f>
        <v>1</v>
      </c>
      <c r="S68" s="119">
        <f>IFERROR(Notlar!S68/f_s4,0)</f>
        <v>1</v>
      </c>
      <c r="T68" s="119">
        <f>IFERROR(Notlar!T68/f_s5,0)</f>
        <v>1</v>
      </c>
      <c r="U68" s="119">
        <f>IFERROR(Notlar!U68/f_s6,0)</f>
        <v>0</v>
      </c>
      <c r="V68" s="119">
        <f>IFERROR(Notlar!V68/f_s7,0)</f>
        <v>0</v>
      </c>
      <c r="W68" s="119">
        <f>IFERROR(Notlar!W68/f_s8,0)</f>
        <v>0</v>
      </c>
      <c r="X68" s="119">
        <f>IFERROR(Notlar!X68/f_s9,0)</f>
        <v>0</v>
      </c>
      <c r="Y68" s="119">
        <f>IFERROR(Notlar!Y68/f_s10,0)</f>
        <v>0</v>
      </c>
      <c r="Z68" s="122">
        <f>Notlar!Z68/f_top</f>
        <v>0.95</v>
      </c>
      <c r="AA68" s="118">
        <f>IFERROR(Notlar!AA68/b_s1,0)</f>
        <v>0</v>
      </c>
      <c r="AB68" s="119">
        <f>IFERROR(Notlar!AB68/b_s2,0)</f>
        <v>0</v>
      </c>
      <c r="AC68" s="119">
        <f>IFERROR(Notlar!AC68/b_s3,0)</f>
        <v>0</v>
      </c>
      <c r="AD68" s="119">
        <f>IFERROR(Notlar!AD68/b_s4,0)</f>
        <v>0</v>
      </c>
      <c r="AE68" s="119">
        <f>IFERROR(Notlar!AE68/b_s5,0)</f>
        <v>0</v>
      </c>
      <c r="AF68" s="119">
        <f>IFERROR(Notlar!AF68/b_s6,0)</f>
        <v>0</v>
      </c>
      <c r="AG68" s="119">
        <f>IFERROR(Notlar!AG68/b_s7,0)</f>
        <v>0</v>
      </c>
      <c r="AH68" s="119">
        <f>IFERROR(Notlar!AH68/b_s8,0)</f>
        <v>0</v>
      </c>
      <c r="AI68" s="119">
        <f>IFERROR(Notlar!AI68/b_s9,0)</f>
        <v>0</v>
      </c>
      <c r="AJ68" s="119">
        <f>IFERROR(Notlar!AJ68/b_s10,0)</f>
        <v>0</v>
      </c>
      <c r="AK68" s="122" t="e">
        <f>Notlar!AK68/b_top</f>
        <v>#VALUE!</v>
      </c>
      <c r="AL68" s="168">
        <f t="shared" si="3"/>
        <v>1</v>
      </c>
      <c r="AM68" s="169">
        <f t="shared" si="3"/>
        <v>0.75</v>
      </c>
      <c r="AN68" s="169">
        <f t="shared" si="3"/>
        <v>1</v>
      </c>
      <c r="AO68" s="169">
        <f t="shared" si="3"/>
        <v>1</v>
      </c>
      <c r="AP68" s="169">
        <f t="shared" si="3"/>
        <v>1</v>
      </c>
      <c r="AQ68" s="169">
        <f t="shared" si="2"/>
        <v>0</v>
      </c>
      <c r="AR68" s="169">
        <f t="shared" si="2"/>
        <v>0</v>
      </c>
      <c r="AS68" s="169">
        <f t="shared" si="2"/>
        <v>0</v>
      </c>
      <c r="AT68" s="169">
        <f t="shared" si="2"/>
        <v>0</v>
      </c>
      <c r="AU68" s="169">
        <f t="shared" si="2"/>
        <v>0</v>
      </c>
      <c r="AV68" s="170">
        <f>Notlar!AV68/b_top</f>
        <v>0.95</v>
      </c>
    </row>
    <row r="69" spans="1:48" x14ac:dyDescent="0.25">
      <c r="A69" s="68">
        <v>67</v>
      </c>
      <c r="B69" s="126">
        <f>IF(Notlar!B69&lt;&gt;"",Notlar!B69,"")</f>
        <v>2211505056</v>
      </c>
      <c r="C69" s="127" t="str">
        <f>IF(Notlar!C69&lt;&gt;"",Notlar!C69,"")</f>
        <v xml:space="preserve">ZELİHA </v>
      </c>
      <c r="D69" s="128" t="str">
        <f>IF(Notlar!D69&lt;&gt;"",Notlar!D69,"")</f>
        <v>KANER</v>
      </c>
      <c r="E69" s="118">
        <f>IFERROR(Notlar!E69/v_s1,0)</f>
        <v>0</v>
      </c>
      <c r="F69" s="119">
        <f>IFERROR(Notlar!F69/v_s2,0)</f>
        <v>0</v>
      </c>
      <c r="G69" s="119">
        <f>IFERROR(Notlar!G69/v_s3,0)</f>
        <v>0</v>
      </c>
      <c r="H69" s="119">
        <f>IFERROR(Notlar!H69/v_s4,0)</f>
        <v>0</v>
      </c>
      <c r="I69" s="119">
        <f>IFERROR(Notlar!I69/v_s5,0)</f>
        <v>0</v>
      </c>
      <c r="J69" s="119">
        <f>IFERROR(Notlar!J69/v_s6,0)</f>
        <v>0</v>
      </c>
      <c r="K69" s="119">
        <f>IFERROR(Notlar!K69/v_s7,0)</f>
        <v>0</v>
      </c>
      <c r="L69" s="119">
        <f>IFERROR(Notlar!L69/v_s8,0)</f>
        <v>0</v>
      </c>
      <c r="M69" s="119">
        <f>IFERROR(Notlar!M69/v_s9,0)</f>
        <v>0</v>
      </c>
      <c r="N69" s="119">
        <f>IFERROR(Notlar!N69/v_s10,0)</f>
        <v>0</v>
      </c>
      <c r="O69" s="120">
        <f>Notlar!O69/v_top</f>
        <v>0</v>
      </c>
      <c r="P69" s="121">
        <f>IFERROR(Notlar!P69/f_s1,0)</f>
        <v>0.25</v>
      </c>
      <c r="Q69" s="119">
        <f>IFERROR(Notlar!Q69/f_s2,0)</f>
        <v>0</v>
      </c>
      <c r="R69" s="119">
        <f>IFERROR(Notlar!R69/f_s3,0)</f>
        <v>0.5</v>
      </c>
      <c r="S69" s="119">
        <f>IFERROR(Notlar!S69/f_s4,0)</f>
        <v>0.75</v>
      </c>
      <c r="T69" s="119">
        <f>IFERROR(Notlar!T69/f_s5,0)</f>
        <v>0.75</v>
      </c>
      <c r="U69" s="119">
        <f>IFERROR(Notlar!U69/f_s6,0)</f>
        <v>0</v>
      </c>
      <c r="V69" s="119">
        <f>IFERROR(Notlar!V69/f_s7,0)</f>
        <v>0</v>
      </c>
      <c r="W69" s="119">
        <f>IFERROR(Notlar!W69/f_s8,0)</f>
        <v>0</v>
      </c>
      <c r="X69" s="119">
        <f>IFERROR(Notlar!X69/f_s9,0)</f>
        <v>0</v>
      </c>
      <c r="Y69" s="119">
        <f>IFERROR(Notlar!Y69/f_s10,0)</f>
        <v>0</v>
      </c>
      <c r="Z69" s="122">
        <f>Notlar!Z69/f_top</f>
        <v>0.45</v>
      </c>
      <c r="AA69" s="118">
        <f>IFERROR(Notlar!AA69/b_s1,0)</f>
        <v>0.5</v>
      </c>
      <c r="AB69" s="119">
        <f>IFERROR(Notlar!AB69/b_s2,0)</f>
        <v>0.25</v>
      </c>
      <c r="AC69" s="119">
        <f>IFERROR(Notlar!AC69/b_s3,0)</f>
        <v>0.75</v>
      </c>
      <c r="AD69" s="119">
        <f>IFERROR(Notlar!AD69/b_s4,0)</f>
        <v>0.5</v>
      </c>
      <c r="AE69" s="119">
        <f>IFERROR(Notlar!AE69/b_s5,0)</f>
        <v>1</v>
      </c>
      <c r="AF69" s="119">
        <f>IFERROR(Notlar!AF69/b_s6,0)</f>
        <v>0</v>
      </c>
      <c r="AG69" s="119">
        <f>IFERROR(Notlar!AG69/b_s7,0)</f>
        <v>0</v>
      </c>
      <c r="AH69" s="119">
        <f>IFERROR(Notlar!AH69/b_s8,0)</f>
        <v>0</v>
      </c>
      <c r="AI69" s="119">
        <f>IFERROR(Notlar!AI69/b_s9,0)</f>
        <v>0</v>
      </c>
      <c r="AJ69" s="119">
        <f>IFERROR(Notlar!AJ69/b_s10,0)</f>
        <v>0</v>
      </c>
      <c r="AK69" s="122">
        <f>Notlar!AK69/b_top</f>
        <v>0.6</v>
      </c>
      <c r="AL69" s="168">
        <f t="shared" si="3"/>
        <v>0.5</v>
      </c>
      <c r="AM69" s="169">
        <f t="shared" si="3"/>
        <v>0.25</v>
      </c>
      <c r="AN69" s="169">
        <f t="shared" si="3"/>
        <v>0.75</v>
      </c>
      <c r="AO69" s="169">
        <f t="shared" si="3"/>
        <v>0.75</v>
      </c>
      <c r="AP69" s="169">
        <f t="shared" si="3"/>
        <v>1</v>
      </c>
      <c r="AQ69" s="169">
        <f t="shared" si="2"/>
        <v>0</v>
      </c>
      <c r="AR69" s="169">
        <f t="shared" si="2"/>
        <v>0</v>
      </c>
      <c r="AS69" s="169">
        <f t="shared" si="2"/>
        <v>0</v>
      </c>
      <c r="AT69" s="169">
        <f t="shared" si="2"/>
        <v>0</v>
      </c>
      <c r="AU69" s="169">
        <f t="shared" si="2"/>
        <v>0</v>
      </c>
      <c r="AV69" s="170">
        <f>Notlar!AV69/b_top</f>
        <v>0.65</v>
      </c>
    </row>
    <row r="70" spans="1:48" x14ac:dyDescent="0.25">
      <c r="A70" s="30">
        <v>68</v>
      </c>
      <c r="B70" s="123">
        <f>IF(Notlar!B70&lt;&gt;"",Notlar!B70,"")</f>
        <v>2211505057</v>
      </c>
      <c r="C70" s="124" t="str">
        <f>IF(Notlar!C70&lt;&gt;"",Notlar!C70,"")</f>
        <v xml:space="preserve">EMİRHAN </v>
      </c>
      <c r="D70" s="125" t="str">
        <f>IF(Notlar!D70&lt;&gt;"",Notlar!D70,"")</f>
        <v>YILMAZ</v>
      </c>
      <c r="E70" s="118">
        <f>IFERROR(Notlar!E70/v_s1,0)</f>
        <v>0.75</v>
      </c>
      <c r="F70" s="119">
        <f>IFERROR(Notlar!F70/v_s2,0)</f>
        <v>1</v>
      </c>
      <c r="G70" s="119">
        <f>IFERROR(Notlar!G70/v_s3,0)</f>
        <v>1</v>
      </c>
      <c r="H70" s="119">
        <f>IFERROR(Notlar!H70/v_s4,0)</f>
        <v>0.5</v>
      </c>
      <c r="I70" s="119">
        <f>IFERROR(Notlar!I70/v_s5,0)</f>
        <v>0.75</v>
      </c>
      <c r="J70" s="119">
        <f>IFERROR(Notlar!J70/v_s6,0)</f>
        <v>0</v>
      </c>
      <c r="K70" s="119">
        <f>IFERROR(Notlar!K70/v_s7,0)</f>
        <v>0</v>
      </c>
      <c r="L70" s="119">
        <f>IFERROR(Notlar!L70/v_s8,0)</f>
        <v>0</v>
      </c>
      <c r="M70" s="119">
        <f>IFERROR(Notlar!M70/v_s9,0)</f>
        <v>0</v>
      </c>
      <c r="N70" s="119">
        <f>IFERROR(Notlar!N70/v_s10,0)</f>
        <v>0</v>
      </c>
      <c r="O70" s="120">
        <f>Notlar!O70/v_top</f>
        <v>0.8</v>
      </c>
      <c r="P70" s="121">
        <f>IFERROR(Notlar!P70/f_s1,0)</f>
        <v>0.5</v>
      </c>
      <c r="Q70" s="119">
        <f>IFERROR(Notlar!Q70/f_s2,0)</f>
        <v>0.75</v>
      </c>
      <c r="R70" s="119">
        <f>IFERROR(Notlar!R70/f_s3,0)</f>
        <v>0.25</v>
      </c>
      <c r="S70" s="119">
        <f>IFERROR(Notlar!S70/f_s4,0)</f>
        <v>0.75</v>
      </c>
      <c r="T70" s="119">
        <f>IFERROR(Notlar!T70/f_s5,0)</f>
        <v>1</v>
      </c>
      <c r="U70" s="119">
        <f>IFERROR(Notlar!U70/f_s6,0)</f>
        <v>0</v>
      </c>
      <c r="V70" s="119">
        <f>IFERROR(Notlar!V70/f_s7,0)</f>
        <v>0</v>
      </c>
      <c r="W70" s="119">
        <f>IFERROR(Notlar!W70/f_s8,0)</f>
        <v>0</v>
      </c>
      <c r="X70" s="119">
        <f>IFERROR(Notlar!X70/f_s9,0)</f>
        <v>0</v>
      </c>
      <c r="Y70" s="119">
        <f>IFERROR(Notlar!Y70/f_s10,0)</f>
        <v>0</v>
      </c>
      <c r="Z70" s="122">
        <f>Notlar!Z70/f_top</f>
        <v>0.65</v>
      </c>
      <c r="AA70" s="118">
        <f>IFERROR(Notlar!AA70/b_s1,0)</f>
        <v>0</v>
      </c>
      <c r="AB70" s="119">
        <f>IFERROR(Notlar!AB70/b_s2,0)</f>
        <v>0</v>
      </c>
      <c r="AC70" s="119">
        <f>IFERROR(Notlar!AC70/b_s3,0)</f>
        <v>0</v>
      </c>
      <c r="AD70" s="119">
        <f>IFERROR(Notlar!AD70/b_s4,0)</f>
        <v>0</v>
      </c>
      <c r="AE70" s="119">
        <f>IFERROR(Notlar!AE70/b_s5,0)</f>
        <v>0</v>
      </c>
      <c r="AF70" s="119">
        <f>IFERROR(Notlar!AF70/b_s6,0)</f>
        <v>0</v>
      </c>
      <c r="AG70" s="119">
        <f>IFERROR(Notlar!AG70/b_s7,0)</f>
        <v>0</v>
      </c>
      <c r="AH70" s="119">
        <f>IFERROR(Notlar!AH70/b_s8,0)</f>
        <v>0</v>
      </c>
      <c r="AI70" s="119">
        <f>IFERROR(Notlar!AI70/b_s9,0)</f>
        <v>0</v>
      </c>
      <c r="AJ70" s="119">
        <f>IFERROR(Notlar!AJ70/b_s10,0)</f>
        <v>0</v>
      </c>
      <c r="AK70" s="122" t="e">
        <f>Notlar!AK70/b_top</f>
        <v>#VALUE!</v>
      </c>
      <c r="AL70" s="168">
        <f t="shared" si="3"/>
        <v>0.5</v>
      </c>
      <c r="AM70" s="169">
        <f t="shared" si="3"/>
        <v>0.75</v>
      </c>
      <c r="AN70" s="169">
        <f t="shared" si="3"/>
        <v>0.25</v>
      </c>
      <c r="AO70" s="169">
        <f t="shared" si="3"/>
        <v>0.75</v>
      </c>
      <c r="AP70" s="169">
        <f t="shared" si="3"/>
        <v>1</v>
      </c>
      <c r="AQ70" s="169">
        <f t="shared" si="2"/>
        <v>0</v>
      </c>
      <c r="AR70" s="169">
        <f t="shared" si="2"/>
        <v>0</v>
      </c>
      <c r="AS70" s="169">
        <f t="shared" si="2"/>
        <v>0</v>
      </c>
      <c r="AT70" s="169">
        <f t="shared" si="2"/>
        <v>0</v>
      </c>
      <c r="AU70" s="169">
        <f t="shared" si="2"/>
        <v>0</v>
      </c>
      <c r="AV70" s="170">
        <f>Notlar!AV70/b_top</f>
        <v>0.65</v>
      </c>
    </row>
    <row r="71" spans="1:48" x14ac:dyDescent="0.25">
      <c r="A71" s="68">
        <v>69</v>
      </c>
      <c r="B71" s="126">
        <f>IF(Notlar!B71&lt;&gt;"",Notlar!B71,"")</f>
        <v>2211505059</v>
      </c>
      <c r="C71" s="127" t="str">
        <f>IF(Notlar!C71&lt;&gt;"",Notlar!C71,"")</f>
        <v xml:space="preserve">EMİR </v>
      </c>
      <c r="D71" s="128" t="str">
        <f>IF(Notlar!D71&lt;&gt;"",Notlar!D71,"")</f>
        <v>KANAT</v>
      </c>
      <c r="E71" s="118">
        <f>IFERROR(Notlar!E71/v_s1,0)</f>
        <v>1</v>
      </c>
      <c r="F71" s="119">
        <f>IFERROR(Notlar!F71/v_s2,0)</f>
        <v>0.75</v>
      </c>
      <c r="G71" s="119">
        <f>IFERROR(Notlar!G71/v_s3,0)</f>
        <v>0.75</v>
      </c>
      <c r="H71" s="119">
        <f>IFERROR(Notlar!H71/v_s4,0)</f>
        <v>0.75</v>
      </c>
      <c r="I71" s="119">
        <f>IFERROR(Notlar!I71/v_s5,0)</f>
        <v>1</v>
      </c>
      <c r="J71" s="119">
        <f>IFERROR(Notlar!J71/v_s6,0)</f>
        <v>0</v>
      </c>
      <c r="K71" s="119">
        <f>IFERROR(Notlar!K71/v_s7,0)</f>
        <v>0</v>
      </c>
      <c r="L71" s="119">
        <f>IFERROR(Notlar!L71/v_s8,0)</f>
        <v>0</v>
      </c>
      <c r="M71" s="119">
        <f>IFERROR(Notlar!M71/v_s9,0)</f>
        <v>0</v>
      </c>
      <c r="N71" s="119">
        <f>IFERROR(Notlar!N71/v_s10,0)</f>
        <v>0</v>
      </c>
      <c r="O71" s="120">
        <f>Notlar!O71/v_top</f>
        <v>0.85</v>
      </c>
      <c r="P71" s="121">
        <f>IFERROR(Notlar!P71/f_s1,0)</f>
        <v>0.75</v>
      </c>
      <c r="Q71" s="119">
        <f>IFERROR(Notlar!Q71/f_s2,0)</f>
        <v>0.75</v>
      </c>
      <c r="R71" s="119">
        <f>IFERROR(Notlar!R71/f_s3,0)</f>
        <v>0.25</v>
      </c>
      <c r="S71" s="119">
        <f>IFERROR(Notlar!S71/f_s4,0)</f>
        <v>0.5</v>
      </c>
      <c r="T71" s="119">
        <f>IFERROR(Notlar!T71/f_s5,0)</f>
        <v>0.75</v>
      </c>
      <c r="U71" s="119">
        <f>IFERROR(Notlar!U71/f_s6,0)</f>
        <v>0</v>
      </c>
      <c r="V71" s="119">
        <f>IFERROR(Notlar!V71/f_s7,0)</f>
        <v>0</v>
      </c>
      <c r="W71" s="119">
        <f>IFERROR(Notlar!W71/f_s8,0)</f>
        <v>0</v>
      </c>
      <c r="X71" s="119">
        <f>IFERROR(Notlar!X71/f_s9,0)</f>
        <v>0</v>
      </c>
      <c r="Y71" s="119">
        <f>IFERROR(Notlar!Y71/f_s10,0)</f>
        <v>0</v>
      </c>
      <c r="Z71" s="122">
        <f>Notlar!Z71/f_top</f>
        <v>0.6</v>
      </c>
      <c r="AA71" s="118">
        <f>IFERROR(Notlar!AA71/b_s1,0)</f>
        <v>0</v>
      </c>
      <c r="AB71" s="119">
        <f>IFERROR(Notlar!AB71/b_s2,0)</f>
        <v>0</v>
      </c>
      <c r="AC71" s="119">
        <f>IFERROR(Notlar!AC71/b_s3,0)</f>
        <v>0</v>
      </c>
      <c r="AD71" s="119">
        <f>IFERROR(Notlar!AD71/b_s4,0)</f>
        <v>0</v>
      </c>
      <c r="AE71" s="119">
        <f>IFERROR(Notlar!AE71/b_s5,0)</f>
        <v>0</v>
      </c>
      <c r="AF71" s="119">
        <f>IFERROR(Notlar!AF71/b_s6,0)</f>
        <v>0</v>
      </c>
      <c r="AG71" s="119">
        <f>IFERROR(Notlar!AG71/b_s7,0)</f>
        <v>0</v>
      </c>
      <c r="AH71" s="119">
        <f>IFERROR(Notlar!AH71/b_s8,0)</f>
        <v>0</v>
      </c>
      <c r="AI71" s="119">
        <f>IFERROR(Notlar!AI71/b_s9,0)</f>
        <v>0</v>
      </c>
      <c r="AJ71" s="119">
        <f>IFERROR(Notlar!AJ71/b_s10,0)</f>
        <v>0</v>
      </c>
      <c r="AK71" s="122" t="e">
        <f>Notlar!AK71/b_top</f>
        <v>#VALUE!</v>
      </c>
      <c r="AL71" s="168">
        <f t="shared" si="3"/>
        <v>0.75</v>
      </c>
      <c r="AM71" s="169">
        <f t="shared" si="3"/>
        <v>0.75</v>
      </c>
      <c r="AN71" s="169">
        <f t="shared" si="3"/>
        <v>0.25</v>
      </c>
      <c r="AO71" s="169">
        <f t="shared" si="3"/>
        <v>0.5</v>
      </c>
      <c r="AP71" s="169">
        <f t="shared" si="3"/>
        <v>0.75</v>
      </c>
      <c r="AQ71" s="169">
        <f t="shared" si="2"/>
        <v>0</v>
      </c>
      <c r="AR71" s="169">
        <f t="shared" si="2"/>
        <v>0</v>
      </c>
      <c r="AS71" s="169">
        <f t="shared" si="2"/>
        <v>0</v>
      </c>
      <c r="AT71" s="169">
        <f t="shared" si="2"/>
        <v>0</v>
      </c>
      <c r="AU71" s="169">
        <f t="shared" si="2"/>
        <v>0</v>
      </c>
      <c r="AV71" s="170">
        <f>Notlar!AV71/b_top</f>
        <v>0.6</v>
      </c>
    </row>
    <row r="72" spans="1:48" x14ac:dyDescent="0.25">
      <c r="A72" s="30">
        <v>70</v>
      </c>
      <c r="B72" s="123">
        <f>IF(Notlar!B72&lt;&gt;"",Notlar!B72,"")</f>
        <v>2211505060</v>
      </c>
      <c r="C72" s="124" t="str">
        <f>IF(Notlar!C72&lt;&gt;"",Notlar!C72,"")</f>
        <v xml:space="preserve">BATUHAN </v>
      </c>
      <c r="D72" s="125" t="str">
        <f>IF(Notlar!D72&lt;&gt;"",Notlar!D72,"")</f>
        <v>ERĞİN</v>
      </c>
      <c r="E72" s="118">
        <f>IFERROR(Notlar!E72/v_s1,0)</f>
        <v>0.75</v>
      </c>
      <c r="F72" s="119">
        <f>IFERROR(Notlar!F72/v_s2,0)</f>
        <v>1</v>
      </c>
      <c r="G72" s="119">
        <f>IFERROR(Notlar!G72/v_s3,0)</f>
        <v>1</v>
      </c>
      <c r="H72" s="119">
        <f>IFERROR(Notlar!H72/v_s4,0)</f>
        <v>0.75</v>
      </c>
      <c r="I72" s="119">
        <f>IFERROR(Notlar!I72/v_s5,0)</f>
        <v>0.75</v>
      </c>
      <c r="J72" s="119">
        <f>IFERROR(Notlar!J72/v_s6,0)</f>
        <v>0</v>
      </c>
      <c r="K72" s="119">
        <f>IFERROR(Notlar!K72/v_s7,0)</f>
        <v>0</v>
      </c>
      <c r="L72" s="119">
        <f>IFERROR(Notlar!L72/v_s8,0)</f>
        <v>0</v>
      </c>
      <c r="M72" s="119">
        <f>IFERROR(Notlar!M72/v_s9,0)</f>
        <v>0</v>
      </c>
      <c r="N72" s="119">
        <f>IFERROR(Notlar!N72/v_s10,0)</f>
        <v>0</v>
      </c>
      <c r="O72" s="120">
        <f>Notlar!O72/v_top</f>
        <v>0.85</v>
      </c>
      <c r="P72" s="121">
        <f>IFERROR(Notlar!P72/f_s1,0)</f>
        <v>0.75</v>
      </c>
      <c r="Q72" s="119">
        <f>IFERROR(Notlar!Q72/f_s2,0)</f>
        <v>0.75</v>
      </c>
      <c r="R72" s="119">
        <f>IFERROR(Notlar!R72/f_s3,0)</f>
        <v>0.5</v>
      </c>
      <c r="S72" s="119">
        <f>IFERROR(Notlar!S72/f_s4,0)</f>
        <v>0.5</v>
      </c>
      <c r="T72" s="119">
        <f>IFERROR(Notlar!T72/f_s5,0)</f>
        <v>0.75</v>
      </c>
      <c r="U72" s="119">
        <f>IFERROR(Notlar!U72/f_s6,0)</f>
        <v>0</v>
      </c>
      <c r="V72" s="119">
        <f>IFERROR(Notlar!V72/f_s7,0)</f>
        <v>0</v>
      </c>
      <c r="W72" s="119">
        <f>IFERROR(Notlar!W72/f_s8,0)</f>
        <v>0</v>
      </c>
      <c r="X72" s="119">
        <f>IFERROR(Notlar!X72/f_s9,0)</f>
        <v>0</v>
      </c>
      <c r="Y72" s="119">
        <f>IFERROR(Notlar!Y72/f_s10,0)</f>
        <v>0</v>
      </c>
      <c r="Z72" s="122">
        <f>Notlar!Z72/f_top</f>
        <v>0.65</v>
      </c>
      <c r="AA72" s="118">
        <f>IFERROR(Notlar!AA72/b_s1,0)</f>
        <v>0</v>
      </c>
      <c r="AB72" s="119">
        <f>IFERROR(Notlar!AB72/b_s2,0)</f>
        <v>0</v>
      </c>
      <c r="AC72" s="119">
        <f>IFERROR(Notlar!AC72/b_s3,0)</f>
        <v>0</v>
      </c>
      <c r="AD72" s="119">
        <f>IFERROR(Notlar!AD72/b_s4,0)</f>
        <v>0</v>
      </c>
      <c r="AE72" s="119">
        <f>IFERROR(Notlar!AE72/b_s5,0)</f>
        <v>0</v>
      </c>
      <c r="AF72" s="119">
        <f>IFERROR(Notlar!AF72/b_s6,0)</f>
        <v>0</v>
      </c>
      <c r="AG72" s="119">
        <f>IFERROR(Notlar!AG72/b_s7,0)</f>
        <v>0</v>
      </c>
      <c r="AH72" s="119">
        <f>IFERROR(Notlar!AH72/b_s8,0)</f>
        <v>0</v>
      </c>
      <c r="AI72" s="119">
        <f>IFERROR(Notlar!AI72/b_s9,0)</f>
        <v>0</v>
      </c>
      <c r="AJ72" s="119">
        <f>IFERROR(Notlar!AJ72/b_s10,0)</f>
        <v>0</v>
      </c>
      <c r="AK72" s="122" t="e">
        <f>Notlar!AK72/b_top</f>
        <v>#VALUE!</v>
      </c>
      <c r="AL72" s="168">
        <f t="shared" si="3"/>
        <v>0.75</v>
      </c>
      <c r="AM72" s="169">
        <f t="shared" si="3"/>
        <v>0.75</v>
      </c>
      <c r="AN72" s="169">
        <f t="shared" si="3"/>
        <v>0.5</v>
      </c>
      <c r="AO72" s="169">
        <f t="shared" si="3"/>
        <v>0.5</v>
      </c>
      <c r="AP72" s="169">
        <f t="shared" si="3"/>
        <v>0.75</v>
      </c>
      <c r="AQ72" s="169">
        <f t="shared" si="2"/>
        <v>0</v>
      </c>
      <c r="AR72" s="169">
        <f t="shared" si="2"/>
        <v>0</v>
      </c>
      <c r="AS72" s="169">
        <f t="shared" si="2"/>
        <v>0</v>
      </c>
      <c r="AT72" s="169">
        <f t="shared" si="2"/>
        <v>0</v>
      </c>
      <c r="AU72" s="169">
        <f t="shared" si="2"/>
        <v>0</v>
      </c>
      <c r="AV72" s="170">
        <f>Notlar!AV72/b_top</f>
        <v>0.65</v>
      </c>
    </row>
    <row r="73" spans="1:48" x14ac:dyDescent="0.25">
      <c r="A73" s="68">
        <v>71</v>
      </c>
      <c r="B73" s="126">
        <f>IF(Notlar!B73&lt;&gt;"",Notlar!B73,"")</f>
        <v>2211505061</v>
      </c>
      <c r="C73" s="127" t="str">
        <f>IF(Notlar!C73&lt;&gt;"",Notlar!C73,"")</f>
        <v xml:space="preserve">HARUN </v>
      </c>
      <c r="D73" s="128" t="str">
        <f>IF(Notlar!D73&lt;&gt;"",Notlar!D73,"")</f>
        <v>İDER</v>
      </c>
      <c r="E73" s="118">
        <f>IFERROR(Notlar!E73/v_s1,0)</f>
        <v>0.75</v>
      </c>
      <c r="F73" s="119">
        <f>IFERROR(Notlar!F73/v_s2,0)</f>
        <v>1</v>
      </c>
      <c r="G73" s="119">
        <f>IFERROR(Notlar!G73/v_s3,0)</f>
        <v>1</v>
      </c>
      <c r="H73" s="119">
        <f>IFERROR(Notlar!H73/v_s4,0)</f>
        <v>1</v>
      </c>
      <c r="I73" s="119">
        <f>IFERROR(Notlar!I73/v_s5,0)</f>
        <v>1</v>
      </c>
      <c r="J73" s="119">
        <f>IFERROR(Notlar!J73/v_s6,0)</f>
        <v>0</v>
      </c>
      <c r="K73" s="119">
        <f>IFERROR(Notlar!K73/v_s7,0)</f>
        <v>0</v>
      </c>
      <c r="L73" s="119">
        <f>IFERROR(Notlar!L73/v_s8,0)</f>
        <v>0</v>
      </c>
      <c r="M73" s="119">
        <f>IFERROR(Notlar!M73/v_s9,0)</f>
        <v>0</v>
      </c>
      <c r="N73" s="119">
        <f>IFERROR(Notlar!N73/v_s10,0)</f>
        <v>0</v>
      </c>
      <c r="O73" s="120">
        <f>Notlar!O73/v_top</f>
        <v>0.95</v>
      </c>
      <c r="P73" s="121">
        <f>IFERROR(Notlar!P73/f_s1,0)</f>
        <v>1</v>
      </c>
      <c r="Q73" s="119">
        <f>IFERROR(Notlar!Q73/f_s2,0)</f>
        <v>0.75</v>
      </c>
      <c r="R73" s="119">
        <f>IFERROR(Notlar!R73/f_s3,0)</f>
        <v>0.5</v>
      </c>
      <c r="S73" s="119">
        <f>IFERROR(Notlar!S73/f_s4,0)</f>
        <v>0.75</v>
      </c>
      <c r="T73" s="119">
        <f>IFERROR(Notlar!T73/f_s5,0)</f>
        <v>1</v>
      </c>
      <c r="U73" s="119">
        <f>IFERROR(Notlar!U73/f_s6,0)</f>
        <v>0</v>
      </c>
      <c r="V73" s="119">
        <f>IFERROR(Notlar!V73/f_s7,0)</f>
        <v>0</v>
      </c>
      <c r="W73" s="119">
        <f>IFERROR(Notlar!W73/f_s8,0)</f>
        <v>0</v>
      </c>
      <c r="X73" s="119">
        <f>IFERROR(Notlar!X73/f_s9,0)</f>
        <v>0</v>
      </c>
      <c r="Y73" s="119">
        <f>IFERROR(Notlar!Y73/f_s10,0)</f>
        <v>0</v>
      </c>
      <c r="Z73" s="122">
        <f>Notlar!Z73/f_top</f>
        <v>0.8</v>
      </c>
      <c r="AA73" s="118">
        <f>IFERROR(Notlar!AA73/b_s1,0)</f>
        <v>0</v>
      </c>
      <c r="AB73" s="119">
        <f>IFERROR(Notlar!AB73/b_s2,0)</f>
        <v>0</v>
      </c>
      <c r="AC73" s="119">
        <f>IFERROR(Notlar!AC73/b_s3,0)</f>
        <v>0</v>
      </c>
      <c r="AD73" s="119">
        <f>IFERROR(Notlar!AD73/b_s4,0)</f>
        <v>0</v>
      </c>
      <c r="AE73" s="119">
        <f>IFERROR(Notlar!AE73/b_s5,0)</f>
        <v>0</v>
      </c>
      <c r="AF73" s="119">
        <f>IFERROR(Notlar!AF73/b_s6,0)</f>
        <v>0</v>
      </c>
      <c r="AG73" s="119">
        <f>IFERROR(Notlar!AG73/b_s7,0)</f>
        <v>0</v>
      </c>
      <c r="AH73" s="119">
        <f>IFERROR(Notlar!AH73/b_s8,0)</f>
        <v>0</v>
      </c>
      <c r="AI73" s="119">
        <f>IFERROR(Notlar!AI73/b_s9,0)</f>
        <v>0</v>
      </c>
      <c r="AJ73" s="119">
        <f>IFERROR(Notlar!AJ73/b_s10,0)</f>
        <v>0</v>
      </c>
      <c r="AK73" s="122" t="e">
        <f>Notlar!AK73/b_top</f>
        <v>#VALUE!</v>
      </c>
      <c r="AL73" s="168">
        <f t="shared" si="3"/>
        <v>1</v>
      </c>
      <c r="AM73" s="169">
        <f t="shared" si="3"/>
        <v>0.75</v>
      </c>
      <c r="AN73" s="169">
        <f t="shared" si="3"/>
        <v>0.5</v>
      </c>
      <c r="AO73" s="169">
        <f t="shared" si="3"/>
        <v>0.75</v>
      </c>
      <c r="AP73" s="169">
        <f t="shared" si="3"/>
        <v>1</v>
      </c>
      <c r="AQ73" s="169">
        <f t="shared" si="2"/>
        <v>0</v>
      </c>
      <c r="AR73" s="169">
        <f t="shared" si="2"/>
        <v>0</v>
      </c>
      <c r="AS73" s="169">
        <f t="shared" si="2"/>
        <v>0</v>
      </c>
      <c r="AT73" s="169">
        <f t="shared" si="2"/>
        <v>0</v>
      </c>
      <c r="AU73" s="169">
        <f t="shared" si="2"/>
        <v>0</v>
      </c>
      <c r="AV73" s="170">
        <f>Notlar!AV73/b_top</f>
        <v>0.8</v>
      </c>
    </row>
    <row r="74" spans="1:48" x14ac:dyDescent="0.25">
      <c r="A74" s="30">
        <v>72</v>
      </c>
      <c r="B74" s="123">
        <f>IF(Notlar!B74&lt;&gt;"",Notlar!B74,"")</f>
        <v>2211505062</v>
      </c>
      <c r="C74" s="124" t="str">
        <f>IF(Notlar!C74&lt;&gt;"",Notlar!C74,"")</f>
        <v xml:space="preserve">ALPTÜRK </v>
      </c>
      <c r="D74" s="125" t="str">
        <f>IF(Notlar!D74&lt;&gt;"",Notlar!D74,"")</f>
        <v>ORAL</v>
      </c>
      <c r="E74" s="118">
        <f>IFERROR(Notlar!E74/v_s1,0)</f>
        <v>1</v>
      </c>
      <c r="F74" s="119">
        <f>IFERROR(Notlar!F74/v_s2,0)</f>
        <v>0.75</v>
      </c>
      <c r="G74" s="119">
        <f>IFERROR(Notlar!G74/v_s3,0)</f>
        <v>0.5</v>
      </c>
      <c r="H74" s="119">
        <f>IFERROR(Notlar!H74/v_s4,0)</f>
        <v>0.75</v>
      </c>
      <c r="I74" s="119">
        <f>IFERROR(Notlar!I74/v_s5,0)</f>
        <v>0</v>
      </c>
      <c r="J74" s="119">
        <f>IFERROR(Notlar!J74/v_s6,0)</f>
        <v>0</v>
      </c>
      <c r="K74" s="119">
        <f>IFERROR(Notlar!K74/v_s7,0)</f>
        <v>0</v>
      </c>
      <c r="L74" s="119">
        <f>IFERROR(Notlar!L74/v_s8,0)</f>
        <v>0</v>
      </c>
      <c r="M74" s="119">
        <f>IFERROR(Notlar!M74/v_s9,0)</f>
        <v>0</v>
      </c>
      <c r="N74" s="119">
        <f>IFERROR(Notlar!N74/v_s10,0)</f>
        <v>0</v>
      </c>
      <c r="O74" s="120">
        <f>Notlar!O74/v_top</f>
        <v>0.6</v>
      </c>
      <c r="P74" s="121">
        <f>IFERROR(Notlar!P74/f_s1,0)</f>
        <v>0.5</v>
      </c>
      <c r="Q74" s="119">
        <f>IFERROR(Notlar!Q74/f_s2,0)</f>
        <v>0.5</v>
      </c>
      <c r="R74" s="119">
        <f>IFERROR(Notlar!R74/f_s3,0)</f>
        <v>0.75</v>
      </c>
      <c r="S74" s="119">
        <f>IFERROR(Notlar!S74/f_s4,0)</f>
        <v>0.75</v>
      </c>
      <c r="T74" s="119">
        <f>IFERROR(Notlar!T74/f_s5,0)</f>
        <v>1</v>
      </c>
      <c r="U74" s="119">
        <f>IFERROR(Notlar!U74/f_s6,0)</f>
        <v>0</v>
      </c>
      <c r="V74" s="119">
        <f>IFERROR(Notlar!V74/f_s7,0)</f>
        <v>0</v>
      </c>
      <c r="W74" s="119">
        <f>IFERROR(Notlar!W74/f_s8,0)</f>
        <v>0</v>
      </c>
      <c r="X74" s="119">
        <f>IFERROR(Notlar!X74/f_s9,0)</f>
        <v>0</v>
      </c>
      <c r="Y74" s="119">
        <f>IFERROR(Notlar!Y74/f_s10,0)</f>
        <v>0</v>
      </c>
      <c r="Z74" s="122">
        <f>Notlar!Z74/f_top</f>
        <v>0.7</v>
      </c>
      <c r="AA74" s="118">
        <f>IFERROR(Notlar!AA74/b_s1,0)</f>
        <v>0</v>
      </c>
      <c r="AB74" s="119">
        <f>IFERROR(Notlar!AB74/b_s2,0)</f>
        <v>0</v>
      </c>
      <c r="AC74" s="119">
        <f>IFERROR(Notlar!AC74/b_s3,0)</f>
        <v>0</v>
      </c>
      <c r="AD74" s="119">
        <f>IFERROR(Notlar!AD74/b_s4,0)</f>
        <v>0</v>
      </c>
      <c r="AE74" s="119">
        <f>IFERROR(Notlar!AE74/b_s5,0)</f>
        <v>0</v>
      </c>
      <c r="AF74" s="119">
        <f>IFERROR(Notlar!AF74/b_s6,0)</f>
        <v>0</v>
      </c>
      <c r="AG74" s="119">
        <f>IFERROR(Notlar!AG74/b_s7,0)</f>
        <v>0</v>
      </c>
      <c r="AH74" s="119">
        <f>IFERROR(Notlar!AH74/b_s8,0)</f>
        <v>0</v>
      </c>
      <c r="AI74" s="119">
        <f>IFERROR(Notlar!AI74/b_s9,0)</f>
        <v>0</v>
      </c>
      <c r="AJ74" s="119">
        <f>IFERROR(Notlar!AJ74/b_s10,0)</f>
        <v>0</v>
      </c>
      <c r="AK74" s="122" t="e">
        <f>Notlar!AK74/b_top</f>
        <v>#VALUE!</v>
      </c>
      <c r="AL74" s="168">
        <f t="shared" si="3"/>
        <v>0.5</v>
      </c>
      <c r="AM74" s="169">
        <f t="shared" si="3"/>
        <v>0.5</v>
      </c>
      <c r="AN74" s="169">
        <f t="shared" si="3"/>
        <v>0.75</v>
      </c>
      <c r="AO74" s="169">
        <f t="shared" si="3"/>
        <v>0.75</v>
      </c>
      <c r="AP74" s="169">
        <f t="shared" si="3"/>
        <v>1</v>
      </c>
      <c r="AQ74" s="169">
        <f t="shared" si="2"/>
        <v>0</v>
      </c>
      <c r="AR74" s="169">
        <f t="shared" si="2"/>
        <v>0</v>
      </c>
      <c r="AS74" s="169">
        <f t="shared" si="2"/>
        <v>0</v>
      </c>
      <c r="AT74" s="169">
        <f t="shared" si="2"/>
        <v>0</v>
      </c>
      <c r="AU74" s="169">
        <f t="shared" si="2"/>
        <v>0</v>
      </c>
      <c r="AV74" s="170">
        <f>Notlar!AV74/b_top</f>
        <v>0.7</v>
      </c>
    </row>
    <row r="75" spans="1:48" x14ac:dyDescent="0.25">
      <c r="A75" s="68">
        <v>73</v>
      </c>
      <c r="B75" s="126">
        <f>IF(Notlar!B75&lt;&gt;"",Notlar!B75,"")</f>
        <v>2211505063</v>
      </c>
      <c r="C75" s="127" t="str">
        <f>IF(Notlar!C75&lt;&gt;"",Notlar!C75,"")</f>
        <v xml:space="preserve">MEHMET </v>
      </c>
      <c r="D75" s="128" t="str">
        <f>IF(Notlar!D75&lt;&gt;"",Notlar!D75,"")</f>
        <v>KÖMBE</v>
      </c>
      <c r="E75" s="118">
        <f>IFERROR(Notlar!E75/v_s1,0)</f>
        <v>1</v>
      </c>
      <c r="F75" s="119">
        <f>IFERROR(Notlar!F75/v_s2,0)</f>
        <v>1</v>
      </c>
      <c r="G75" s="119">
        <f>IFERROR(Notlar!G75/v_s3,0)</f>
        <v>1</v>
      </c>
      <c r="H75" s="119">
        <f>IFERROR(Notlar!H75/v_s4,0)</f>
        <v>1</v>
      </c>
      <c r="I75" s="119">
        <f>IFERROR(Notlar!I75/v_s5,0)</f>
        <v>0.75</v>
      </c>
      <c r="J75" s="119">
        <f>IFERROR(Notlar!J75/v_s6,0)</f>
        <v>0</v>
      </c>
      <c r="K75" s="119">
        <f>IFERROR(Notlar!K75/v_s7,0)</f>
        <v>0</v>
      </c>
      <c r="L75" s="119">
        <f>IFERROR(Notlar!L75/v_s8,0)</f>
        <v>0</v>
      </c>
      <c r="M75" s="119">
        <f>IFERROR(Notlar!M75/v_s9,0)</f>
        <v>0</v>
      </c>
      <c r="N75" s="119">
        <f>IFERROR(Notlar!N75/v_s10,0)</f>
        <v>0</v>
      </c>
      <c r="O75" s="120">
        <f>Notlar!O75/v_top</f>
        <v>0.95</v>
      </c>
      <c r="P75" s="121">
        <f>IFERROR(Notlar!P75/f_s1,0)</f>
        <v>1</v>
      </c>
      <c r="Q75" s="119">
        <f>IFERROR(Notlar!Q75/f_s2,0)</f>
        <v>0.75</v>
      </c>
      <c r="R75" s="119">
        <f>IFERROR(Notlar!R75/f_s3,0)</f>
        <v>0.75</v>
      </c>
      <c r="S75" s="119">
        <f>IFERROR(Notlar!S75/f_s4,0)</f>
        <v>1</v>
      </c>
      <c r="T75" s="119">
        <f>IFERROR(Notlar!T75/f_s5,0)</f>
        <v>1</v>
      </c>
      <c r="U75" s="119">
        <f>IFERROR(Notlar!U75/f_s6,0)</f>
        <v>0</v>
      </c>
      <c r="V75" s="119">
        <f>IFERROR(Notlar!V75/f_s7,0)</f>
        <v>0</v>
      </c>
      <c r="W75" s="119">
        <f>IFERROR(Notlar!W75/f_s8,0)</f>
        <v>0</v>
      </c>
      <c r="X75" s="119">
        <f>IFERROR(Notlar!X75/f_s9,0)</f>
        <v>0</v>
      </c>
      <c r="Y75" s="119">
        <f>IFERROR(Notlar!Y75/f_s10,0)</f>
        <v>0</v>
      </c>
      <c r="Z75" s="122">
        <f>Notlar!Z75/f_top</f>
        <v>0.9</v>
      </c>
      <c r="AA75" s="118">
        <f>IFERROR(Notlar!AA75/b_s1,0)</f>
        <v>0</v>
      </c>
      <c r="AB75" s="119">
        <f>IFERROR(Notlar!AB75/b_s2,0)</f>
        <v>0</v>
      </c>
      <c r="AC75" s="119">
        <f>IFERROR(Notlar!AC75/b_s3,0)</f>
        <v>0</v>
      </c>
      <c r="AD75" s="119">
        <f>IFERROR(Notlar!AD75/b_s4,0)</f>
        <v>0</v>
      </c>
      <c r="AE75" s="119">
        <f>IFERROR(Notlar!AE75/b_s5,0)</f>
        <v>0</v>
      </c>
      <c r="AF75" s="119">
        <f>IFERROR(Notlar!AF75/b_s6,0)</f>
        <v>0</v>
      </c>
      <c r="AG75" s="119">
        <f>IFERROR(Notlar!AG75/b_s7,0)</f>
        <v>0</v>
      </c>
      <c r="AH75" s="119">
        <f>IFERROR(Notlar!AH75/b_s8,0)</f>
        <v>0</v>
      </c>
      <c r="AI75" s="119">
        <f>IFERROR(Notlar!AI75/b_s9,0)</f>
        <v>0</v>
      </c>
      <c r="AJ75" s="119">
        <f>IFERROR(Notlar!AJ75/b_s10,0)</f>
        <v>0</v>
      </c>
      <c r="AK75" s="122" t="e">
        <f>Notlar!AK75/b_top</f>
        <v>#VALUE!</v>
      </c>
      <c r="AL75" s="168">
        <f t="shared" si="3"/>
        <v>1</v>
      </c>
      <c r="AM75" s="169">
        <f t="shared" si="3"/>
        <v>0.75</v>
      </c>
      <c r="AN75" s="169">
        <f t="shared" si="3"/>
        <v>0.75</v>
      </c>
      <c r="AO75" s="169">
        <f t="shared" si="3"/>
        <v>1</v>
      </c>
      <c r="AP75" s="169">
        <f t="shared" si="3"/>
        <v>1</v>
      </c>
      <c r="AQ75" s="169">
        <f t="shared" si="2"/>
        <v>0</v>
      </c>
      <c r="AR75" s="169">
        <f t="shared" si="2"/>
        <v>0</v>
      </c>
      <c r="AS75" s="169">
        <f t="shared" si="2"/>
        <v>0</v>
      </c>
      <c r="AT75" s="169">
        <f t="shared" si="2"/>
        <v>0</v>
      </c>
      <c r="AU75" s="169">
        <f t="shared" si="2"/>
        <v>0</v>
      </c>
      <c r="AV75" s="170">
        <f>Notlar!AV75/b_top</f>
        <v>0.9</v>
      </c>
    </row>
    <row r="76" spans="1:48" x14ac:dyDescent="0.25">
      <c r="A76" s="30">
        <v>74</v>
      </c>
      <c r="B76" s="123">
        <f>IF(Notlar!B76&lt;&gt;"",Notlar!B76,"")</f>
        <v>2211505068</v>
      </c>
      <c r="C76" s="124" t="str">
        <f>IF(Notlar!C76&lt;&gt;"",Notlar!C76,"")</f>
        <v xml:space="preserve">RUMEYSA </v>
      </c>
      <c r="D76" s="125" t="str">
        <f>IF(Notlar!D76&lt;&gt;"",Notlar!D76,"")</f>
        <v>AMAK</v>
      </c>
      <c r="E76" s="118">
        <f>IFERROR(Notlar!E76/v_s1,0)</f>
        <v>1</v>
      </c>
      <c r="F76" s="119">
        <f>IFERROR(Notlar!F76/v_s2,0)</f>
        <v>1</v>
      </c>
      <c r="G76" s="119">
        <f>IFERROR(Notlar!G76/v_s3,0)</f>
        <v>1</v>
      </c>
      <c r="H76" s="119">
        <f>IFERROR(Notlar!H76/v_s4,0)</f>
        <v>0.5</v>
      </c>
      <c r="I76" s="119">
        <f>IFERROR(Notlar!I76/v_s5,0)</f>
        <v>0.5</v>
      </c>
      <c r="J76" s="119">
        <f>IFERROR(Notlar!J76/v_s6,0)</f>
        <v>0</v>
      </c>
      <c r="K76" s="119">
        <f>IFERROR(Notlar!K76/v_s7,0)</f>
        <v>0</v>
      </c>
      <c r="L76" s="119">
        <f>IFERROR(Notlar!L76/v_s8,0)</f>
        <v>0</v>
      </c>
      <c r="M76" s="119">
        <f>IFERROR(Notlar!M76/v_s9,0)</f>
        <v>0</v>
      </c>
      <c r="N76" s="119">
        <f>IFERROR(Notlar!N76/v_s10,0)</f>
        <v>0</v>
      </c>
      <c r="O76" s="120">
        <f>Notlar!O76/v_top</f>
        <v>0.8</v>
      </c>
      <c r="P76" s="121">
        <f>IFERROR(Notlar!P76/f_s1,0)</f>
        <v>0.5</v>
      </c>
      <c r="Q76" s="119">
        <f>IFERROR(Notlar!Q76/f_s2,0)</f>
        <v>0.5</v>
      </c>
      <c r="R76" s="119">
        <f>IFERROR(Notlar!R76/f_s3,0)</f>
        <v>0.75</v>
      </c>
      <c r="S76" s="119">
        <f>IFERROR(Notlar!S76/f_s4,0)</f>
        <v>0.75</v>
      </c>
      <c r="T76" s="119">
        <f>IFERROR(Notlar!T76/f_s5,0)</f>
        <v>0.25</v>
      </c>
      <c r="U76" s="119">
        <f>IFERROR(Notlar!U76/f_s6,0)</f>
        <v>0</v>
      </c>
      <c r="V76" s="119">
        <f>IFERROR(Notlar!V76/f_s7,0)</f>
        <v>0</v>
      </c>
      <c r="W76" s="119">
        <f>IFERROR(Notlar!W76/f_s8,0)</f>
        <v>0</v>
      </c>
      <c r="X76" s="119">
        <f>IFERROR(Notlar!X76/f_s9,0)</f>
        <v>0</v>
      </c>
      <c r="Y76" s="119">
        <f>IFERROR(Notlar!Y76/f_s10,0)</f>
        <v>0</v>
      </c>
      <c r="Z76" s="122">
        <f>Notlar!Z76/f_top</f>
        <v>0.55000000000000004</v>
      </c>
      <c r="AA76" s="118">
        <f>IFERROR(Notlar!AA76/b_s1,0)</f>
        <v>0</v>
      </c>
      <c r="AB76" s="119">
        <f>IFERROR(Notlar!AB76/b_s2,0)</f>
        <v>0</v>
      </c>
      <c r="AC76" s="119">
        <f>IFERROR(Notlar!AC76/b_s3,0)</f>
        <v>0</v>
      </c>
      <c r="AD76" s="119">
        <f>IFERROR(Notlar!AD76/b_s4,0)</f>
        <v>0</v>
      </c>
      <c r="AE76" s="119">
        <f>IFERROR(Notlar!AE76/b_s5,0)</f>
        <v>0</v>
      </c>
      <c r="AF76" s="119">
        <f>IFERROR(Notlar!AF76/b_s6,0)</f>
        <v>0</v>
      </c>
      <c r="AG76" s="119">
        <f>IFERROR(Notlar!AG76/b_s7,0)</f>
        <v>0</v>
      </c>
      <c r="AH76" s="119">
        <f>IFERROR(Notlar!AH76/b_s8,0)</f>
        <v>0</v>
      </c>
      <c r="AI76" s="119">
        <f>IFERROR(Notlar!AI76/b_s9,0)</f>
        <v>0</v>
      </c>
      <c r="AJ76" s="119">
        <f>IFERROR(Notlar!AJ76/b_s10,0)</f>
        <v>0</v>
      </c>
      <c r="AK76" s="122" t="e">
        <f>Notlar!AK76/b_top</f>
        <v>#VALUE!</v>
      </c>
      <c r="AL76" s="168">
        <f t="shared" si="3"/>
        <v>0.5</v>
      </c>
      <c r="AM76" s="169">
        <f t="shared" si="3"/>
        <v>0.5</v>
      </c>
      <c r="AN76" s="169">
        <f t="shared" si="3"/>
        <v>0.75</v>
      </c>
      <c r="AO76" s="169">
        <f t="shared" si="3"/>
        <v>0.75</v>
      </c>
      <c r="AP76" s="169">
        <f t="shared" si="3"/>
        <v>0.25</v>
      </c>
      <c r="AQ76" s="169">
        <f t="shared" si="2"/>
        <v>0</v>
      </c>
      <c r="AR76" s="169">
        <f t="shared" si="2"/>
        <v>0</v>
      </c>
      <c r="AS76" s="169">
        <f t="shared" si="2"/>
        <v>0</v>
      </c>
      <c r="AT76" s="169">
        <f t="shared" si="2"/>
        <v>0</v>
      </c>
      <c r="AU76" s="169">
        <f t="shared" si="2"/>
        <v>0</v>
      </c>
      <c r="AV76" s="170">
        <f>Notlar!AV76/b_top</f>
        <v>0.55000000000000004</v>
      </c>
    </row>
    <row r="77" spans="1:48" x14ac:dyDescent="0.25">
      <c r="A77" s="68">
        <v>75</v>
      </c>
      <c r="B77" s="126">
        <f>IF(Notlar!B77&lt;&gt;"",Notlar!B77,"")</f>
        <v>2211505070</v>
      </c>
      <c r="C77" s="127" t="str">
        <f>IF(Notlar!C77&lt;&gt;"",Notlar!C77,"")</f>
        <v xml:space="preserve">HALİL İBRAHİM </v>
      </c>
      <c r="D77" s="128" t="str">
        <f>IF(Notlar!D77&lt;&gt;"",Notlar!D77,"")</f>
        <v>ALTIN</v>
      </c>
      <c r="E77" s="118">
        <f>IFERROR(Notlar!E77/v_s1,0)</f>
        <v>1</v>
      </c>
      <c r="F77" s="119">
        <f>IFERROR(Notlar!F77/v_s2,0)</f>
        <v>1</v>
      </c>
      <c r="G77" s="119">
        <f>IFERROR(Notlar!G77/v_s3,0)</f>
        <v>1</v>
      </c>
      <c r="H77" s="119">
        <f>IFERROR(Notlar!H77/v_s4,0)</f>
        <v>0.75</v>
      </c>
      <c r="I77" s="119">
        <f>IFERROR(Notlar!I77/v_s5,0)</f>
        <v>0.5</v>
      </c>
      <c r="J77" s="119">
        <f>IFERROR(Notlar!J77/v_s6,0)</f>
        <v>0</v>
      </c>
      <c r="K77" s="119">
        <f>IFERROR(Notlar!K77/v_s7,0)</f>
        <v>0</v>
      </c>
      <c r="L77" s="119">
        <f>IFERROR(Notlar!L77/v_s8,0)</f>
        <v>0</v>
      </c>
      <c r="M77" s="119">
        <f>IFERROR(Notlar!M77/v_s9,0)</f>
        <v>0</v>
      </c>
      <c r="N77" s="119">
        <f>IFERROR(Notlar!N77/v_s10,0)</f>
        <v>0</v>
      </c>
      <c r="O77" s="120">
        <f>Notlar!O77/v_top</f>
        <v>0.85</v>
      </c>
      <c r="P77" s="121">
        <f>IFERROR(Notlar!P77/f_s1,0)</f>
        <v>0.5</v>
      </c>
      <c r="Q77" s="119">
        <f>IFERROR(Notlar!Q77/f_s2,0)</f>
        <v>0.5</v>
      </c>
      <c r="R77" s="119">
        <f>IFERROR(Notlar!R77/f_s3,0)</f>
        <v>0.5</v>
      </c>
      <c r="S77" s="119">
        <f>IFERROR(Notlar!S77/f_s4,0)</f>
        <v>0.75</v>
      </c>
      <c r="T77" s="119">
        <f>IFERROR(Notlar!T77/f_s5,0)</f>
        <v>1</v>
      </c>
      <c r="U77" s="119">
        <f>IFERROR(Notlar!U77/f_s6,0)</f>
        <v>0</v>
      </c>
      <c r="V77" s="119">
        <f>IFERROR(Notlar!V77/f_s7,0)</f>
        <v>0</v>
      </c>
      <c r="W77" s="119">
        <f>IFERROR(Notlar!W77/f_s8,0)</f>
        <v>0</v>
      </c>
      <c r="X77" s="119">
        <f>IFERROR(Notlar!X77/f_s9,0)</f>
        <v>0</v>
      </c>
      <c r="Y77" s="119">
        <f>IFERROR(Notlar!Y77/f_s10,0)</f>
        <v>0</v>
      </c>
      <c r="Z77" s="122">
        <f>Notlar!Z77/f_top</f>
        <v>0.65</v>
      </c>
      <c r="AA77" s="118">
        <f>IFERROR(Notlar!AA77/b_s1,0)</f>
        <v>0</v>
      </c>
      <c r="AB77" s="119">
        <f>IFERROR(Notlar!AB77/b_s2,0)</f>
        <v>0</v>
      </c>
      <c r="AC77" s="119">
        <f>IFERROR(Notlar!AC77/b_s3,0)</f>
        <v>0</v>
      </c>
      <c r="AD77" s="119">
        <f>IFERROR(Notlar!AD77/b_s4,0)</f>
        <v>0</v>
      </c>
      <c r="AE77" s="119">
        <f>IFERROR(Notlar!AE77/b_s5,0)</f>
        <v>0</v>
      </c>
      <c r="AF77" s="119">
        <f>IFERROR(Notlar!AF77/b_s6,0)</f>
        <v>0</v>
      </c>
      <c r="AG77" s="119">
        <f>IFERROR(Notlar!AG77/b_s7,0)</f>
        <v>0</v>
      </c>
      <c r="AH77" s="119">
        <f>IFERROR(Notlar!AH77/b_s8,0)</f>
        <v>0</v>
      </c>
      <c r="AI77" s="119">
        <f>IFERROR(Notlar!AI77/b_s9,0)</f>
        <v>0</v>
      </c>
      <c r="AJ77" s="119">
        <f>IFERROR(Notlar!AJ77/b_s10,0)</f>
        <v>0</v>
      </c>
      <c r="AK77" s="122" t="e">
        <f>Notlar!AK77/b_top</f>
        <v>#VALUE!</v>
      </c>
      <c r="AL77" s="168">
        <f t="shared" si="3"/>
        <v>0.5</v>
      </c>
      <c r="AM77" s="169">
        <f t="shared" si="3"/>
        <v>0.5</v>
      </c>
      <c r="AN77" s="169">
        <f t="shared" si="3"/>
        <v>0.5</v>
      </c>
      <c r="AO77" s="169">
        <f t="shared" si="3"/>
        <v>0.75</v>
      </c>
      <c r="AP77" s="169">
        <f t="shared" si="3"/>
        <v>1</v>
      </c>
      <c r="AQ77" s="169">
        <f t="shared" si="2"/>
        <v>0</v>
      </c>
      <c r="AR77" s="169">
        <f t="shared" si="2"/>
        <v>0</v>
      </c>
      <c r="AS77" s="169">
        <f t="shared" si="2"/>
        <v>0</v>
      </c>
      <c r="AT77" s="169">
        <f t="shared" si="2"/>
        <v>0</v>
      </c>
      <c r="AU77" s="169">
        <f t="shared" si="2"/>
        <v>0</v>
      </c>
      <c r="AV77" s="170">
        <f>Notlar!AV77/b_top</f>
        <v>0.65</v>
      </c>
    </row>
    <row r="78" spans="1:48" x14ac:dyDescent="0.25">
      <c r="A78" s="30">
        <v>76</v>
      </c>
      <c r="B78" s="123">
        <f>IF(Notlar!B78&lt;&gt;"",Notlar!B78,"")</f>
        <v>2211505072</v>
      </c>
      <c r="C78" s="124" t="str">
        <f>IF(Notlar!C78&lt;&gt;"",Notlar!C78,"")</f>
        <v xml:space="preserve">AYŞE GÜL </v>
      </c>
      <c r="D78" s="125" t="str">
        <f>IF(Notlar!D78&lt;&gt;"",Notlar!D78,"")</f>
        <v>ÇELİK</v>
      </c>
      <c r="E78" s="118">
        <f>IFERROR(Notlar!E78/v_s1,0)</f>
        <v>1</v>
      </c>
      <c r="F78" s="119">
        <f>IFERROR(Notlar!F78/v_s2,0)</f>
        <v>1</v>
      </c>
      <c r="G78" s="119">
        <f>IFERROR(Notlar!G78/v_s3,0)</f>
        <v>1</v>
      </c>
      <c r="H78" s="119">
        <f>IFERROR(Notlar!H78/v_s4,0)</f>
        <v>0.5</v>
      </c>
      <c r="I78" s="119">
        <f>IFERROR(Notlar!I78/v_s5,0)</f>
        <v>0.75</v>
      </c>
      <c r="J78" s="119">
        <f>IFERROR(Notlar!J78/v_s6,0)</f>
        <v>0</v>
      </c>
      <c r="K78" s="119">
        <f>IFERROR(Notlar!K78/v_s7,0)</f>
        <v>0</v>
      </c>
      <c r="L78" s="119">
        <f>IFERROR(Notlar!L78/v_s8,0)</f>
        <v>0</v>
      </c>
      <c r="M78" s="119">
        <f>IFERROR(Notlar!M78/v_s9,0)</f>
        <v>0</v>
      </c>
      <c r="N78" s="119">
        <f>IFERROR(Notlar!N78/v_s10,0)</f>
        <v>0</v>
      </c>
      <c r="O78" s="120">
        <f>Notlar!O78/v_top</f>
        <v>0.85</v>
      </c>
      <c r="P78" s="121">
        <f>IFERROR(Notlar!P78/f_s1,0)</f>
        <v>1</v>
      </c>
      <c r="Q78" s="119">
        <f>IFERROR(Notlar!Q78/f_s2,0)</f>
        <v>0.75</v>
      </c>
      <c r="R78" s="119">
        <f>IFERROR(Notlar!R78/f_s3,0)</f>
        <v>0.5</v>
      </c>
      <c r="S78" s="119">
        <f>IFERROR(Notlar!S78/f_s4,0)</f>
        <v>1</v>
      </c>
      <c r="T78" s="119">
        <f>IFERROR(Notlar!T78/f_s5,0)</f>
        <v>1</v>
      </c>
      <c r="U78" s="119">
        <f>IFERROR(Notlar!U78/f_s6,0)</f>
        <v>0</v>
      </c>
      <c r="V78" s="119">
        <f>IFERROR(Notlar!V78/f_s7,0)</f>
        <v>0</v>
      </c>
      <c r="W78" s="119">
        <f>IFERROR(Notlar!W78/f_s8,0)</f>
        <v>0</v>
      </c>
      <c r="X78" s="119">
        <f>IFERROR(Notlar!X78/f_s9,0)</f>
        <v>0</v>
      </c>
      <c r="Y78" s="119">
        <f>IFERROR(Notlar!Y78/f_s10,0)</f>
        <v>0</v>
      </c>
      <c r="Z78" s="122">
        <f>Notlar!Z78/f_top</f>
        <v>0.85</v>
      </c>
      <c r="AA78" s="118">
        <f>IFERROR(Notlar!AA78/b_s1,0)</f>
        <v>0</v>
      </c>
      <c r="AB78" s="119">
        <f>IFERROR(Notlar!AB78/b_s2,0)</f>
        <v>0</v>
      </c>
      <c r="AC78" s="119">
        <f>IFERROR(Notlar!AC78/b_s3,0)</f>
        <v>0</v>
      </c>
      <c r="AD78" s="119">
        <f>IFERROR(Notlar!AD78/b_s4,0)</f>
        <v>0</v>
      </c>
      <c r="AE78" s="119">
        <f>IFERROR(Notlar!AE78/b_s5,0)</f>
        <v>0</v>
      </c>
      <c r="AF78" s="119">
        <f>IFERROR(Notlar!AF78/b_s6,0)</f>
        <v>0</v>
      </c>
      <c r="AG78" s="119">
        <f>IFERROR(Notlar!AG78/b_s7,0)</f>
        <v>0</v>
      </c>
      <c r="AH78" s="119">
        <f>IFERROR(Notlar!AH78/b_s8,0)</f>
        <v>0</v>
      </c>
      <c r="AI78" s="119">
        <f>IFERROR(Notlar!AI78/b_s9,0)</f>
        <v>0</v>
      </c>
      <c r="AJ78" s="119">
        <f>IFERROR(Notlar!AJ78/b_s10,0)</f>
        <v>0</v>
      </c>
      <c r="AK78" s="122" t="e">
        <f>Notlar!AK78/b_top</f>
        <v>#VALUE!</v>
      </c>
      <c r="AL78" s="168">
        <f t="shared" si="3"/>
        <v>1</v>
      </c>
      <c r="AM78" s="169">
        <f t="shared" si="3"/>
        <v>0.75</v>
      </c>
      <c r="AN78" s="169">
        <f t="shared" si="3"/>
        <v>0.5</v>
      </c>
      <c r="AO78" s="169">
        <f t="shared" si="3"/>
        <v>1</v>
      </c>
      <c r="AP78" s="169">
        <f t="shared" si="3"/>
        <v>1</v>
      </c>
      <c r="AQ78" s="169">
        <f t="shared" si="2"/>
        <v>0</v>
      </c>
      <c r="AR78" s="169">
        <f t="shared" si="2"/>
        <v>0</v>
      </c>
      <c r="AS78" s="169">
        <f t="shared" si="2"/>
        <v>0</v>
      </c>
      <c r="AT78" s="169">
        <f t="shared" si="2"/>
        <v>0</v>
      </c>
      <c r="AU78" s="169">
        <f t="shared" si="2"/>
        <v>0</v>
      </c>
      <c r="AV78" s="170">
        <f>Notlar!AV78/b_top</f>
        <v>0.85</v>
      </c>
    </row>
    <row r="79" spans="1:48" x14ac:dyDescent="0.25">
      <c r="A79" s="68">
        <v>77</v>
      </c>
      <c r="B79" s="126">
        <f>IF(Notlar!B79&lt;&gt;"",Notlar!B79,"")</f>
        <v>2211505079</v>
      </c>
      <c r="C79" s="127" t="str">
        <f>IF(Notlar!C79&lt;&gt;"",Notlar!C79,"")</f>
        <v xml:space="preserve">DİDEM </v>
      </c>
      <c r="D79" s="128" t="str">
        <f>IF(Notlar!D79&lt;&gt;"",Notlar!D79,"")</f>
        <v>DENİZ</v>
      </c>
      <c r="E79" s="118">
        <f>IFERROR(Notlar!E79/v_s1,0)</f>
        <v>1</v>
      </c>
      <c r="F79" s="119">
        <f>IFERROR(Notlar!F79/v_s2,0)</f>
        <v>1</v>
      </c>
      <c r="G79" s="119">
        <f>IFERROR(Notlar!G79/v_s3,0)</f>
        <v>1</v>
      </c>
      <c r="H79" s="119">
        <f>IFERROR(Notlar!H79/v_s4,0)</f>
        <v>0.75</v>
      </c>
      <c r="I79" s="119">
        <f>IFERROR(Notlar!I79/v_s5,0)</f>
        <v>1</v>
      </c>
      <c r="J79" s="119">
        <f>IFERROR(Notlar!J79/v_s6,0)</f>
        <v>0</v>
      </c>
      <c r="K79" s="119">
        <f>IFERROR(Notlar!K79/v_s7,0)</f>
        <v>0</v>
      </c>
      <c r="L79" s="119">
        <f>IFERROR(Notlar!L79/v_s8,0)</f>
        <v>0</v>
      </c>
      <c r="M79" s="119">
        <f>IFERROR(Notlar!M79/v_s9,0)</f>
        <v>0</v>
      </c>
      <c r="N79" s="119">
        <f>IFERROR(Notlar!N79/v_s10,0)</f>
        <v>0</v>
      </c>
      <c r="O79" s="120">
        <f>Notlar!O79/v_top</f>
        <v>0.95</v>
      </c>
      <c r="P79" s="121">
        <f>IFERROR(Notlar!P79/f_s1,0)</f>
        <v>0.75</v>
      </c>
      <c r="Q79" s="119">
        <f>IFERROR(Notlar!Q79/f_s2,0)</f>
        <v>0.75</v>
      </c>
      <c r="R79" s="119">
        <f>IFERROR(Notlar!R79/f_s3,0)</f>
        <v>0.75</v>
      </c>
      <c r="S79" s="119">
        <f>IFERROR(Notlar!S79/f_s4,0)</f>
        <v>1</v>
      </c>
      <c r="T79" s="119">
        <f>IFERROR(Notlar!T79/f_s5,0)</f>
        <v>0.5</v>
      </c>
      <c r="U79" s="119">
        <f>IFERROR(Notlar!U79/f_s6,0)</f>
        <v>0</v>
      </c>
      <c r="V79" s="119">
        <f>IFERROR(Notlar!V79/f_s7,0)</f>
        <v>0</v>
      </c>
      <c r="W79" s="119">
        <f>IFERROR(Notlar!W79/f_s8,0)</f>
        <v>0</v>
      </c>
      <c r="X79" s="119">
        <f>IFERROR(Notlar!X79/f_s9,0)</f>
        <v>0</v>
      </c>
      <c r="Y79" s="119">
        <f>IFERROR(Notlar!Y79/f_s10,0)</f>
        <v>0</v>
      </c>
      <c r="Z79" s="122">
        <f>Notlar!Z79/f_top</f>
        <v>0.75</v>
      </c>
      <c r="AA79" s="118">
        <f>IFERROR(Notlar!AA79/b_s1,0)</f>
        <v>0</v>
      </c>
      <c r="AB79" s="119">
        <f>IFERROR(Notlar!AB79/b_s2,0)</f>
        <v>0</v>
      </c>
      <c r="AC79" s="119">
        <f>IFERROR(Notlar!AC79/b_s3,0)</f>
        <v>0</v>
      </c>
      <c r="AD79" s="119">
        <f>IFERROR(Notlar!AD79/b_s4,0)</f>
        <v>0</v>
      </c>
      <c r="AE79" s="119">
        <f>IFERROR(Notlar!AE79/b_s5,0)</f>
        <v>0</v>
      </c>
      <c r="AF79" s="119">
        <f>IFERROR(Notlar!AF79/b_s6,0)</f>
        <v>0</v>
      </c>
      <c r="AG79" s="119">
        <f>IFERROR(Notlar!AG79/b_s7,0)</f>
        <v>0</v>
      </c>
      <c r="AH79" s="119">
        <f>IFERROR(Notlar!AH79/b_s8,0)</f>
        <v>0</v>
      </c>
      <c r="AI79" s="119">
        <f>IFERROR(Notlar!AI79/b_s9,0)</f>
        <v>0</v>
      </c>
      <c r="AJ79" s="119">
        <f>IFERROR(Notlar!AJ79/b_s10,0)</f>
        <v>0</v>
      </c>
      <c r="AK79" s="122" t="e">
        <f>Notlar!AK79/b_top</f>
        <v>#VALUE!</v>
      </c>
      <c r="AL79" s="168">
        <f t="shared" si="3"/>
        <v>0.75</v>
      </c>
      <c r="AM79" s="169">
        <f t="shared" si="3"/>
        <v>0.75</v>
      </c>
      <c r="AN79" s="169">
        <f t="shared" si="3"/>
        <v>0.75</v>
      </c>
      <c r="AO79" s="169">
        <f t="shared" si="3"/>
        <v>1</v>
      </c>
      <c r="AP79" s="169">
        <f t="shared" si="3"/>
        <v>0.5</v>
      </c>
      <c r="AQ79" s="169">
        <f t="shared" si="2"/>
        <v>0</v>
      </c>
      <c r="AR79" s="169">
        <f t="shared" si="2"/>
        <v>0</v>
      </c>
      <c r="AS79" s="169">
        <f t="shared" si="2"/>
        <v>0</v>
      </c>
      <c r="AT79" s="169">
        <f t="shared" si="2"/>
        <v>0</v>
      </c>
      <c r="AU79" s="169">
        <f t="shared" si="2"/>
        <v>0</v>
      </c>
      <c r="AV79" s="170">
        <f>Notlar!AV79/b_top</f>
        <v>0.75</v>
      </c>
    </row>
    <row r="80" spans="1:48" x14ac:dyDescent="0.25">
      <c r="A80" s="30">
        <v>78</v>
      </c>
      <c r="B80" s="123">
        <f>IF(Notlar!B80&lt;&gt;"",Notlar!B80,"")</f>
        <v>2211505080</v>
      </c>
      <c r="C80" s="124" t="str">
        <f>IF(Notlar!C80&lt;&gt;"",Notlar!C80,"")</f>
        <v xml:space="preserve">SİBEL </v>
      </c>
      <c r="D80" s="125" t="str">
        <f>IF(Notlar!D80&lt;&gt;"",Notlar!D80,"")</f>
        <v>ÇALIŞKAN</v>
      </c>
      <c r="E80" s="118">
        <f>IFERROR(Notlar!E80/v_s1,0)</f>
        <v>1</v>
      </c>
      <c r="F80" s="119">
        <f>IFERROR(Notlar!F80/v_s2,0)</f>
        <v>1</v>
      </c>
      <c r="G80" s="119">
        <f>IFERROR(Notlar!G80/v_s3,0)</f>
        <v>0.75</v>
      </c>
      <c r="H80" s="119">
        <f>IFERROR(Notlar!H80/v_s4,0)</f>
        <v>0.75</v>
      </c>
      <c r="I80" s="119">
        <f>IFERROR(Notlar!I80/v_s5,0)</f>
        <v>0.75</v>
      </c>
      <c r="J80" s="119">
        <f>IFERROR(Notlar!J80/v_s6,0)</f>
        <v>0</v>
      </c>
      <c r="K80" s="119">
        <f>IFERROR(Notlar!K80/v_s7,0)</f>
        <v>0</v>
      </c>
      <c r="L80" s="119">
        <f>IFERROR(Notlar!L80/v_s8,0)</f>
        <v>0</v>
      </c>
      <c r="M80" s="119">
        <f>IFERROR(Notlar!M80/v_s9,0)</f>
        <v>0</v>
      </c>
      <c r="N80" s="119">
        <f>IFERROR(Notlar!N80/v_s10,0)</f>
        <v>0</v>
      </c>
      <c r="O80" s="120">
        <f>Notlar!O80/v_top</f>
        <v>0.85</v>
      </c>
      <c r="P80" s="121">
        <f>IFERROR(Notlar!P80/f_s1,0)</f>
        <v>1</v>
      </c>
      <c r="Q80" s="119">
        <f>IFERROR(Notlar!Q80/f_s2,0)</f>
        <v>0.75</v>
      </c>
      <c r="R80" s="119">
        <f>IFERROR(Notlar!R80/f_s3,0)</f>
        <v>0.5</v>
      </c>
      <c r="S80" s="119">
        <f>IFERROR(Notlar!S80/f_s4,0)</f>
        <v>1</v>
      </c>
      <c r="T80" s="119">
        <f>IFERROR(Notlar!T80/f_s5,0)</f>
        <v>1</v>
      </c>
      <c r="U80" s="119">
        <f>IFERROR(Notlar!U80/f_s6,0)</f>
        <v>0</v>
      </c>
      <c r="V80" s="119">
        <f>IFERROR(Notlar!V80/f_s7,0)</f>
        <v>0</v>
      </c>
      <c r="W80" s="119">
        <f>IFERROR(Notlar!W80/f_s8,0)</f>
        <v>0</v>
      </c>
      <c r="X80" s="119">
        <f>IFERROR(Notlar!X80/f_s9,0)</f>
        <v>0</v>
      </c>
      <c r="Y80" s="119">
        <f>IFERROR(Notlar!Y80/f_s10,0)</f>
        <v>0</v>
      </c>
      <c r="Z80" s="122">
        <f>Notlar!Z80/f_top</f>
        <v>0.85</v>
      </c>
      <c r="AA80" s="118">
        <f>IFERROR(Notlar!AA80/b_s1,0)</f>
        <v>0</v>
      </c>
      <c r="AB80" s="119">
        <f>IFERROR(Notlar!AB80/b_s2,0)</f>
        <v>0</v>
      </c>
      <c r="AC80" s="119">
        <f>IFERROR(Notlar!AC80/b_s3,0)</f>
        <v>0</v>
      </c>
      <c r="AD80" s="119">
        <f>IFERROR(Notlar!AD80/b_s4,0)</f>
        <v>0</v>
      </c>
      <c r="AE80" s="119">
        <f>IFERROR(Notlar!AE80/b_s5,0)</f>
        <v>0</v>
      </c>
      <c r="AF80" s="119">
        <f>IFERROR(Notlar!AF80/b_s6,0)</f>
        <v>0</v>
      </c>
      <c r="AG80" s="119">
        <f>IFERROR(Notlar!AG80/b_s7,0)</f>
        <v>0</v>
      </c>
      <c r="AH80" s="119">
        <f>IFERROR(Notlar!AH80/b_s8,0)</f>
        <v>0</v>
      </c>
      <c r="AI80" s="119">
        <f>IFERROR(Notlar!AI80/b_s9,0)</f>
        <v>0</v>
      </c>
      <c r="AJ80" s="119">
        <f>IFERROR(Notlar!AJ80/b_s10,0)</f>
        <v>0</v>
      </c>
      <c r="AK80" s="122" t="e">
        <f>Notlar!AK80/b_top</f>
        <v>#VALUE!</v>
      </c>
      <c r="AL80" s="168">
        <f t="shared" si="3"/>
        <v>1</v>
      </c>
      <c r="AM80" s="169">
        <f t="shared" si="3"/>
        <v>0.75</v>
      </c>
      <c r="AN80" s="169">
        <f t="shared" si="3"/>
        <v>0.5</v>
      </c>
      <c r="AO80" s="169">
        <f t="shared" si="3"/>
        <v>1</v>
      </c>
      <c r="AP80" s="169">
        <f t="shared" si="3"/>
        <v>1</v>
      </c>
      <c r="AQ80" s="169">
        <f t="shared" si="2"/>
        <v>0</v>
      </c>
      <c r="AR80" s="169">
        <f t="shared" si="2"/>
        <v>0</v>
      </c>
      <c r="AS80" s="169">
        <f t="shared" si="2"/>
        <v>0</v>
      </c>
      <c r="AT80" s="169">
        <f t="shared" si="2"/>
        <v>0</v>
      </c>
      <c r="AU80" s="169">
        <f t="shared" si="2"/>
        <v>0</v>
      </c>
      <c r="AV80" s="170">
        <f>Notlar!AV80/b_top</f>
        <v>0.85</v>
      </c>
    </row>
    <row r="81" spans="1:48" x14ac:dyDescent="0.25">
      <c r="A81" s="68">
        <v>79</v>
      </c>
      <c r="B81" s="126">
        <f>IF(Notlar!B81&lt;&gt;"",Notlar!B81,"")</f>
        <v>2211505204</v>
      </c>
      <c r="C81" s="127" t="str">
        <f>IF(Notlar!C81&lt;&gt;"",Notlar!C81,"")</f>
        <v xml:space="preserve">MOHAMMED FAWAZ </v>
      </c>
      <c r="D81" s="128" t="str">
        <f>IF(Notlar!D81&lt;&gt;"",Notlar!D81,"")</f>
        <v>MOHAMMED SAEED</v>
      </c>
      <c r="E81" s="118">
        <f>IFERROR(Notlar!E81/v_s1,0)</f>
        <v>0.75</v>
      </c>
      <c r="F81" s="119">
        <f>IFERROR(Notlar!F81/v_s2,0)</f>
        <v>1</v>
      </c>
      <c r="G81" s="119">
        <f>IFERROR(Notlar!G81/v_s3,0)</f>
        <v>1</v>
      </c>
      <c r="H81" s="119">
        <f>IFERROR(Notlar!H81/v_s4,0)</f>
        <v>0.5</v>
      </c>
      <c r="I81" s="119">
        <f>IFERROR(Notlar!I81/v_s5,0)</f>
        <v>1</v>
      </c>
      <c r="J81" s="119">
        <f>IFERROR(Notlar!J81/v_s6,0)</f>
        <v>0</v>
      </c>
      <c r="K81" s="119">
        <f>IFERROR(Notlar!K81/v_s7,0)</f>
        <v>0</v>
      </c>
      <c r="L81" s="119">
        <f>IFERROR(Notlar!L81/v_s8,0)</f>
        <v>0</v>
      </c>
      <c r="M81" s="119">
        <f>IFERROR(Notlar!M81/v_s9,0)</f>
        <v>0</v>
      </c>
      <c r="N81" s="119">
        <f>IFERROR(Notlar!N81/v_s10,0)</f>
        <v>0</v>
      </c>
      <c r="O81" s="120">
        <f>Notlar!O81/v_top</f>
        <v>0.85</v>
      </c>
      <c r="P81" s="121">
        <f>IFERROR(Notlar!P81/f_s1,0)</f>
        <v>1</v>
      </c>
      <c r="Q81" s="119">
        <f>IFERROR(Notlar!Q81/f_s2,0)</f>
        <v>0.75</v>
      </c>
      <c r="R81" s="119">
        <f>IFERROR(Notlar!R81/f_s3,0)</f>
        <v>0.5</v>
      </c>
      <c r="S81" s="119">
        <f>IFERROR(Notlar!S81/f_s4,0)</f>
        <v>0.75</v>
      </c>
      <c r="T81" s="119">
        <f>IFERROR(Notlar!T81/f_s5,0)</f>
        <v>1</v>
      </c>
      <c r="U81" s="119">
        <f>IFERROR(Notlar!U81/f_s6,0)</f>
        <v>0</v>
      </c>
      <c r="V81" s="119">
        <f>IFERROR(Notlar!V81/f_s7,0)</f>
        <v>0</v>
      </c>
      <c r="W81" s="119">
        <f>IFERROR(Notlar!W81/f_s8,0)</f>
        <v>0</v>
      </c>
      <c r="X81" s="119">
        <f>IFERROR(Notlar!X81/f_s9,0)</f>
        <v>0</v>
      </c>
      <c r="Y81" s="119">
        <f>IFERROR(Notlar!Y81/f_s10,0)</f>
        <v>0</v>
      </c>
      <c r="Z81" s="122">
        <f>Notlar!Z81/f_top</f>
        <v>0.8</v>
      </c>
      <c r="AA81" s="118">
        <f>IFERROR(Notlar!AA81/b_s1,0)</f>
        <v>0</v>
      </c>
      <c r="AB81" s="119">
        <f>IFERROR(Notlar!AB81/b_s2,0)</f>
        <v>0</v>
      </c>
      <c r="AC81" s="119">
        <f>IFERROR(Notlar!AC81/b_s3,0)</f>
        <v>0</v>
      </c>
      <c r="AD81" s="119">
        <f>IFERROR(Notlar!AD81/b_s4,0)</f>
        <v>0</v>
      </c>
      <c r="AE81" s="119">
        <f>IFERROR(Notlar!AE81/b_s5,0)</f>
        <v>0</v>
      </c>
      <c r="AF81" s="119">
        <f>IFERROR(Notlar!AF81/b_s6,0)</f>
        <v>0</v>
      </c>
      <c r="AG81" s="119">
        <f>IFERROR(Notlar!AG81/b_s7,0)</f>
        <v>0</v>
      </c>
      <c r="AH81" s="119">
        <f>IFERROR(Notlar!AH81/b_s8,0)</f>
        <v>0</v>
      </c>
      <c r="AI81" s="119">
        <f>IFERROR(Notlar!AI81/b_s9,0)</f>
        <v>0</v>
      </c>
      <c r="AJ81" s="119">
        <f>IFERROR(Notlar!AJ81/b_s10,0)</f>
        <v>0</v>
      </c>
      <c r="AK81" s="122" t="e">
        <f>Notlar!AK81/b_top</f>
        <v>#VALUE!</v>
      </c>
      <c r="AL81" s="168">
        <f t="shared" si="3"/>
        <v>1</v>
      </c>
      <c r="AM81" s="169">
        <f t="shared" si="3"/>
        <v>0.75</v>
      </c>
      <c r="AN81" s="169">
        <f t="shared" si="3"/>
        <v>0.5</v>
      </c>
      <c r="AO81" s="169">
        <f t="shared" si="3"/>
        <v>0.75</v>
      </c>
      <c r="AP81" s="169">
        <f t="shared" si="3"/>
        <v>1</v>
      </c>
      <c r="AQ81" s="169">
        <f t="shared" si="2"/>
        <v>0</v>
      </c>
      <c r="AR81" s="169">
        <f t="shared" si="2"/>
        <v>0</v>
      </c>
      <c r="AS81" s="169">
        <f t="shared" si="2"/>
        <v>0</v>
      </c>
      <c r="AT81" s="169">
        <f t="shared" si="2"/>
        <v>0</v>
      </c>
      <c r="AU81" s="169">
        <f t="shared" si="2"/>
        <v>0</v>
      </c>
      <c r="AV81" s="170">
        <f>Notlar!AV81/b_top</f>
        <v>0.8</v>
      </c>
    </row>
    <row r="82" spans="1:48" x14ac:dyDescent="0.25">
      <c r="A82" s="30">
        <v>80</v>
      </c>
      <c r="B82" s="123">
        <f>IF(Notlar!B82&lt;&gt;"",Notlar!B82,"")</f>
        <v>2211505205</v>
      </c>
      <c r="C82" s="124" t="str">
        <f>IF(Notlar!C82&lt;&gt;"",Notlar!C82,"")</f>
        <v xml:space="preserve">NAUFAL AQEETA </v>
      </c>
      <c r="D82" s="125" t="str">
        <f>IF(Notlar!D82&lt;&gt;"",Notlar!D82,"")</f>
        <v>FADHEL ZAENUDDIN NAUFAL AQEETA FADHEL ZAENUDDIN</v>
      </c>
      <c r="E82" s="118">
        <f>IFERROR(Notlar!E82/v_s1,0)</f>
        <v>0.5</v>
      </c>
      <c r="F82" s="119">
        <f>IFERROR(Notlar!F82/v_s2,0)</f>
        <v>1</v>
      </c>
      <c r="G82" s="119">
        <f>IFERROR(Notlar!G82/v_s3,0)</f>
        <v>1</v>
      </c>
      <c r="H82" s="119">
        <f>IFERROR(Notlar!H82/v_s4,0)</f>
        <v>0.5</v>
      </c>
      <c r="I82" s="119">
        <f>IFERROR(Notlar!I82/v_s5,0)</f>
        <v>0.25</v>
      </c>
      <c r="J82" s="119">
        <f>IFERROR(Notlar!J82/v_s6,0)</f>
        <v>0</v>
      </c>
      <c r="K82" s="119">
        <f>IFERROR(Notlar!K82/v_s7,0)</f>
        <v>0</v>
      </c>
      <c r="L82" s="119">
        <f>IFERROR(Notlar!L82/v_s8,0)</f>
        <v>0</v>
      </c>
      <c r="M82" s="119">
        <f>IFERROR(Notlar!M82/v_s9,0)</f>
        <v>0</v>
      </c>
      <c r="N82" s="119">
        <f>IFERROR(Notlar!N82/v_s10,0)</f>
        <v>0</v>
      </c>
      <c r="O82" s="120">
        <f>Notlar!O82/v_top</f>
        <v>0.65</v>
      </c>
      <c r="P82" s="121">
        <f>IFERROR(Notlar!P82/f_s1,0)</f>
        <v>1</v>
      </c>
      <c r="Q82" s="119">
        <f>IFERROR(Notlar!Q82/f_s2,0)</f>
        <v>0.5</v>
      </c>
      <c r="R82" s="119">
        <f>IFERROR(Notlar!R82/f_s3,0)</f>
        <v>0.75</v>
      </c>
      <c r="S82" s="119">
        <f>IFERROR(Notlar!S82/f_s4,0)</f>
        <v>1</v>
      </c>
      <c r="T82" s="119">
        <f>IFERROR(Notlar!T82/f_s5,0)</f>
        <v>1</v>
      </c>
      <c r="U82" s="119">
        <f>IFERROR(Notlar!U82/f_s6,0)</f>
        <v>0</v>
      </c>
      <c r="V82" s="119">
        <f>IFERROR(Notlar!V82/f_s7,0)</f>
        <v>0</v>
      </c>
      <c r="W82" s="119">
        <f>IFERROR(Notlar!W82/f_s8,0)</f>
        <v>0</v>
      </c>
      <c r="X82" s="119">
        <f>IFERROR(Notlar!X82/f_s9,0)</f>
        <v>0</v>
      </c>
      <c r="Y82" s="119">
        <f>IFERROR(Notlar!Y82/f_s10,0)</f>
        <v>0</v>
      </c>
      <c r="Z82" s="122">
        <f>Notlar!Z82/f_top</f>
        <v>0.85</v>
      </c>
      <c r="AA82" s="118">
        <f>IFERROR(Notlar!AA82/b_s1,0)</f>
        <v>0</v>
      </c>
      <c r="AB82" s="119">
        <f>IFERROR(Notlar!AB82/b_s2,0)</f>
        <v>0</v>
      </c>
      <c r="AC82" s="119">
        <f>IFERROR(Notlar!AC82/b_s3,0)</f>
        <v>0</v>
      </c>
      <c r="AD82" s="119">
        <f>IFERROR(Notlar!AD82/b_s4,0)</f>
        <v>0</v>
      </c>
      <c r="AE82" s="119">
        <f>IFERROR(Notlar!AE82/b_s5,0)</f>
        <v>0</v>
      </c>
      <c r="AF82" s="119">
        <f>IFERROR(Notlar!AF82/b_s6,0)</f>
        <v>0</v>
      </c>
      <c r="AG82" s="119">
        <f>IFERROR(Notlar!AG82/b_s7,0)</f>
        <v>0</v>
      </c>
      <c r="AH82" s="119">
        <f>IFERROR(Notlar!AH82/b_s8,0)</f>
        <v>0</v>
      </c>
      <c r="AI82" s="119">
        <f>IFERROR(Notlar!AI82/b_s9,0)</f>
        <v>0</v>
      </c>
      <c r="AJ82" s="119">
        <f>IFERROR(Notlar!AJ82/b_s10,0)</f>
        <v>0</v>
      </c>
      <c r="AK82" s="122" t="e">
        <f>Notlar!AK82/b_top</f>
        <v>#VALUE!</v>
      </c>
      <c r="AL82" s="168">
        <f t="shared" si="3"/>
        <v>1</v>
      </c>
      <c r="AM82" s="169">
        <f t="shared" si="3"/>
        <v>0.5</v>
      </c>
      <c r="AN82" s="169">
        <f t="shared" si="3"/>
        <v>0.75</v>
      </c>
      <c r="AO82" s="169">
        <f t="shared" si="3"/>
        <v>1</v>
      </c>
      <c r="AP82" s="169">
        <f t="shared" si="3"/>
        <v>1</v>
      </c>
      <c r="AQ82" s="169">
        <f t="shared" si="2"/>
        <v>0</v>
      </c>
      <c r="AR82" s="169">
        <f t="shared" si="2"/>
        <v>0</v>
      </c>
      <c r="AS82" s="169">
        <f t="shared" si="2"/>
        <v>0</v>
      </c>
      <c r="AT82" s="169">
        <f t="shared" si="2"/>
        <v>0</v>
      </c>
      <c r="AU82" s="169">
        <f t="shared" si="2"/>
        <v>0</v>
      </c>
      <c r="AV82" s="170">
        <f>Notlar!AV82/b_top</f>
        <v>0.85</v>
      </c>
    </row>
    <row r="83" spans="1:48" x14ac:dyDescent="0.25">
      <c r="A83" s="68">
        <v>81</v>
      </c>
      <c r="B83" s="126">
        <f>IF(Notlar!B83&lt;&gt;"",Notlar!B83,"")</f>
        <v>2211505210</v>
      </c>
      <c r="C83" s="127" t="str">
        <f>IF(Notlar!C83&lt;&gt;"",Notlar!C83,"")</f>
        <v xml:space="preserve">MOHAMED EL </v>
      </c>
      <c r="D83" s="128" t="str">
        <f>IF(Notlar!D83&lt;&gt;"",Notlar!D83,"")</f>
        <v>MORABIT</v>
      </c>
      <c r="E83" s="118">
        <f>IFERROR(Notlar!E83/v_s1,0)</f>
        <v>1</v>
      </c>
      <c r="F83" s="119">
        <f>IFERROR(Notlar!F83/v_s2,0)</f>
        <v>0.5</v>
      </c>
      <c r="G83" s="119">
        <f>IFERROR(Notlar!G83/v_s3,0)</f>
        <v>0.5</v>
      </c>
      <c r="H83" s="119">
        <f>IFERROR(Notlar!H83/v_s4,0)</f>
        <v>0.5</v>
      </c>
      <c r="I83" s="119">
        <f>IFERROR(Notlar!I83/v_s5,0)</f>
        <v>0.5</v>
      </c>
      <c r="J83" s="119">
        <f>IFERROR(Notlar!J83/v_s6,0)</f>
        <v>0</v>
      </c>
      <c r="K83" s="119">
        <f>IFERROR(Notlar!K83/v_s7,0)</f>
        <v>0</v>
      </c>
      <c r="L83" s="119">
        <f>IFERROR(Notlar!L83/v_s8,0)</f>
        <v>0</v>
      </c>
      <c r="M83" s="119">
        <f>IFERROR(Notlar!M83/v_s9,0)</f>
        <v>0</v>
      </c>
      <c r="N83" s="119">
        <f>IFERROR(Notlar!N83/v_s10,0)</f>
        <v>0</v>
      </c>
      <c r="O83" s="120">
        <f>Notlar!O83/v_top</f>
        <v>0.6</v>
      </c>
      <c r="P83" s="121">
        <f>IFERROR(Notlar!P83/f_s1,0)</f>
        <v>0.75</v>
      </c>
      <c r="Q83" s="119">
        <f>IFERROR(Notlar!Q83/f_s2,0)</f>
        <v>0.25</v>
      </c>
      <c r="R83" s="119">
        <f>IFERROR(Notlar!R83/f_s3,0)</f>
        <v>0.75</v>
      </c>
      <c r="S83" s="119">
        <f>IFERROR(Notlar!S83/f_s4,0)</f>
        <v>0</v>
      </c>
      <c r="T83" s="119">
        <f>IFERROR(Notlar!T83/f_s5,0)</f>
        <v>0.25</v>
      </c>
      <c r="U83" s="119">
        <f>IFERROR(Notlar!U83/f_s6,0)</f>
        <v>0</v>
      </c>
      <c r="V83" s="119">
        <f>IFERROR(Notlar!V83/f_s7,0)</f>
        <v>0</v>
      </c>
      <c r="W83" s="119">
        <f>IFERROR(Notlar!W83/f_s8,0)</f>
        <v>0</v>
      </c>
      <c r="X83" s="119">
        <f>IFERROR(Notlar!X83/f_s9,0)</f>
        <v>0</v>
      </c>
      <c r="Y83" s="119">
        <f>IFERROR(Notlar!Y83/f_s10,0)</f>
        <v>0</v>
      </c>
      <c r="Z83" s="122">
        <f>Notlar!Z83/f_top</f>
        <v>0.4</v>
      </c>
      <c r="AA83" s="118">
        <f>IFERROR(Notlar!AA83/b_s1,0)</f>
        <v>0</v>
      </c>
      <c r="AB83" s="119">
        <f>IFERROR(Notlar!AB83/b_s2,0)</f>
        <v>0</v>
      </c>
      <c r="AC83" s="119">
        <f>IFERROR(Notlar!AC83/b_s3,0)</f>
        <v>0</v>
      </c>
      <c r="AD83" s="119">
        <f>IFERROR(Notlar!AD83/b_s4,0)</f>
        <v>0</v>
      </c>
      <c r="AE83" s="119">
        <f>IFERROR(Notlar!AE83/b_s5,0)</f>
        <v>0</v>
      </c>
      <c r="AF83" s="119">
        <f>IFERROR(Notlar!AF83/b_s6,0)</f>
        <v>0</v>
      </c>
      <c r="AG83" s="119">
        <f>IFERROR(Notlar!AG83/b_s7,0)</f>
        <v>0</v>
      </c>
      <c r="AH83" s="119">
        <f>IFERROR(Notlar!AH83/b_s8,0)</f>
        <v>0</v>
      </c>
      <c r="AI83" s="119">
        <f>IFERROR(Notlar!AI83/b_s9,0)</f>
        <v>0</v>
      </c>
      <c r="AJ83" s="119">
        <f>IFERROR(Notlar!AJ83/b_s10,0)</f>
        <v>0</v>
      </c>
      <c r="AK83" s="122" t="e">
        <f>Notlar!AK83/b_top</f>
        <v>#VALUE!</v>
      </c>
      <c r="AL83" s="168">
        <f t="shared" si="3"/>
        <v>0.75</v>
      </c>
      <c r="AM83" s="169">
        <f t="shared" si="3"/>
        <v>0.25</v>
      </c>
      <c r="AN83" s="169">
        <f t="shared" si="3"/>
        <v>0.75</v>
      </c>
      <c r="AO83" s="169">
        <f t="shared" si="3"/>
        <v>0</v>
      </c>
      <c r="AP83" s="169">
        <f t="shared" si="3"/>
        <v>0.25</v>
      </c>
      <c r="AQ83" s="169">
        <f t="shared" si="2"/>
        <v>0</v>
      </c>
      <c r="AR83" s="169">
        <f t="shared" si="2"/>
        <v>0</v>
      </c>
      <c r="AS83" s="169">
        <f t="shared" si="2"/>
        <v>0</v>
      </c>
      <c r="AT83" s="169">
        <f t="shared" si="2"/>
        <v>0</v>
      </c>
      <c r="AU83" s="169">
        <f t="shared" si="2"/>
        <v>0</v>
      </c>
      <c r="AV83" s="170">
        <f>Notlar!AV83/b_top</f>
        <v>0.4</v>
      </c>
    </row>
    <row r="84" spans="1:48" x14ac:dyDescent="0.25">
      <c r="A84" s="30">
        <v>82</v>
      </c>
      <c r="B84" s="123">
        <f>IF(Notlar!B84&lt;&gt;"",Notlar!B84,"")</f>
        <v>2211505217</v>
      </c>
      <c r="C84" s="124" t="str">
        <f>IF(Notlar!C84&lt;&gt;"",Notlar!C84,"")</f>
        <v xml:space="preserve">HUDHAIFA MOHAMMED </v>
      </c>
      <c r="D84" s="125" t="str">
        <f>IF(Notlar!D84&lt;&gt;"",Notlar!D84,"")</f>
        <v>ABDULLAH AL-WAJIH</v>
      </c>
      <c r="E84" s="118">
        <f>IFERROR(Notlar!E84/v_s1,0)</f>
        <v>0.5</v>
      </c>
      <c r="F84" s="119">
        <f>IFERROR(Notlar!F84/v_s2,0)</f>
        <v>1</v>
      </c>
      <c r="G84" s="119">
        <f>IFERROR(Notlar!G84/v_s3,0)</f>
        <v>0.5</v>
      </c>
      <c r="H84" s="119">
        <f>IFERROR(Notlar!H84/v_s4,0)</f>
        <v>0.5</v>
      </c>
      <c r="I84" s="119">
        <f>IFERROR(Notlar!I84/v_s5,0)</f>
        <v>0.5</v>
      </c>
      <c r="J84" s="119">
        <f>IFERROR(Notlar!J84/v_s6,0)</f>
        <v>0</v>
      </c>
      <c r="K84" s="119">
        <f>IFERROR(Notlar!K84/v_s7,0)</f>
        <v>0</v>
      </c>
      <c r="L84" s="119">
        <f>IFERROR(Notlar!L84/v_s8,0)</f>
        <v>0</v>
      </c>
      <c r="M84" s="119">
        <f>IFERROR(Notlar!M84/v_s9,0)</f>
        <v>0</v>
      </c>
      <c r="N84" s="119">
        <f>IFERROR(Notlar!N84/v_s10,0)</f>
        <v>0</v>
      </c>
      <c r="O84" s="120">
        <f>Notlar!O84/v_top</f>
        <v>0.6</v>
      </c>
      <c r="P84" s="121">
        <f>IFERROR(Notlar!P84/f_s1,0)</f>
        <v>1</v>
      </c>
      <c r="Q84" s="119">
        <f>IFERROR(Notlar!Q84/f_s2,0)</f>
        <v>1</v>
      </c>
      <c r="R84" s="119">
        <f>IFERROR(Notlar!R84/f_s3,0)</f>
        <v>0.25</v>
      </c>
      <c r="S84" s="119">
        <f>IFERROR(Notlar!S84/f_s4,0)</f>
        <v>0.5</v>
      </c>
      <c r="T84" s="119">
        <f>IFERROR(Notlar!T84/f_s5,0)</f>
        <v>0.75</v>
      </c>
      <c r="U84" s="119">
        <f>IFERROR(Notlar!U84/f_s6,0)</f>
        <v>0</v>
      </c>
      <c r="V84" s="119">
        <f>IFERROR(Notlar!V84/f_s7,0)</f>
        <v>0</v>
      </c>
      <c r="W84" s="119">
        <f>IFERROR(Notlar!W84/f_s8,0)</f>
        <v>0</v>
      </c>
      <c r="X84" s="119">
        <f>IFERROR(Notlar!X84/f_s9,0)</f>
        <v>0</v>
      </c>
      <c r="Y84" s="119">
        <f>IFERROR(Notlar!Y84/f_s10,0)</f>
        <v>0</v>
      </c>
      <c r="Z84" s="122">
        <f>Notlar!Z84/f_top</f>
        <v>0.7</v>
      </c>
      <c r="AA84" s="118">
        <f>IFERROR(Notlar!AA84/b_s1,0)</f>
        <v>0</v>
      </c>
      <c r="AB84" s="119">
        <f>IFERROR(Notlar!AB84/b_s2,0)</f>
        <v>0</v>
      </c>
      <c r="AC84" s="119">
        <f>IFERROR(Notlar!AC84/b_s3,0)</f>
        <v>0</v>
      </c>
      <c r="AD84" s="119">
        <f>IFERROR(Notlar!AD84/b_s4,0)</f>
        <v>0</v>
      </c>
      <c r="AE84" s="119">
        <f>IFERROR(Notlar!AE84/b_s5,0)</f>
        <v>0</v>
      </c>
      <c r="AF84" s="119">
        <f>IFERROR(Notlar!AF84/b_s6,0)</f>
        <v>0</v>
      </c>
      <c r="AG84" s="119">
        <f>IFERROR(Notlar!AG84/b_s7,0)</f>
        <v>0</v>
      </c>
      <c r="AH84" s="119">
        <f>IFERROR(Notlar!AH84/b_s8,0)</f>
        <v>0</v>
      </c>
      <c r="AI84" s="119">
        <f>IFERROR(Notlar!AI84/b_s9,0)</f>
        <v>0</v>
      </c>
      <c r="AJ84" s="119">
        <f>IFERROR(Notlar!AJ84/b_s10,0)</f>
        <v>0</v>
      </c>
      <c r="AK84" s="122" t="e">
        <f>Notlar!AK84/b_top</f>
        <v>#VALUE!</v>
      </c>
      <c r="AL84" s="168">
        <f t="shared" si="3"/>
        <v>1</v>
      </c>
      <c r="AM84" s="169">
        <f t="shared" si="3"/>
        <v>1</v>
      </c>
      <c r="AN84" s="169">
        <f t="shared" si="3"/>
        <v>0.25</v>
      </c>
      <c r="AO84" s="169">
        <f t="shared" si="3"/>
        <v>0.5</v>
      </c>
      <c r="AP84" s="169">
        <f t="shared" si="3"/>
        <v>0.75</v>
      </c>
      <c r="AQ84" s="169">
        <f t="shared" si="2"/>
        <v>0</v>
      </c>
      <c r="AR84" s="169">
        <f t="shared" si="2"/>
        <v>0</v>
      </c>
      <c r="AS84" s="169">
        <f t="shared" si="2"/>
        <v>0</v>
      </c>
      <c r="AT84" s="169">
        <f t="shared" si="2"/>
        <v>0</v>
      </c>
      <c r="AU84" s="169">
        <f t="shared" si="2"/>
        <v>0</v>
      </c>
      <c r="AV84" s="170">
        <f>Notlar!AV84/b_top</f>
        <v>0.7</v>
      </c>
    </row>
    <row r="85" spans="1:48" x14ac:dyDescent="0.25">
      <c r="A85" s="68">
        <v>83</v>
      </c>
      <c r="B85" s="126">
        <f>IF(Notlar!B85&lt;&gt;"",Notlar!B85,"")</f>
        <v>2211505218</v>
      </c>
      <c r="C85" s="127" t="str">
        <f>IF(Notlar!C85&lt;&gt;"",Notlar!C85,"")</f>
        <v xml:space="preserve">ARİF EMRE </v>
      </c>
      <c r="D85" s="128" t="str">
        <f>IF(Notlar!D85&lt;&gt;"",Notlar!D85,"")</f>
        <v>OKSAL</v>
      </c>
      <c r="E85" s="118">
        <f>IFERROR(Notlar!E85/v_s1,0)</f>
        <v>0.5</v>
      </c>
      <c r="F85" s="119">
        <f>IFERROR(Notlar!F85/v_s2,0)</f>
        <v>1</v>
      </c>
      <c r="G85" s="119">
        <f>IFERROR(Notlar!G85/v_s3,0)</f>
        <v>1</v>
      </c>
      <c r="H85" s="119">
        <f>IFERROR(Notlar!H85/v_s4,0)</f>
        <v>0.75</v>
      </c>
      <c r="I85" s="119">
        <f>IFERROR(Notlar!I85/v_s5,0)</f>
        <v>0.75</v>
      </c>
      <c r="J85" s="119">
        <f>IFERROR(Notlar!J85/v_s6,0)</f>
        <v>0</v>
      </c>
      <c r="K85" s="119">
        <f>IFERROR(Notlar!K85/v_s7,0)</f>
        <v>0</v>
      </c>
      <c r="L85" s="119">
        <f>IFERROR(Notlar!L85/v_s8,0)</f>
        <v>0</v>
      </c>
      <c r="M85" s="119">
        <f>IFERROR(Notlar!M85/v_s9,0)</f>
        <v>0</v>
      </c>
      <c r="N85" s="119">
        <f>IFERROR(Notlar!N85/v_s10,0)</f>
        <v>0</v>
      </c>
      <c r="O85" s="120">
        <f>Notlar!O85/v_top</f>
        <v>0.8</v>
      </c>
      <c r="P85" s="121">
        <f>IFERROR(Notlar!P85/f_s1,0)</f>
        <v>0.5</v>
      </c>
      <c r="Q85" s="119">
        <f>IFERROR(Notlar!Q85/f_s2,0)</f>
        <v>1</v>
      </c>
      <c r="R85" s="119">
        <f>IFERROR(Notlar!R85/f_s3,0)</f>
        <v>1</v>
      </c>
      <c r="S85" s="119">
        <f>IFERROR(Notlar!S85/f_s4,0)</f>
        <v>0.75</v>
      </c>
      <c r="T85" s="119">
        <f>IFERROR(Notlar!T85/f_s5,0)</f>
        <v>1</v>
      </c>
      <c r="U85" s="119">
        <f>IFERROR(Notlar!U85/f_s6,0)</f>
        <v>0</v>
      </c>
      <c r="V85" s="119">
        <f>IFERROR(Notlar!V85/f_s7,0)</f>
        <v>0</v>
      </c>
      <c r="W85" s="119">
        <f>IFERROR(Notlar!W85/f_s8,0)</f>
        <v>0</v>
      </c>
      <c r="X85" s="119">
        <f>IFERROR(Notlar!X85/f_s9,0)</f>
        <v>0</v>
      </c>
      <c r="Y85" s="119">
        <f>IFERROR(Notlar!Y85/f_s10,0)</f>
        <v>0</v>
      </c>
      <c r="Z85" s="122">
        <f>Notlar!Z85/f_top</f>
        <v>0.85</v>
      </c>
      <c r="AA85" s="118">
        <f>IFERROR(Notlar!AA85/b_s1,0)</f>
        <v>0</v>
      </c>
      <c r="AB85" s="119">
        <f>IFERROR(Notlar!AB85/b_s2,0)</f>
        <v>0</v>
      </c>
      <c r="AC85" s="119">
        <f>IFERROR(Notlar!AC85/b_s3,0)</f>
        <v>0</v>
      </c>
      <c r="AD85" s="119">
        <f>IFERROR(Notlar!AD85/b_s4,0)</f>
        <v>0</v>
      </c>
      <c r="AE85" s="119">
        <f>IFERROR(Notlar!AE85/b_s5,0)</f>
        <v>0</v>
      </c>
      <c r="AF85" s="119">
        <f>IFERROR(Notlar!AF85/b_s6,0)</f>
        <v>0</v>
      </c>
      <c r="AG85" s="119">
        <f>IFERROR(Notlar!AG85/b_s7,0)</f>
        <v>0</v>
      </c>
      <c r="AH85" s="119">
        <f>IFERROR(Notlar!AH85/b_s8,0)</f>
        <v>0</v>
      </c>
      <c r="AI85" s="119">
        <f>IFERROR(Notlar!AI85/b_s9,0)</f>
        <v>0</v>
      </c>
      <c r="AJ85" s="119">
        <f>IFERROR(Notlar!AJ85/b_s10,0)</f>
        <v>0</v>
      </c>
      <c r="AK85" s="122" t="e">
        <f>Notlar!AK85/b_top</f>
        <v>#VALUE!</v>
      </c>
      <c r="AL85" s="168">
        <f t="shared" si="3"/>
        <v>0.5</v>
      </c>
      <c r="AM85" s="169">
        <f t="shared" si="3"/>
        <v>1</v>
      </c>
      <c r="AN85" s="169">
        <f t="shared" si="3"/>
        <v>1</v>
      </c>
      <c r="AO85" s="169">
        <f t="shared" si="3"/>
        <v>0.75</v>
      </c>
      <c r="AP85" s="169">
        <f t="shared" si="3"/>
        <v>1</v>
      </c>
      <c r="AQ85" s="169">
        <f t="shared" si="2"/>
        <v>0</v>
      </c>
      <c r="AR85" s="169">
        <f t="shared" si="2"/>
        <v>0</v>
      </c>
      <c r="AS85" s="169">
        <f t="shared" si="2"/>
        <v>0</v>
      </c>
      <c r="AT85" s="169">
        <f t="shared" si="2"/>
        <v>0</v>
      </c>
      <c r="AU85" s="169">
        <f t="shared" si="2"/>
        <v>0</v>
      </c>
      <c r="AV85" s="170">
        <f>Notlar!AV85/b_top</f>
        <v>0.85</v>
      </c>
    </row>
    <row r="86" spans="1:48" x14ac:dyDescent="0.25">
      <c r="A86" s="30">
        <v>84</v>
      </c>
      <c r="B86" s="123">
        <f>IF(Notlar!B86&lt;&gt;"",Notlar!B86,"")</f>
        <v>2211505222</v>
      </c>
      <c r="C86" s="124" t="str">
        <f>IF(Notlar!C86&lt;&gt;"",Notlar!C86,"")</f>
        <v xml:space="preserve">MOHAMMED SALEH </v>
      </c>
      <c r="D86" s="125" t="str">
        <f>IF(Notlar!D86&lt;&gt;"",Notlar!D86,"")</f>
        <v>HUSSEIN MOHAMMED AL-QADRI</v>
      </c>
      <c r="E86" s="118">
        <f>IFERROR(Notlar!E86/v_s1,0)</f>
        <v>0.5</v>
      </c>
      <c r="F86" s="119">
        <f>IFERROR(Notlar!F86/v_s2,0)</f>
        <v>1</v>
      </c>
      <c r="G86" s="119">
        <f>IFERROR(Notlar!G86/v_s3,0)</f>
        <v>0.25</v>
      </c>
      <c r="H86" s="119">
        <f>IFERROR(Notlar!H86/v_s4,0)</f>
        <v>0.5</v>
      </c>
      <c r="I86" s="119">
        <f>IFERROR(Notlar!I86/v_s5,0)</f>
        <v>0</v>
      </c>
      <c r="J86" s="119">
        <f>IFERROR(Notlar!J86/v_s6,0)</f>
        <v>0</v>
      </c>
      <c r="K86" s="119">
        <f>IFERROR(Notlar!K86/v_s7,0)</f>
        <v>0</v>
      </c>
      <c r="L86" s="119">
        <f>IFERROR(Notlar!L86/v_s8,0)</f>
        <v>0</v>
      </c>
      <c r="M86" s="119">
        <f>IFERROR(Notlar!M86/v_s9,0)</f>
        <v>0</v>
      </c>
      <c r="N86" s="119">
        <f>IFERROR(Notlar!N86/v_s10,0)</f>
        <v>0</v>
      </c>
      <c r="O86" s="120">
        <f>Notlar!O86/v_top</f>
        <v>0.45</v>
      </c>
      <c r="P86" s="121">
        <f>IFERROR(Notlar!P86/f_s1,0)</f>
        <v>0.5</v>
      </c>
      <c r="Q86" s="119">
        <f>IFERROR(Notlar!Q86/f_s2,0)</f>
        <v>0.75</v>
      </c>
      <c r="R86" s="119">
        <f>IFERROR(Notlar!R86/f_s3,0)</f>
        <v>0.5</v>
      </c>
      <c r="S86" s="119">
        <f>IFERROR(Notlar!S86/f_s4,0)</f>
        <v>0.25</v>
      </c>
      <c r="T86" s="119">
        <f>IFERROR(Notlar!T86/f_s5,0)</f>
        <v>1</v>
      </c>
      <c r="U86" s="119">
        <f>IFERROR(Notlar!U86/f_s6,0)</f>
        <v>0</v>
      </c>
      <c r="V86" s="119">
        <f>IFERROR(Notlar!V86/f_s7,0)</f>
        <v>0</v>
      </c>
      <c r="W86" s="119">
        <f>IFERROR(Notlar!W86/f_s8,0)</f>
        <v>0</v>
      </c>
      <c r="X86" s="119">
        <f>IFERROR(Notlar!X86/f_s9,0)</f>
        <v>0</v>
      </c>
      <c r="Y86" s="119">
        <f>IFERROR(Notlar!Y86/f_s10,0)</f>
        <v>0</v>
      </c>
      <c r="Z86" s="122">
        <f>Notlar!Z86/f_top</f>
        <v>0.6</v>
      </c>
      <c r="AA86" s="118">
        <f>IFERROR(Notlar!AA86/b_s1,0)</f>
        <v>0</v>
      </c>
      <c r="AB86" s="119">
        <f>IFERROR(Notlar!AB86/b_s2,0)</f>
        <v>0</v>
      </c>
      <c r="AC86" s="119">
        <f>IFERROR(Notlar!AC86/b_s3,0)</f>
        <v>0</v>
      </c>
      <c r="AD86" s="119">
        <f>IFERROR(Notlar!AD86/b_s4,0)</f>
        <v>0</v>
      </c>
      <c r="AE86" s="119">
        <f>IFERROR(Notlar!AE86/b_s5,0)</f>
        <v>0</v>
      </c>
      <c r="AF86" s="119">
        <f>IFERROR(Notlar!AF86/b_s6,0)</f>
        <v>0</v>
      </c>
      <c r="AG86" s="119">
        <f>IFERROR(Notlar!AG86/b_s7,0)</f>
        <v>0</v>
      </c>
      <c r="AH86" s="119">
        <f>IFERROR(Notlar!AH86/b_s8,0)</f>
        <v>0</v>
      </c>
      <c r="AI86" s="119">
        <f>IFERROR(Notlar!AI86/b_s9,0)</f>
        <v>0</v>
      </c>
      <c r="AJ86" s="119">
        <f>IFERROR(Notlar!AJ86/b_s10,0)</f>
        <v>0</v>
      </c>
      <c r="AK86" s="122" t="e">
        <f>Notlar!AK86/b_top</f>
        <v>#VALUE!</v>
      </c>
      <c r="AL86" s="168">
        <f t="shared" si="3"/>
        <v>0.5</v>
      </c>
      <c r="AM86" s="169">
        <f t="shared" si="3"/>
        <v>0.75</v>
      </c>
      <c r="AN86" s="169">
        <f t="shared" si="3"/>
        <v>0.5</v>
      </c>
      <c r="AO86" s="169">
        <f t="shared" si="3"/>
        <v>0.25</v>
      </c>
      <c r="AP86" s="169">
        <f t="shared" si="3"/>
        <v>1</v>
      </c>
      <c r="AQ86" s="169">
        <f t="shared" si="2"/>
        <v>0</v>
      </c>
      <c r="AR86" s="169">
        <f t="shared" si="2"/>
        <v>0</v>
      </c>
      <c r="AS86" s="169">
        <f t="shared" si="2"/>
        <v>0</v>
      </c>
      <c r="AT86" s="169">
        <f t="shared" si="2"/>
        <v>0</v>
      </c>
      <c r="AU86" s="169">
        <f t="shared" si="2"/>
        <v>0</v>
      </c>
      <c r="AV86" s="170">
        <f>Notlar!AV86/b_top</f>
        <v>0.6</v>
      </c>
    </row>
    <row r="87" spans="1:48" x14ac:dyDescent="0.25">
      <c r="A87" s="68">
        <v>85</v>
      </c>
      <c r="B87" s="126">
        <f>IF(Notlar!B87&lt;&gt;"",Notlar!B87,"")</f>
        <v>2211505223</v>
      </c>
      <c r="C87" s="127" t="str">
        <f>IF(Notlar!C87&lt;&gt;"",Notlar!C87,"")</f>
        <v xml:space="preserve">AHMED ABDULRAHEEM </v>
      </c>
      <c r="D87" s="128" t="str">
        <f>IF(Notlar!D87&lt;&gt;"",Notlar!D87,"")</f>
        <v>MUSLEH AL-BAADANI</v>
      </c>
      <c r="E87" s="118">
        <f>IFERROR(Notlar!E87/v_s1,0)</f>
        <v>0.75</v>
      </c>
      <c r="F87" s="119">
        <f>IFERROR(Notlar!F87/v_s2,0)</f>
        <v>0.75</v>
      </c>
      <c r="G87" s="119">
        <f>IFERROR(Notlar!G87/v_s3,0)</f>
        <v>1</v>
      </c>
      <c r="H87" s="119">
        <f>IFERROR(Notlar!H87/v_s4,0)</f>
        <v>0.75</v>
      </c>
      <c r="I87" s="119">
        <f>IFERROR(Notlar!I87/v_s5,0)</f>
        <v>1</v>
      </c>
      <c r="J87" s="119">
        <f>IFERROR(Notlar!J87/v_s6,0)</f>
        <v>0</v>
      </c>
      <c r="K87" s="119">
        <f>IFERROR(Notlar!K87/v_s7,0)</f>
        <v>0</v>
      </c>
      <c r="L87" s="119">
        <f>IFERROR(Notlar!L87/v_s8,0)</f>
        <v>0</v>
      </c>
      <c r="M87" s="119">
        <f>IFERROR(Notlar!M87/v_s9,0)</f>
        <v>0</v>
      </c>
      <c r="N87" s="119">
        <f>IFERROR(Notlar!N87/v_s10,0)</f>
        <v>0</v>
      </c>
      <c r="O87" s="120">
        <f>Notlar!O87/v_top</f>
        <v>0.85</v>
      </c>
      <c r="P87" s="121">
        <f>IFERROR(Notlar!P87/f_s1,0)</f>
        <v>0.5</v>
      </c>
      <c r="Q87" s="119">
        <f>IFERROR(Notlar!Q87/f_s2,0)</f>
        <v>0.75</v>
      </c>
      <c r="R87" s="119">
        <f>IFERROR(Notlar!R87/f_s3,0)</f>
        <v>0.25</v>
      </c>
      <c r="S87" s="119">
        <f>IFERROR(Notlar!S87/f_s4,0)</f>
        <v>0.25</v>
      </c>
      <c r="T87" s="119">
        <f>IFERROR(Notlar!T87/f_s5,0)</f>
        <v>0.5</v>
      </c>
      <c r="U87" s="119">
        <f>IFERROR(Notlar!U87/f_s6,0)</f>
        <v>0</v>
      </c>
      <c r="V87" s="119">
        <f>IFERROR(Notlar!V87/f_s7,0)</f>
        <v>0</v>
      </c>
      <c r="W87" s="119">
        <f>IFERROR(Notlar!W87/f_s8,0)</f>
        <v>0</v>
      </c>
      <c r="X87" s="119">
        <f>IFERROR(Notlar!X87/f_s9,0)</f>
        <v>0</v>
      </c>
      <c r="Y87" s="119">
        <f>IFERROR(Notlar!Y87/f_s10,0)</f>
        <v>0</v>
      </c>
      <c r="Z87" s="122">
        <f>Notlar!Z87/f_top</f>
        <v>0.45</v>
      </c>
      <c r="AA87" s="118">
        <f>IFERROR(Notlar!AA87/b_s1,0)</f>
        <v>1</v>
      </c>
      <c r="AB87" s="119">
        <f>IFERROR(Notlar!AB87/b_s2,0)</f>
        <v>0.75</v>
      </c>
      <c r="AC87" s="119">
        <f>IFERROR(Notlar!AC87/b_s3,0)</f>
        <v>0.75</v>
      </c>
      <c r="AD87" s="119">
        <f>IFERROR(Notlar!AD87/b_s4,0)</f>
        <v>0.75</v>
      </c>
      <c r="AE87" s="119">
        <f>IFERROR(Notlar!AE87/b_s5,0)</f>
        <v>0.75</v>
      </c>
      <c r="AF87" s="119">
        <f>IFERROR(Notlar!AF87/b_s6,0)</f>
        <v>0</v>
      </c>
      <c r="AG87" s="119">
        <f>IFERROR(Notlar!AG87/b_s7,0)</f>
        <v>0</v>
      </c>
      <c r="AH87" s="119">
        <f>IFERROR(Notlar!AH87/b_s8,0)</f>
        <v>0</v>
      </c>
      <c r="AI87" s="119">
        <f>IFERROR(Notlar!AI87/b_s9,0)</f>
        <v>0</v>
      </c>
      <c r="AJ87" s="119">
        <f>IFERROR(Notlar!AJ87/b_s10,0)</f>
        <v>0</v>
      </c>
      <c r="AK87" s="122">
        <f>Notlar!AK87/b_top</f>
        <v>0.8</v>
      </c>
      <c r="AL87" s="168">
        <f t="shared" si="3"/>
        <v>1</v>
      </c>
      <c r="AM87" s="169">
        <f t="shared" si="3"/>
        <v>0.75</v>
      </c>
      <c r="AN87" s="169">
        <f t="shared" si="3"/>
        <v>0.75</v>
      </c>
      <c r="AO87" s="169">
        <f t="shared" si="3"/>
        <v>0.75</v>
      </c>
      <c r="AP87" s="169">
        <f t="shared" si="3"/>
        <v>0.75</v>
      </c>
      <c r="AQ87" s="169">
        <f t="shared" si="2"/>
        <v>0</v>
      </c>
      <c r="AR87" s="169">
        <f t="shared" si="2"/>
        <v>0</v>
      </c>
      <c r="AS87" s="169">
        <f t="shared" si="2"/>
        <v>0</v>
      </c>
      <c r="AT87" s="169">
        <f t="shared" si="2"/>
        <v>0</v>
      </c>
      <c r="AU87" s="169">
        <f t="shared" si="2"/>
        <v>0</v>
      </c>
      <c r="AV87" s="170">
        <f>Notlar!AV87/b_top</f>
        <v>0.8</v>
      </c>
    </row>
    <row r="88" spans="1:48" x14ac:dyDescent="0.25">
      <c r="A88" s="30">
        <v>86</v>
      </c>
      <c r="B88" s="123">
        <f>IF(Notlar!B88&lt;&gt;"",Notlar!B88,"")</f>
        <v>2311505283</v>
      </c>
      <c r="C88" s="124" t="str">
        <f>IF(Notlar!C88&lt;&gt;"",Notlar!C88,"")</f>
        <v xml:space="preserve">SALİHCAN </v>
      </c>
      <c r="D88" s="125" t="str">
        <f>IF(Notlar!D88&lt;&gt;"",Notlar!D88,"")</f>
        <v>KARA</v>
      </c>
      <c r="E88" s="118">
        <f>IFERROR(Notlar!E88/v_s1,0)</f>
        <v>0.5</v>
      </c>
      <c r="F88" s="119">
        <f>IFERROR(Notlar!F88/v_s2,0)</f>
        <v>0.75</v>
      </c>
      <c r="G88" s="119">
        <f>IFERROR(Notlar!G88/v_s3,0)</f>
        <v>0.5</v>
      </c>
      <c r="H88" s="119">
        <f>IFERROR(Notlar!H88/v_s4,0)</f>
        <v>0.75</v>
      </c>
      <c r="I88" s="119">
        <f>IFERROR(Notlar!I88/v_s5,0)</f>
        <v>0.25</v>
      </c>
      <c r="J88" s="119">
        <f>IFERROR(Notlar!J88/v_s6,0)</f>
        <v>0</v>
      </c>
      <c r="K88" s="119">
        <f>IFERROR(Notlar!K88/v_s7,0)</f>
        <v>0</v>
      </c>
      <c r="L88" s="119">
        <f>IFERROR(Notlar!L88/v_s8,0)</f>
        <v>0</v>
      </c>
      <c r="M88" s="119">
        <f>IFERROR(Notlar!M88/v_s9,0)</f>
        <v>0</v>
      </c>
      <c r="N88" s="119">
        <f>IFERROR(Notlar!N88/v_s10,0)</f>
        <v>0</v>
      </c>
      <c r="O88" s="120">
        <f>Notlar!O88/v_top</f>
        <v>0.55000000000000004</v>
      </c>
      <c r="P88" s="121">
        <f>IFERROR(Notlar!P88/f_s1,0)</f>
        <v>0.75</v>
      </c>
      <c r="Q88" s="119">
        <f>IFERROR(Notlar!Q88/f_s2,0)</f>
        <v>0.5</v>
      </c>
      <c r="R88" s="119">
        <f>IFERROR(Notlar!R88/f_s3,0)</f>
        <v>0.25</v>
      </c>
      <c r="S88" s="119">
        <f>IFERROR(Notlar!S88/f_s4,0)</f>
        <v>0.25</v>
      </c>
      <c r="T88" s="119">
        <f>IFERROR(Notlar!T88/f_s5,0)</f>
        <v>0.5</v>
      </c>
      <c r="U88" s="119">
        <f>IFERROR(Notlar!U88/f_s6,0)</f>
        <v>0</v>
      </c>
      <c r="V88" s="119">
        <f>IFERROR(Notlar!V88/f_s7,0)</f>
        <v>0</v>
      </c>
      <c r="W88" s="119">
        <f>IFERROR(Notlar!W88/f_s8,0)</f>
        <v>0</v>
      </c>
      <c r="X88" s="119">
        <f>IFERROR(Notlar!X88/f_s9,0)</f>
        <v>0</v>
      </c>
      <c r="Y88" s="119">
        <f>IFERROR(Notlar!Y88/f_s10,0)</f>
        <v>0</v>
      </c>
      <c r="Z88" s="122">
        <f>Notlar!Z88/f_top</f>
        <v>0.45</v>
      </c>
      <c r="AA88" s="118">
        <f>IFERROR(Notlar!AA88/b_s1,0)</f>
        <v>0</v>
      </c>
      <c r="AB88" s="119">
        <f>IFERROR(Notlar!AB88/b_s2,0)</f>
        <v>0</v>
      </c>
      <c r="AC88" s="119">
        <f>IFERROR(Notlar!AC88/b_s3,0)</f>
        <v>0</v>
      </c>
      <c r="AD88" s="119">
        <f>IFERROR(Notlar!AD88/b_s4,0)</f>
        <v>0</v>
      </c>
      <c r="AE88" s="119">
        <f>IFERROR(Notlar!AE88/b_s5,0)</f>
        <v>0</v>
      </c>
      <c r="AF88" s="119">
        <f>IFERROR(Notlar!AF88/b_s6,0)</f>
        <v>0</v>
      </c>
      <c r="AG88" s="119">
        <f>IFERROR(Notlar!AG88/b_s7,0)</f>
        <v>0</v>
      </c>
      <c r="AH88" s="119">
        <f>IFERROR(Notlar!AH88/b_s8,0)</f>
        <v>0</v>
      </c>
      <c r="AI88" s="119">
        <f>IFERROR(Notlar!AI88/b_s9,0)</f>
        <v>0</v>
      </c>
      <c r="AJ88" s="119">
        <f>IFERROR(Notlar!AJ88/b_s10,0)</f>
        <v>0</v>
      </c>
      <c r="AK88" s="122" t="e">
        <f>Notlar!AK88/b_top</f>
        <v>#VALUE!</v>
      </c>
      <c r="AL88" s="168">
        <f t="shared" si="3"/>
        <v>0.75</v>
      </c>
      <c r="AM88" s="169">
        <f t="shared" si="3"/>
        <v>0.5</v>
      </c>
      <c r="AN88" s="169">
        <f t="shared" si="3"/>
        <v>0.25</v>
      </c>
      <c r="AO88" s="169">
        <f t="shared" si="3"/>
        <v>0.25</v>
      </c>
      <c r="AP88" s="169">
        <f t="shared" si="3"/>
        <v>0.5</v>
      </c>
      <c r="AQ88" s="169">
        <f t="shared" si="2"/>
        <v>0</v>
      </c>
      <c r="AR88" s="169">
        <f t="shared" si="2"/>
        <v>0</v>
      </c>
      <c r="AS88" s="169">
        <f t="shared" si="2"/>
        <v>0</v>
      </c>
      <c r="AT88" s="169">
        <f t="shared" si="2"/>
        <v>0</v>
      </c>
      <c r="AU88" s="169">
        <f t="shared" si="2"/>
        <v>0</v>
      </c>
      <c r="AV88" s="170">
        <f>Notlar!AV88/b_top</f>
        <v>0.45</v>
      </c>
    </row>
    <row r="89" spans="1:48" x14ac:dyDescent="0.25">
      <c r="A89" s="68">
        <v>87</v>
      </c>
      <c r="B89" s="126">
        <f>IF(Notlar!B89&lt;&gt;"",Notlar!B89,"")</f>
        <v>2311505285</v>
      </c>
      <c r="C89" s="127" t="str">
        <f>IF(Notlar!C89&lt;&gt;"",Notlar!C89,"")</f>
        <v xml:space="preserve">AHMET SELÇUK </v>
      </c>
      <c r="D89" s="128" t="str">
        <f>IF(Notlar!D89&lt;&gt;"",Notlar!D89,"")</f>
        <v>KÜREN</v>
      </c>
      <c r="E89" s="118">
        <f>IFERROR(Notlar!E89/v_s1,0)</f>
        <v>1</v>
      </c>
      <c r="F89" s="119">
        <f>IFERROR(Notlar!F89/v_s2,0)</f>
        <v>1</v>
      </c>
      <c r="G89" s="119">
        <f>IFERROR(Notlar!G89/v_s3,0)</f>
        <v>1</v>
      </c>
      <c r="H89" s="119">
        <f>IFERROR(Notlar!H89/v_s4,0)</f>
        <v>0.75</v>
      </c>
      <c r="I89" s="119">
        <f>IFERROR(Notlar!I89/v_s5,0)</f>
        <v>1</v>
      </c>
      <c r="J89" s="119">
        <f>IFERROR(Notlar!J89/v_s6,0)</f>
        <v>0</v>
      </c>
      <c r="K89" s="119">
        <f>IFERROR(Notlar!K89/v_s7,0)</f>
        <v>0</v>
      </c>
      <c r="L89" s="119">
        <f>IFERROR(Notlar!L89/v_s8,0)</f>
        <v>0</v>
      </c>
      <c r="M89" s="119">
        <f>IFERROR(Notlar!M89/v_s9,0)</f>
        <v>0</v>
      </c>
      <c r="N89" s="119">
        <f>IFERROR(Notlar!N89/v_s10,0)</f>
        <v>0</v>
      </c>
      <c r="O89" s="120">
        <f>Notlar!O89/v_top</f>
        <v>0.95</v>
      </c>
      <c r="P89" s="121">
        <f>IFERROR(Notlar!P89/f_s1,0)</f>
        <v>1</v>
      </c>
      <c r="Q89" s="119">
        <f>IFERROR(Notlar!Q89/f_s2,0)</f>
        <v>0.75</v>
      </c>
      <c r="R89" s="119">
        <f>IFERROR(Notlar!R89/f_s3,0)</f>
        <v>1</v>
      </c>
      <c r="S89" s="119">
        <f>IFERROR(Notlar!S89/f_s4,0)</f>
        <v>0.75</v>
      </c>
      <c r="T89" s="119">
        <f>IFERROR(Notlar!T89/f_s5,0)</f>
        <v>1</v>
      </c>
      <c r="U89" s="119">
        <f>IFERROR(Notlar!U89/f_s6,0)</f>
        <v>0</v>
      </c>
      <c r="V89" s="119">
        <f>IFERROR(Notlar!V89/f_s7,0)</f>
        <v>0</v>
      </c>
      <c r="W89" s="119">
        <f>IFERROR(Notlar!W89/f_s8,0)</f>
        <v>0</v>
      </c>
      <c r="X89" s="119">
        <f>IFERROR(Notlar!X89/f_s9,0)</f>
        <v>0</v>
      </c>
      <c r="Y89" s="119">
        <f>IFERROR(Notlar!Y89/f_s10,0)</f>
        <v>0</v>
      </c>
      <c r="Z89" s="122">
        <f>Notlar!Z89/f_top</f>
        <v>0.9</v>
      </c>
      <c r="AA89" s="118">
        <f>IFERROR(Notlar!AA89/b_s1,0)</f>
        <v>0</v>
      </c>
      <c r="AB89" s="119">
        <f>IFERROR(Notlar!AB89/b_s2,0)</f>
        <v>0</v>
      </c>
      <c r="AC89" s="119">
        <f>IFERROR(Notlar!AC89/b_s3,0)</f>
        <v>0</v>
      </c>
      <c r="AD89" s="119">
        <f>IFERROR(Notlar!AD89/b_s4,0)</f>
        <v>0</v>
      </c>
      <c r="AE89" s="119">
        <f>IFERROR(Notlar!AE89/b_s5,0)</f>
        <v>0</v>
      </c>
      <c r="AF89" s="119">
        <f>IFERROR(Notlar!AF89/b_s6,0)</f>
        <v>0</v>
      </c>
      <c r="AG89" s="119">
        <f>IFERROR(Notlar!AG89/b_s7,0)</f>
        <v>0</v>
      </c>
      <c r="AH89" s="119">
        <f>IFERROR(Notlar!AH89/b_s8,0)</f>
        <v>0</v>
      </c>
      <c r="AI89" s="119">
        <f>IFERROR(Notlar!AI89/b_s9,0)</f>
        <v>0</v>
      </c>
      <c r="AJ89" s="119">
        <f>IFERROR(Notlar!AJ89/b_s10,0)</f>
        <v>0</v>
      </c>
      <c r="AK89" s="122" t="e">
        <f>Notlar!AK89/b_top</f>
        <v>#VALUE!</v>
      </c>
      <c r="AL89" s="168">
        <f t="shared" si="3"/>
        <v>1</v>
      </c>
      <c r="AM89" s="169">
        <f t="shared" si="3"/>
        <v>0.75</v>
      </c>
      <c r="AN89" s="169">
        <f t="shared" si="3"/>
        <v>1</v>
      </c>
      <c r="AO89" s="169">
        <f t="shared" si="3"/>
        <v>0.75</v>
      </c>
      <c r="AP89" s="169">
        <f t="shared" si="3"/>
        <v>1</v>
      </c>
      <c r="AQ89" s="169">
        <f t="shared" si="2"/>
        <v>0</v>
      </c>
      <c r="AR89" s="169">
        <f t="shared" si="2"/>
        <v>0</v>
      </c>
      <c r="AS89" s="169">
        <f t="shared" si="2"/>
        <v>0</v>
      </c>
      <c r="AT89" s="169">
        <f t="shared" si="2"/>
        <v>0</v>
      </c>
      <c r="AU89" s="169">
        <f t="shared" si="2"/>
        <v>0</v>
      </c>
      <c r="AV89" s="170">
        <f>Notlar!AV89/b_top</f>
        <v>0.9</v>
      </c>
    </row>
    <row r="90" spans="1:48" x14ac:dyDescent="0.25">
      <c r="A90" s="30">
        <v>88</v>
      </c>
      <c r="B90" s="123">
        <f>IF(Notlar!B90&lt;&gt;"",Notlar!B90,"")</f>
        <v>2311505286</v>
      </c>
      <c r="C90" s="124" t="str">
        <f>IF(Notlar!C90&lt;&gt;"",Notlar!C90,"")</f>
        <v xml:space="preserve">TALHA ERAY </v>
      </c>
      <c r="D90" s="125" t="str">
        <f>IF(Notlar!D90&lt;&gt;"",Notlar!D90,"")</f>
        <v>ATAÇ</v>
      </c>
      <c r="E90" s="118">
        <f>IFERROR(Notlar!E90/v_s1,0)</f>
        <v>1</v>
      </c>
      <c r="F90" s="119">
        <f>IFERROR(Notlar!F90/v_s2,0)</f>
        <v>1</v>
      </c>
      <c r="G90" s="119">
        <f>IFERROR(Notlar!G90/v_s3,0)</f>
        <v>1</v>
      </c>
      <c r="H90" s="119">
        <f>IFERROR(Notlar!H90/v_s4,0)</f>
        <v>0.75</v>
      </c>
      <c r="I90" s="119">
        <f>IFERROR(Notlar!I90/v_s5,0)</f>
        <v>0.75</v>
      </c>
      <c r="J90" s="119">
        <f>IFERROR(Notlar!J90/v_s6,0)</f>
        <v>0</v>
      </c>
      <c r="K90" s="119">
        <f>IFERROR(Notlar!K90/v_s7,0)</f>
        <v>0</v>
      </c>
      <c r="L90" s="119">
        <f>IFERROR(Notlar!L90/v_s8,0)</f>
        <v>0</v>
      </c>
      <c r="M90" s="119">
        <f>IFERROR(Notlar!M90/v_s9,0)</f>
        <v>0</v>
      </c>
      <c r="N90" s="119">
        <f>IFERROR(Notlar!N90/v_s10,0)</f>
        <v>0</v>
      </c>
      <c r="O90" s="120">
        <f>Notlar!O90/v_top</f>
        <v>0.9</v>
      </c>
      <c r="P90" s="121">
        <f>IFERROR(Notlar!P90/f_s1,0)</f>
        <v>1</v>
      </c>
      <c r="Q90" s="119">
        <f>IFERROR(Notlar!Q90/f_s2,0)</f>
        <v>0.75</v>
      </c>
      <c r="R90" s="119">
        <f>IFERROR(Notlar!R90/f_s3,0)</f>
        <v>0.75</v>
      </c>
      <c r="S90" s="119">
        <f>IFERROR(Notlar!S90/f_s4,0)</f>
        <v>0.75</v>
      </c>
      <c r="T90" s="119">
        <f>IFERROR(Notlar!T90/f_s5,0)</f>
        <v>0.75</v>
      </c>
      <c r="U90" s="119">
        <f>IFERROR(Notlar!U90/f_s6,0)</f>
        <v>0</v>
      </c>
      <c r="V90" s="119">
        <f>IFERROR(Notlar!V90/f_s7,0)</f>
        <v>0</v>
      </c>
      <c r="W90" s="119">
        <f>IFERROR(Notlar!W90/f_s8,0)</f>
        <v>0</v>
      </c>
      <c r="X90" s="119">
        <f>IFERROR(Notlar!X90/f_s9,0)</f>
        <v>0</v>
      </c>
      <c r="Y90" s="119">
        <f>IFERROR(Notlar!Y90/f_s10,0)</f>
        <v>0</v>
      </c>
      <c r="Z90" s="122">
        <f>Notlar!Z90/f_top</f>
        <v>0.8</v>
      </c>
      <c r="AA90" s="118">
        <f>IFERROR(Notlar!AA90/b_s1,0)</f>
        <v>0</v>
      </c>
      <c r="AB90" s="119">
        <f>IFERROR(Notlar!AB90/b_s2,0)</f>
        <v>0</v>
      </c>
      <c r="AC90" s="119">
        <f>IFERROR(Notlar!AC90/b_s3,0)</f>
        <v>0</v>
      </c>
      <c r="AD90" s="119">
        <f>IFERROR(Notlar!AD90/b_s4,0)</f>
        <v>0</v>
      </c>
      <c r="AE90" s="119">
        <f>IFERROR(Notlar!AE90/b_s5,0)</f>
        <v>0</v>
      </c>
      <c r="AF90" s="119">
        <f>IFERROR(Notlar!AF90/b_s6,0)</f>
        <v>0</v>
      </c>
      <c r="AG90" s="119">
        <f>IFERROR(Notlar!AG90/b_s7,0)</f>
        <v>0</v>
      </c>
      <c r="AH90" s="119">
        <f>IFERROR(Notlar!AH90/b_s8,0)</f>
        <v>0</v>
      </c>
      <c r="AI90" s="119">
        <f>IFERROR(Notlar!AI90/b_s9,0)</f>
        <v>0</v>
      </c>
      <c r="AJ90" s="119">
        <f>IFERROR(Notlar!AJ90/b_s10,0)</f>
        <v>0</v>
      </c>
      <c r="AK90" s="122" t="e">
        <f>Notlar!AK90/b_top</f>
        <v>#VALUE!</v>
      </c>
      <c r="AL90" s="168">
        <f t="shared" si="3"/>
        <v>1</v>
      </c>
      <c r="AM90" s="169">
        <f t="shared" si="3"/>
        <v>0.75</v>
      </c>
      <c r="AN90" s="169">
        <f t="shared" si="3"/>
        <v>0.75</v>
      </c>
      <c r="AO90" s="169">
        <f t="shared" si="3"/>
        <v>0.75</v>
      </c>
      <c r="AP90" s="169">
        <f t="shared" si="3"/>
        <v>0.75</v>
      </c>
      <c r="AQ90" s="169">
        <f t="shared" si="2"/>
        <v>0</v>
      </c>
      <c r="AR90" s="169">
        <f t="shared" si="2"/>
        <v>0</v>
      </c>
      <c r="AS90" s="169">
        <f t="shared" si="2"/>
        <v>0</v>
      </c>
      <c r="AT90" s="169">
        <f t="shared" si="2"/>
        <v>0</v>
      </c>
      <c r="AU90" s="169">
        <f t="shared" si="2"/>
        <v>0</v>
      </c>
      <c r="AV90" s="170">
        <f>Notlar!AV90/b_top</f>
        <v>0.8</v>
      </c>
    </row>
    <row r="91" spans="1:48" x14ac:dyDescent="0.25">
      <c r="A91" s="68">
        <v>89</v>
      </c>
      <c r="B91" s="126">
        <f>IF(Notlar!B91&lt;&gt;"",Notlar!B91,"")</f>
        <v>2311505288</v>
      </c>
      <c r="C91" s="127" t="str">
        <f>IF(Notlar!C91&lt;&gt;"",Notlar!C91,"")</f>
        <v xml:space="preserve">MİRAY </v>
      </c>
      <c r="D91" s="128" t="str">
        <f>IF(Notlar!D91&lt;&gt;"",Notlar!D91,"")</f>
        <v>ÇALIK</v>
      </c>
      <c r="E91" s="118">
        <f>IFERROR(Notlar!E91/v_s1,0)</f>
        <v>0</v>
      </c>
      <c r="F91" s="119">
        <f>IFERROR(Notlar!F91/v_s2,0)</f>
        <v>0</v>
      </c>
      <c r="G91" s="119">
        <f>IFERROR(Notlar!G91/v_s3,0)</f>
        <v>0</v>
      </c>
      <c r="H91" s="119">
        <f>IFERROR(Notlar!H91/v_s4,0)</f>
        <v>0</v>
      </c>
      <c r="I91" s="119">
        <f>IFERROR(Notlar!I91/v_s5,0)</f>
        <v>0</v>
      </c>
      <c r="J91" s="119">
        <f>IFERROR(Notlar!J91/v_s6,0)</f>
        <v>0</v>
      </c>
      <c r="K91" s="119">
        <f>IFERROR(Notlar!K91/v_s7,0)</f>
        <v>0</v>
      </c>
      <c r="L91" s="119">
        <f>IFERROR(Notlar!L91/v_s8,0)</f>
        <v>0</v>
      </c>
      <c r="M91" s="119">
        <f>IFERROR(Notlar!M91/v_s9,0)</f>
        <v>0</v>
      </c>
      <c r="N91" s="119">
        <f>IFERROR(Notlar!N91/v_s10,0)</f>
        <v>0</v>
      </c>
      <c r="O91" s="120">
        <f>Notlar!O91/v_top</f>
        <v>0</v>
      </c>
      <c r="P91" s="121">
        <f>IFERROR(Notlar!P91/f_s1,0)</f>
        <v>0</v>
      </c>
      <c r="Q91" s="119">
        <f>IFERROR(Notlar!Q91/f_s2,0)</f>
        <v>0</v>
      </c>
      <c r="R91" s="119">
        <f>IFERROR(Notlar!R91/f_s3,0)</f>
        <v>0</v>
      </c>
      <c r="S91" s="119">
        <f>IFERROR(Notlar!S91/f_s4,0)</f>
        <v>0</v>
      </c>
      <c r="T91" s="119">
        <f>IFERROR(Notlar!T91/f_s5,0)</f>
        <v>0</v>
      </c>
      <c r="U91" s="119">
        <f>IFERROR(Notlar!U91/f_s6,0)</f>
        <v>0</v>
      </c>
      <c r="V91" s="119">
        <f>IFERROR(Notlar!V91/f_s7,0)</f>
        <v>0</v>
      </c>
      <c r="W91" s="119">
        <f>IFERROR(Notlar!W91/f_s8,0)</f>
        <v>0</v>
      </c>
      <c r="X91" s="119">
        <f>IFERROR(Notlar!X91/f_s9,0)</f>
        <v>0</v>
      </c>
      <c r="Y91" s="119">
        <f>IFERROR(Notlar!Y91/f_s10,0)</f>
        <v>0</v>
      </c>
      <c r="Z91" s="122">
        <f>Notlar!Z91/f_top</f>
        <v>0</v>
      </c>
      <c r="AA91" s="118">
        <f>IFERROR(Notlar!AA91/b_s1,0)</f>
        <v>0</v>
      </c>
      <c r="AB91" s="119">
        <f>IFERROR(Notlar!AB91/b_s2,0)</f>
        <v>0</v>
      </c>
      <c r="AC91" s="119">
        <f>IFERROR(Notlar!AC91/b_s3,0)</f>
        <v>0</v>
      </c>
      <c r="AD91" s="119">
        <f>IFERROR(Notlar!AD91/b_s4,0)</f>
        <v>0</v>
      </c>
      <c r="AE91" s="119">
        <f>IFERROR(Notlar!AE91/b_s5,0)</f>
        <v>0</v>
      </c>
      <c r="AF91" s="119">
        <f>IFERROR(Notlar!AF91/b_s6,0)</f>
        <v>0</v>
      </c>
      <c r="AG91" s="119">
        <f>IFERROR(Notlar!AG91/b_s7,0)</f>
        <v>0</v>
      </c>
      <c r="AH91" s="119">
        <f>IFERROR(Notlar!AH91/b_s8,0)</f>
        <v>0</v>
      </c>
      <c r="AI91" s="119">
        <f>IFERROR(Notlar!AI91/b_s9,0)</f>
        <v>0</v>
      </c>
      <c r="AJ91" s="119">
        <f>IFERROR(Notlar!AJ91/b_s10,0)</f>
        <v>0</v>
      </c>
      <c r="AK91" s="122" t="e">
        <f>Notlar!AK91/b_top</f>
        <v>#VALUE!</v>
      </c>
      <c r="AL91" s="168">
        <f t="shared" si="3"/>
        <v>0</v>
      </c>
      <c r="AM91" s="169">
        <f t="shared" si="3"/>
        <v>0</v>
      </c>
      <c r="AN91" s="169">
        <f t="shared" si="3"/>
        <v>0</v>
      </c>
      <c r="AO91" s="169">
        <f t="shared" si="3"/>
        <v>0</v>
      </c>
      <c r="AP91" s="169">
        <f t="shared" si="3"/>
        <v>0</v>
      </c>
      <c r="AQ91" s="169">
        <f t="shared" si="2"/>
        <v>0</v>
      </c>
      <c r="AR91" s="169">
        <f t="shared" si="2"/>
        <v>0</v>
      </c>
      <c r="AS91" s="169">
        <f t="shared" si="2"/>
        <v>0</v>
      </c>
      <c r="AT91" s="169">
        <f t="shared" si="2"/>
        <v>0</v>
      </c>
      <c r="AU91" s="169">
        <f t="shared" si="2"/>
        <v>0</v>
      </c>
      <c r="AV91" s="170">
        <f>Notlar!AV91/b_top</f>
        <v>0</v>
      </c>
    </row>
    <row r="92" spans="1:48" x14ac:dyDescent="0.25">
      <c r="A92" s="30">
        <v>90</v>
      </c>
      <c r="B92" s="123">
        <f>IF(Notlar!B92&lt;&gt;"",Notlar!B92,"")</f>
        <v>2311505289</v>
      </c>
      <c r="C92" s="124" t="str">
        <f>IF(Notlar!C92&lt;&gt;"",Notlar!C92,"")</f>
        <v xml:space="preserve">ENES TUNAHAN </v>
      </c>
      <c r="D92" s="125" t="str">
        <f>IF(Notlar!D92&lt;&gt;"",Notlar!D92,"")</f>
        <v>KAPAN</v>
      </c>
      <c r="E92" s="118">
        <f>IFERROR(Notlar!E92/v_s1,0)</f>
        <v>0.5</v>
      </c>
      <c r="F92" s="119">
        <f>IFERROR(Notlar!F92/v_s2,0)</f>
        <v>1</v>
      </c>
      <c r="G92" s="119">
        <f>IFERROR(Notlar!G92/v_s3,0)</f>
        <v>1</v>
      </c>
      <c r="H92" s="119">
        <f>IFERROR(Notlar!H92/v_s4,0)</f>
        <v>0.5</v>
      </c>
      <c r="I92" s="119">
        <f>IFERROR(Notlar!I92/v_s5,0)</f>
        <v>0.5</v>
      </c>
      <c r="J92" s="119">
        <f>IFERROR(Notlar!J92/v_s6,0)</f>
        <v>0</v>
      </c>
      <c r="K92" s="119">
        <f>IFERROR(Notlar!K92/v_s7,0)</f>
        <v>0</v>
      </c>
      <c r="L92" s="119">
        <f>IFERROR(Notlar!L92/v_s8,0)</f>
        <v>0</v>
      </c>
      <c r="M92" s="119">
        <f>IFERROR(Notlar!M92/v_s9,0)</f>
        <v>0</v>
      </c>
      <c r="N92" s="119">
        <f>IFERROR(Notlar!N92/v_s10,0)</f>
        <v>0</v>
      </c>
      <c r="O92" s="120">
        <f>Notlar!O92/v_top</f>
        <v>0.7</v>
      </c>
      <c r="P92" s="121">
        <f>IFERROR(Notlar!P92/f_s1,0)</f>
        <v>0.75</v>
      </c>
      <c r="Q92" s="119">
        <f>IFERROR(Notlar!Q92/f_s2,0)</f>
        <v>0.75</v>
      </c>
      <c r="R92" s="119">
        <f>IFERROR(Notlar!R92/f_s3,0)</f>
        <v>0.25</v>
      </c>
      <c r="S92" s="119">
        <f>IFERROR(Notlar!S92/f_s4,0)</f>
        <v>0.5</v>
      </c>
      <c r="T92" s="119">
        <f>IFERROR(Notlar!T92/f_s5,0)</f>
        <v>0.5</v>
      </c>
      <c r="U92" s="119">
        <f>IFERROR(Notlar!U92/f_s6,0)</f>
        <v>0</v>
      </c>
      <c r="V92" s="119">
        <f>IFERROR(Notlar!V92/f_s7,0)</f>
        <v>0</v>
      </c>
      <c r="W92" s="119">
        <f>IFERROR(Notlar!W92/f_s8,0)</f>
        <v>0</v>
      </c>
      <c r="X92" s="119">
        <f>IFERROR(Notlar!X92/f_s9,0)</f>
        <v>0</v>
      </c>
      <c r="Y92" s="119">
        <f>IFERROR(Notlar!Y92/f_s10,0)</f>
        <v>0</v>
      </c>
      <c r="Z92" s="122">
        <f>Notlar!Z92/f_top</f>
        <v>0.55000000000000004</v>
      </c>
      <c r="AA92" s="118">
        <f>IFERROR(Notlar!AA92/b_s1,0)</f>
        <v>0</v>
      </c>
      <c r="AB92" s="119">
        <f>IFERROR(Notlar!AB92/b_s2,0)</f>
        <v>0</v>
      </c>
      <c r="AC92" s="119">
        <f>IFERROR(Notlar!AC92/b_s3,0)</f>
        <v>0</v>
      </c>
      <c r="AD92" s="119">
        <f>IFERROR(Notlar!AD92/b_s4,0)</f>
        <v>0</v>
      </c>
      <c r="AE92" s="119">
        <f>IFERROR(Notlar!AE92/b_s5,0)</f>
        <v>0</v>
      </c>
      <c r="AF92" s="119">
        <f>IFERROR(Notlar!AF92/b_s6,0)</f>
        <v>0</v>
      </c>
      <c r="AG92" s="119">
        <f>IFERROR(Notlar!AG92/b_s7,0)</f>
        <v>0</v>
      </c>
      <c r="AH92" s="119">
        <f>IFERROR(Notlar!AH92/b_s8,0)</f>
        <v>0</v>
      </c>
      <c r="AI92" s="119">
        <f>IFERROR(Notlar!AI92/b_s9,0)</f>
        <v>0</v>
      </c>
      <c r="AJ92" s="119">
        <f>IFERROR(Notlar!AJ92/b_s10,0)</f>
        <v>0</v>
      </c>
      <c r="AK92" s="122" t="e">
        <f>Notlar!AK92/b_top</f>
        <v>#VALUE!</v>
      </c>
      <c r="AL92" s="168">
        <f t="shared" si="3"/>
        <v>0.75</v>
      </c>
      <c r="AM92" s="169">
        <f t="shared" si="3"/>
        <v>0.75</v>
      </c>
      <c r="AN92" s="169">
        <f t="shared" si="3"/>
        <v>0.25</v>
      </c>
      <c r="AO92" s="169">
        <f t="shared" si="3"/>
        <v>0.5</v>
      </c>
      <c r="AP92" s="169">
        <f t="shared" si="3"/>
        <v>0.5</v>
      </c>
      <c r="AQ92" s="169">
        <f t="shared" ref="AQ92:AU142" si="4">MAX(AF92,U92)</f>
        <v>0</v>
      </c>
      <c r="AR92" s="169">
        <f t="shared" si="4"/>
        <v>0</v>
      </c>
      <c r="AS92" s="169">
        <f t="shared" si="4"/>
        <v>0</v>
      </c>
      <c r="AT92" s="169">
        <f t="shared" si="4"/>
        <v>0</v>
      </c>
      <c r="AU92" s="169">
        <f t="shared" si="4"/>
        <v>0</v>
      </c>
      <c r="AV92" s="170">
        <f>Notlar!AV92/b_top</f>
        <v>0.55000000000000004</v>
      </c>
    </row>
    <row r="93" spans="1:48" x14ac:dyDescent="0.25">
      <c r="A93" s="68">
        <v>91</v>
      </c>
      <c r="B93" s="126">
        <f>IF(Notlar!B93&lt;&gt;"",Notlar!B93,"")</f>
        <v>2311505291</v>
      </c>
      <c r="C93" s="127" t="str">
        <f>IF(Notlar!C93&lt;&gt;"",Notlar!C93,"")</f>
        <v xml:space="preserve">BURAK MÜNTEHA </v>
      </c>
      <c r="D93" s="128" t="str">
        <f>IF(Notlar!D93&lt;&gt;"",Notlar!D93,"")</f>
        <v>ELLİK</v>
      </c>
      <c r="E93" s="118">
        <f>IFERROR(Notlar!E93/v_s1,0)</f>
        <v>1</v>
      </c>
      <c r="F93" s="119">
        <f>IFERROR(Notlar!F93/v_s2,0)</f>
        <v>1</v>
      </c>
      <c r="G93" s="119">
        <f>IFERROR(Notlar!G93/v_s3,0)</f>
        <v>1</v>
      </c>
      <c r="H93" s="119">
        <f>IFERROR(Notlar!H93/v_s4,0)</f>
        <v>1</v>
      </c>
      <c r="I93" s="119">
        <f>IFERROR(Notlar!I93/v_s5,0)</f>
        <v>1</v>
      </c>
      <c r="J93" s="119">
        <f>IFERROR(Notlar!J93/v_s6,0)</f>
        <v>0</v>
      </c>
      <c r="K93" s="119">
        <f>IFERROR(Notlar!K93/v_s7,0)</f>
        <v>0</v>
      </c>
      <c r="L93" s="119">
        <f>IFERROR(Notlar!L93/v_s8,0)</f>
        <v>0</v>
      </c>
      <c r="M93" s="119">
        <f>IFERROR(Notlar!M93/v_s9,0)</f>
        <v>0</v>
      </c>
      <c r="N93" s="119">
        <f>IFERROR(Notlar!N93/v_s10,0)</f>
        <v>0</v>
      </c>
      <c r="O93" s="120">
        <f>Notlar!O93/v_top</f>
        <v>1</v>
      </c>
      <c r="P93" s="121">
        <f>IFERROR(Notlar!P93/f_s1,0)</f>
        <v>0.75</v>
      </c>
      <c r="Q93" s="119">
        <f>IFERROR(Notlar!Q93/f_s2,0)</f>
        <v>0.5</v>
      </c>
      <c r="R93" s="119">
        <f>IFERROR(Notlar!R93/f_s3,0)</f>
        <v>0.75</v>
      </c>
      <c r="S93" s="119">
        <f>IFERROR(Notlar!S93/f_s4,0)</f>
        <v>1</v>
      </c>
      <c r="T93" s="119">
        <f>IFERROR(Notlar!T93/f_s5,0)</f>
        <v>0.5</v>
      </c>
      <c r="U93" s="119">
        <f>IFERROR(Notlar!U93/f_s6,0)</f>
        <v>0</v>
      </c>
      <c r="V93" s="119">
        <f>IFERROR(Notlar!V93/f_s7,0)</f>
        <v>0</v>
      </c>
      <c r="W93" s="119">
        <f>IFERROR(Notlar!W93/f_s8,0)</f>
        <v>0</v>
      </c>
      <c r="X93" s="119">
        <f>IFERROR(Notlar!X93/f_s9,0)</f>
        <v>0</v>
      </c>
      <c r="Y93" s="119">
        <f>IFERROR(Notlar!Y93/f_s10,0)</f>
        <v>0</v>
      </c>
      <c r="Z93" s="122">
        <f>Notlar!Z93/f_top</f>
        <v>0.7</v>
      </c>
      <c r="AA93" s="118">
        <f>IFERROR(Notlar!AA93/b_s1,0)</f>
        <v>0</v>
      </c>
      <c r="AB93" s="119">
        <f>IFERROR(Notlar!AB93/b_s2,0)</f>
        <v>0</v>
      </c>
      <c r="AC93" s="119">
        <f>IFERROR(Notlar!AC93/b_s3,0)</f>
        <v>0</v>
      </c>
      <c r="AD93" s="119">
        <f>IFERROR(Notlar!AD93/b_s4,0)</f>
        <v>0</v>
      </c>
      <c r="AE93" s="119">
        <f>IFERROR(Notlar!AE93/b_s5,0)</f>
        <v>0</v>
      </c>
      <c r="AF93" s="119">
        <f>IFERROR(Notlar!AF93/b_s6,0)</f>
        <v>0</v>
      </c>
      <c r="AG93" s="119">
        <f>IFERROR(Notlar!AG93/b_s7,0)</f>
        <v>0</v>
      </c>
      <c r="AH93" s="119">
        <f>IFERROR(Notlar!AH93/b_s8,0)</f>
        <v>0</v>
      </c>
      <c r="AI93" s="119">
        <f>IFERROR(Notlar!AI93/b_s9,0)</f>
        <v>0</v>
      </c>
      <c r="AJ93" s="119">
        <f>IFERROR(Notlar!AJ93/b_s10,0)</f>
        <v>0</v>
      </c>
      <c r="AK93" s="122" t="e">
        <f>Notlar!AK93/b_top</f>
        <v>#VALUE!</v>
      </c>
      <c r="AL93" s="168">
        <f t="shared" ref="AL93:AP143" si="5">MAX(AA93,P93)</f>
        <v>0.75</v>
      </c>
      <c r="AM93" s="169">
        <f t="shared" si="5"/>
        <v>0.5</v>
      </c>
      <c r="AN93" s="169">
        <f t="shared" si="5"/>
        <v>0.75</v>
      </c>
      <c r="AO93" s="169">
        <f t="shared" si="5"/>
        <v>1</v>
      </c>
      <c r="AP93" s="169">
        <f t="shared" si="5"/>
        <v>0.5</v>
      </c>
      <c r="AQ93" s="169">
        <f t="shared" si="4"/>
        <v>0</v>
      </c>
      <c r="AR93" s="169">
        <f t="shared" si="4"/>
        <v>0</v>
      </c>
      <c r="AS93" s="169">
        <f t="shared" si="4"/>
        <v>0</v>
      </c>
      <c r="AT93" s="169">
        <f t="shared" si="4"/>
        <v>0</v>
      </c>
      <c r="AU93" s="169">
        <f t="shared" si="4"/>
        <v>0</v>
      </c>
      <c r="AV93" s="170">
        <f>Notlar!AV93/b_top</f>
        <v>0.7</v>
      </c>
    </row>
    <row r="94" spans="1:48" x14ac:dyDescent="0.25">
      <c r="A94" s="30">
        <v>92</v>
      </c>
      <c r="B94" s="123">
        <f>IF(Notlar!B94&lt;&gt;"",Notlar!B94,"")</f>
        <v>2311505292</v>
      </c>
      <c r="C94" s="124" t="str">
        <f>IF(Notlar!C94&lt;&gt;"",Notlar!C94,"")</f>
        <v xml:space="preserve">HÜSNÜ ADNAN </v>
      </c>
      <c r="D94" s="125" t="str">
        <f>IF(Notlar!D94&lt;&gt;"",Notlar!D94,"")</f>
        <v>TAYFUR</v>
      </c>
      <c r="E94" s="118">
        <f>IFERROR(Notlar!E94/v_s1,0)</f>
        <v>1</v>
      </c>
      <c r="F94" s="119">
        <f>IFERROR(Notlar!F94/v_s2,0)</f>
        <v>1</v>
      </c>
      <c r="G94" s="119">
        <f>IFERROR(Notlar!G94/v_s3,0)</f>
        <v>1</v>
      </c>
      <c r="H94" s="119">
        <f>IFERROR(Notlar!H94/v_s4,0)</f>
        <v>0.75</v>
      </c>
      <c r="I94" s="119">
        <f>IFERROR(Notlar!I94/v_s5,0)</f>
        <v>0.75</v>
      </c>
      <c r="J94" s="119">
        <f>IFERROR(Notlar!J94/v_s6,0)</f>
        <v>0</v>
      </c>
      <c r="K94" s="119">
        <f>IFERROR(Notlar!K94/v_s7,0)</f>
        <v>0</v>
      </c>
      <c r="L94" s="119">
        <f>IFERROR(Notlar!L94/v_s8,0)</f>
        <v>0</v>
      </c>
      <c r="M94" s="119">
        <f>IFERROR(Notlar!M94/v_s9,0)</f>
        <v>0</v>
      </c>
      <c r="N94" s="119">
        <f>IFERROR(Notlar!N94/v_s10,0)</f>
        <v>0</v>
      </c>
      <c r="O94" s="120">
        <f>Notlar!O94/v_top</f>
        <v>0.9</v>
      </c>
      <c r="P94" s="121">
        <f>IFERROR(Notlar!P94/f_s1,0)</f>
        <v>1</v>
      </c>
      <c r="Q94" s="119">
        <f>IFERROR(Notlar!Q94/f_s2,0)</f>
        <v>0.75</v>
      </c>
      <c r="R94" s="119">
        <f>IFERROR(Notlar!R94/f_s3,0)</f>
        <v>0.5</v>
      </c>
      <c r="S94" s="119">
        <f>IFERROR(Notlar!S94/f_s4,0)</f>
        <v>0.5</v>
      </c>
      <c r="T94" s="119">
        <f>IFERROR(Notlar!T94/f_s5,0)</f>
        <v>0.75</v>
      </c>
      <c r="U94" s="119">
        <f>IFERROR(Notlar!U94/f_s6,0)</f>
        <v>0</v>
      </c>
      <c r="V94" s="119">
        <f>IFERROR(Notlar!V94/f_s7,0)</f>
        <v>0</v>
      </c>
      <c r="W94" s="119">
        <f>IFERROR(Notlar!W94/f_s8,0)</f>
        <v>0</v>
      </c>
      <c r="X94" s="119">
        <f>IFERROR(Notlar!X94/f_s9,0)</f>
        <v>0</v>
      </c>
      <c r="Y94" s="119">
        <f>IFERROR(Notlar!Y94/f_s10,0)</f>
        <v>0</v>
      </c>
      <c r="Z94" s="122">
        <f>Notlar!Z94/f_top</f>
        <v>0.7</v>
      </c>
      <c r="AA94" s="118">
        <f>IFERROR(Notlar!AA94/b_s1,0)</f>
        <v>0</v>
      </c>
      <c r="AB94" s="119">
        <f>IFERROR(Notlar!AB94/b_s2,0)</f>
        <v>0</v>
      </c>
      <c r="AC94" s="119">
        <f>IFERROR(Notlar!AC94/b_s3,0)</f>
        <v>0</v>
      </c>
      <c r="AD94" s="119">
        <f>IFERROR(Notlar!AD94/b_s4,0)</f>
        <v>0</v>
      </c>
      <c r="AE94" s="119">
        <f>IFERROR(Notlar!AE94/b_s5,0)</f>
        <v>0</v>
      </c>
      <c r="AF94" s="119">
        <f>IFERROR(Notlar!AF94/b_s6,0)</f>
        <v>0</v>
      </c>
      <c r="AG94" s="119">
        <f>IFERROR(Notlar!AG94/b_s7,0)</f>
        <v>0</v>
      </c>
      <c r="AH94" s="119">
        <f>IFERROR(Notlar!AH94/b_s8,0)</f>
        <v>0</v>
      </c>
      <c r="AI94" s="119">
        <f>IFERROR(Notlar!AI94/b_s9,0)</f>
        <v>0</v>
      </c>
      <c r="AJ94" s="119">
        <f>IFERROR(Notlar!AJ94/b_s10,0)</f>
        <v>0</v>
      </c>
      <c r="AK94" s="122" t="e">
        <f>Notlar!AK94/b_top</f>
        <v>#VALUE!</v>
      </c>
      <c r="AL94" s="168">
        <f t="shared" si="5"/>
        <v>1</v>
      </c>
      <c r="AM94" s="169">
        <f t="shared" si="5"/>
        <v>0.75</v>
      </c>
      <c r="AN94" s="169">
        <f t="shared" si="5"/>
        <v>0.5</v>
      </c>
      <c r="AO94" s="169">
        <f t="shared" si="5"/>
        <v>0.5</v>
      </c>
      <c r="AP94" s="169">
        <f t="shared" si="5"/>
        <v>0.75</v>
      </c>
      <c r="AQ94" s="169">
        <f t="shared" si="4"/>
        <v>0</v>
      </c>
      <c r="AR94" s="169">
        <f t="shared" si="4"/>
        <v>0</v>
      </c>
      <c r="AS94" s="169">
        <f t="shared" si="4"/>
        <v>0</v>
      </c>
      <c r="AT94" s="169">
        <f t="shared" si="4"/>
        <v>0</v>
      </c>
      <c r="AU94" s="169">
        <f t="shared" si="4"/>
        <v>0</v>
      </c>
      <c r="AV94" s="170">
        <f>Notlar!AV94/b_top</f>
        <v>0.7</v>
      </c>
    </row>
    <row r="95" spans="1:48" x14ac:dyDescent="0.25">
      <c r="A95" s="68">
        <v>93</v>
      </c>
      <c r="B95" s="126">
        <f>IF(Notlar!B95&lt;&gt;"",Notlar!B95,"")</f>
        <v>2311505293</v>
      </c>
      <c r="C95" s="127" t="str">
        <f>IF(Notlar!C95&lt;&gt;"",Notlar!C95,"")</f>
        <v xml:space="preserve">NEZİR </v>
      </c>
      <c r="D95" s="128" t="str">
        <f>IF(Notlar!D95&lt;&gt;"",Notlar!D95,"")</f>
        <v>ARSLAN</v>
      </c>
      <c r="E95" s="118">
        <f>IFERROR(Notlar!E95/v_s1,0)</f>
        <v>0.25</v>
      </c>
      <c r="F95" s="119">
        <f>IFERROR(Notlar!F95/v_s2,0)</f>
        <v>1</v>
      </c>
      <c r="G95" s="119">
        <f>IFERROR(Notlar!G95/v_s3,0)</f>
        <v>0.25</v>
      </c>
      <c r="H95" s="119">
        <f>IFERROR(Notlar!H95/v_s4,0)</f>
        <v>0.5</v>
      </c>
      <c r="I95" s="119">
        <f>IFERROR(Notlar!I95/v_s5,0)</f>
        <v>0.25</v>
      </c>
      <c r="J95" s="119">
        <f>IFERROR(Notlar!J95/v_s6,0)</f>
        <v>0</v>
      </c>
      <c r="K95" s="119">
        <f>IFERROR(Notlar!K95/v_s7,0)</f>
        <v>0</v>
      </c>
      <c r="L95" s="119">
        <f>IFERROR(Notlar!L95/v_s8,0)</f>
        <v>0</v>
      </c>
      <c r="M95" s="119">
        <f>IFERROR(Notlar!M95/v_s9,0)</f>
        <v>0</v>
      </c>
      <c r="N95" s="119">
        <f>IFERROR(Notlar!N95/v_s10,0)</f>
        <v>0</v>
      </c>
      <c r="O95" s="120">
        <f>Notlar!O95/v_top</f>
        <v>0.45</v>
      </c>
      <c r="P95" s="121">
        <f>IFERROR(Notlar!P95/f_s1,0)</f>
        <v>1</v>
      </c>
      <c r="Q95" s="119">
        <f>IFERROR(Notlar!Q95/f_s2,0)</f>
        <v>0.75</v>
      </c>
      <c r="R95" s="119">
        <f>IFERROR(Notlar!R95/f_s3,0)</f>
        <v>0.75</v>
      </c>
      <c r="S95" s="119">
        <f>IFERROR(Notlar!S95/f_s4,0)</f>
        <v>1</v>
      </c>
      <c r="T95" s="119">
        <f>IFERROR(Notlar!T95/f_s5,0)</f>
        <v>1</v>
      </c>
      <c r="U95" s="119">
        <f>IFERROR(Notlar!U95/f_s6,0)</f>
        <v>0</v>
      </c>
      <c r="V95" s="119">
        <f>IFERROR(Notlar!V95/f_s7,0)</f>
        <v>0</v>
      </c>
      <c r="W95" s="119">
        <f>IFERROR(Notlar!W95/f_s8,0)</f>
        <v>0</v>
      </c>
      <c r="X95" s="119">
        <f>IFERROR(Notlar!X95/f_s9,0)</f>
        <v>0</v>
      </c>
      <c r="Y95" s="119">
        <f>IFERROR(Notlar!Y95/f_s10,0)</f>
        <v>0</v>
      </c>
      <c r="Z95" s="122">
        <f>Notlar!Z95/f_top</f>
        <v>0.9</v>
      </c>
      <c r="AA95" s="118">
        <f>IFERROR(Notlar!AA95/b_s1,0)</f>
        <v>0</v>
      </c>
      <c r="AB95" s="119">
        <f>IFERROR(Notlar!AB95/b_s2,0)</f>
        <v>0</v>
      </c>
      <c r="AC95" s="119">
        <f>IFERROR(Notlar!AC95/b_s3,0)</f>
        <v>0</v>
      </c>
      <c r="AD95" s="119">
        <f>IFERROR(Notlar!AD95/b_s4,0)</f>
        <v>0</v>
      </c>
      <c r="AE95" s="119">
        <f>IFERROR(Notlar!AE95/b_s5,0)</f>
        <v>0</v>
      </c>
      <c r="AF95" s="119">
        <f>IFERROR(Notlar!AF95/b_s6,0)</f>
        <v>0</v>
      </c>
      <c r="AG95" s="119">
        <f>IFERROR(Notlar!AG95/b_s7,0)</f>
        <v>0</v>
      </c>
      <c r="AH95" s="119">
        <f>IFERROR(Notlar!AH95/b_s8,0)</f>
        <v>0</v>
      </c>
      <c r="AI95" s="119">
        <f>IFERROR(Notlar!AI95/b_s9,0)</f>
        <v>0</v>
      </c>
      <c r="AJ95" s="119">
        <f>IFERROR(Notlar!AJ95/b_s10,0)</f>
        <v>0</v>
      </c>
      <c r="AK95" s="122" t="e">
        <f>Notlar!AK95/b_top</f>
        <v>#VALUE!</v>
      </c>
      <c r="AL95" s="168">
        <f t="shared" si="5"/>
        <v>1</v>
      </c>
      <c r="AM95" s="169">
        <f t="shared" si="5"/>
        <v>0.75</v>
      </c>
      <c r="AN95" s="169">
        <f t="shared" si="5"/>
        <v>0.75</v>
      </c>
      <c r="AO95" s="169">
        <f t="shared" si="5"/>
        <v>1</v>
      </c>
      <c r="AP95" s="169">
        <f t="shared" si="5"/>
        <v>1</v>
      </c>
      <c r="AQ95" s="169">
        <f t="shared" si="4"/>
        <v>0</v>
      </c>
      <c r="AR95" s="169">
        <f t="shared" si="4"/>
        <v>0</v>
      </c>
      <c r="AS95" s="169">
        <f t="shared" si="4"/>
        <v>0</v>
      </c>
      <c r="AT95" s="169">
        <f t="shared" si="4"/>
        <v>0</v>
      </c>
      <c r="AU95" s="169">
        <f t="shared" si="4"/>
        <v>0</v>
      </c>
      <c r="AV95" s="170">
        <f>Notlar!AV95/b_top</f>
        <v>0.9</v>
      </c>
    </row>
    <row r="96" spans="1:48" x14ac:dyDescent="0.25">
      <c r="A96" s="30">
        <v>94</v>
      </c>
      <c r="B96" s="123">
        <f>IF(Notlar!B96&lt;&gt;"",Notlar!B96,"")</f>
        <v>2311505297</v>
      </c>
      <c r="C96" s="124" t="str">
        <f>IF(Notlar!C96&lt;&gt;"",Notlar!C96,"")</f>
        <v xml:space="preserve">ARDA BERKE </v>
      </c>
      <c r="D96" s="125" t="str">
        <f>IF(Notlar!D96&lt;&gt;"",Notlar!D96,"")</f>
        <v>DOĞAN</v>
      </c>
      <c r="E96" s="118">
        <f>IFERROR(Notlar!E96/v_s1,0)</f>
        <v>1</v>
      </c>
      <c r="F96" s="119">
        <f>IFERROR(Notlar!F96/v_s2,0)</f>
        <v>0.5</v>
      </c>
      <c r="G96" s="119">
        <f>IFERROR(Notlar!G96/v_s3,0)</f>
        <v>1</v>
      </c>
      <c r="H96" s="119">
        <f>IFERROR(Notlar!H96/v_s4,0)</f>
        <v>0.5</v>
      </c>
      <c r="I96" s="119">
        <f>IFERROR(Notlar!I96/v_s5,0)</f>
        <v>0.75</v>
      </c>
      <c r="J96" s="119">
        <f>IFERROR(Notlar!J96/v_s6,0)</f>
        <v>0</v>
      </c>
      <c r="K96" s="119">
        <f>IFERROR(Notlar!K96/v_s7,0)</f>
        <v>0</v>
      </c>
      <c r="L96" s="119">
        <f>IFERROR(Notlar!L96/v_s8,0)</f>
        <v>0</v>
      </c>
      <c r="M96" s="119">
        <f>IFERROR(Notlar!M96/v_s9,0)</f>
        <v>0</v>
      </c>
      <c r="N96" s="119">
        <f>IFERROR(Notlar!N96/v_s10,0)</f>
        <v>0</v>
      </c>
      <c r="O96" s="120">
        <f>Notlar!O96/v_top</f>
        <v>0.75</v>
      </c>
      <c r="P96" s="121">
        <f>IFERROR(Notlar!P96/f_s1,0)</f>
        <v>0.75</v>
      </c>
      <c r="Q96" s="119">
        <f>IFERROR(Notlar!Q96/f_s2,0)</f>
        <v>0.75</v>
      </c>
      <c r="R96" s="119">
        <f>IFERROR(Notlar!R96/f_s3,0)</f>
        <v>1</v>
      </c>
      <c r="S96" s="119">
        <f>IFERROR(Notlar!S96/f_s4,0)</f>
        <v>1</v>
      </c>
      <c r="T96" s="119">
        <f>IFERROR(Notlar!T96/f_s5,0)</f>
        <v>0.75</v>
      </c>
      <c r="U96" s="119">
        <f>IFERROR(Notlar!U96/f_s6,0)</f>
        <v>0</v>
      </c>
      <c r="V96" s="119">
        <f>IFERROR(Notlar!V96/f_s7,0)</f>
        <v>0</v>
      </c>
      <c r="W96" s="119">
        <f>IFERROR(Notlar!W96/f_s8,0)</f>
        <v>0</v>
      </c>
      <c r="X96" s="119">
        <f>IFERROR(Notlar!X96/f_s9,0)</f>
        <v>0</v>
      </c>
      <c r="Y96" s="119">
        <f>IFERROR(Notlar!Y96/f_s10,0)</f>
        <v>0</v>
      </c>
      <c r="Z96" s="122">
        <f>Notlar!Z96/f_top</f>
        <v>0.85</v>
      </c>
      <c r="AA96" s="118">
        <f>IFERROR(Notlar!AA96/b_s1,0)</f>
        <v>0</v>
      </c>
      <c r="AB96" s="119">
        <f>IFERROR(Notlar!AB96/b_s2,0)</f>
        <v>0</v>
      </c>
      <c r="AC96" s="119">
        <f>IFERROR(Notlar!AC96/b_s3,0)</f>
        <v>0</v>
      </c>
      <c r="AD96" s="119">
        <f>IFERROR(Notlar!AD96/b_s4,0)</f>
        <v>0</v>
      </c>
      <c r="AE96" s="119">
        <f>IFERROR(Notlar!AE96/b_s5,0)</f>
        <v>0</v>
      </c>
      <c r="AF96" s="119">
        <f>IFERROR(Notlar!AF96/b_s6,0)</f>
        <v>0</v>
      </c>
      <c r="AG96" s="119">
        <f>IFERROR(Notlar!AG96/b_s7,0)</f>
        <v>0</v>
      </c>
      <c r="AH96" s="119">
        <f>IFERROR(Notlar!AH96/b_s8,0)</f>
        <v>0</v>
      </c>
      <c r="AI96" s="119">
        <f>IFERROR(Notlar!AI96/b_s9,0)</f>
        <v>0</v>
      </c>
      <c r="AJ96" s="119">
        <f>IFERROR(Notlar!AJ96/b_s10,0)</f>
        <v>0</v>
      </c>
      <c r="AK96" s="122" t="e">
        <f>Notlar!AK96/b_top</f>
        <v>#VALUE!</v>
      </c>
      <c r="AL96" s="168">
        <f t="shared" si="5"/>
        <v>0.75</v>
      </c>
      <c r="AM96" s="169">
        <f t="shared" si="5"/>
        <v>0.75</v>
      </c>
      <c r="AN96" s="169">
        <f t="shared" si="5"/>
        <v>1</v>
      </c>
      <c r="AO96" s="169">
        <f t="shared" si="5"/>
        <v>1</v>
      </c>
      <c r="AP96" s="169">
        <f t="shared" si="5"/>
        <v>0.75</v>
      </c>
      <c r="AQ96" s="169">
        <f t="shared" si="4"/>
        <v>0</v>
      </c>
      <c r="AR96" s="169">
        <f t="shared" si="4"/>
        <v>0</v>
      </c>
      <c r="AS96" s="169">
        <f t="shared" si="4"/>
        <v>0</v>
      </c>
      <c r="AT96" s="169">
        <f t="shared" si="4"/>
        <v>0</v>
      </c>
      <c r="AU96" s="169">
        <f t="shared" si="4"/>
        <v>0</v>
      </c>
      <c r="AV96" s="170">
        <f>Notlar!AV96/b_top</f>
        <v>0.85</v>
      </c>
    </row>
    <row r="97" spans="1:48" x14ac:dyDescent="0.25">
      <c r="A97" s="68">
        <v>95</v>
      </c>
      <c r="B97" s="126">
        <f>IF(Notlar!B97&lt;&gt;"",Notlar!B97,"")</f>
        <v>2311505299</v>
      </c>
      <c r="C97" s="127" t="str">
        <f>IF(Notlar!C97&lt;&gt;"",Notlar!C97,"")</f>
        <v xml:space="preserve">FARUK </v>
      </c>
      <c r="D97" s="128" t="str">
        <f>IF(Notlar!D97&lt;&gt;"",Notlar!D97,"")</f>
        <v>AKAN</v>
      </c>
      <c r="E97" s="118">
        <f>IFERROR(Notlar!E97/v_s1,0)</f>
        <v>0.25</v>
      </c>
      <c r="F97" s="119">
        <f>IFERROR(Notlar!F97/v_s2,0)</f>
        <v>1</v>
      </c>
      <c r="G97" s="119">
        <f>IFERROR(Notlar!G97/v_s3,0)</f>
        <v>0.5</v>
      </c>
      <c r="H97" s="119">
        <f>IFERROR(Notlar!H97/v_s4,0)</f>
        <v>0.5</v>
      </c>
      <c r="I97" s="119">
        <f>IFERROR(Notlar!I97/v_s5,0)</f>
        <v>0</v>
      </c>
      <c r="J97" s="119">
        <f>IFERROR(Notlar!J97/v_s6,0)</f>
        <v>0</v>
      </c>
      <c r="K97" s="119">
        <f>IFERROR(Notlar!K97/v_s7,0)</f>
        <v>0</v>
      </c>
      <c r="L97" s="119">
        <f>IFERROR(Notlar!L97/v_s8,0)</f>
        <v>0</v>
      </c>
      <c r="M97" s="119">
        <f>IFERROR(Notlar!M97/v_s9,0)</f>
        <v>0</v>
      </c>
      <c r="N97" s="119">
        <f>IFERROR(Notlar!N97/v_s10,0)</f>
        <v>0</v>
      </c>
      <c r="O97" s="120">
        <f>Notlar!O97/v_top</f>
        <v>0.45</v>
      </c>
      <c r="P97" s="121">
        <f>IFERROR(Notlar!P97/f_s1,0)</f>
        <v>1</v>
      </c>
      <c r="Q97" s="119">
        <f>IFERROR(Notlar!Q97/f_s2,0)</f>
        <v>0.75</v>
      </c>
      <c r="R97" s="119">
        <f>IFERROR(Notlar!R97/f_s3,0)</f>
        <v>0.75</v>
      </c>
      <c r="S97" s="119">
        <f>IFERROR(Notlar!S97/f_s4,0)</f>
        <v>0.75</v>
      </c>
      <c r="T97" s="119">
        <f>IFERROR(Notlar!T97/f_s5,0)</f>
        <v>1</v>
      </c>
      <c r="U97" s="119">
        <f>IFERROR(Notlar!U97/f_s6,0)</f>
        <v>0</v>
      </c>
      <c r="V97" s="119">
        <f>IFERROR(Notlar!V97/f_s7,0)</f>
        <v>0</v>
      </c>
      <c r="W97" s="119">
        <f>IFERROR(Notlar!W97/f_s8,0)</f>
        <v>0</v>
      </c>
      <c r="X97" s="119">
        <f>IFERROR(Notlar!X97/f_s9,0)</f>
        <v>0</v>
      </c>
      <c r="Y97" s="119">
        <f>IFERROR(Notlar!Y97/f_s10,0)</f>
        <v>0</v>
      </c>
      <c r="Z97" s="122">
        <f>Notlar!Z97/f_top</f>
        <v>0.85</v>
      </c>
      <c r="AA97" s="118">
        <f>IFERROR(Notlar!AA97/b_s1,0)</f>
        <v>0</v>
      </c>
      <c r="AB97" s="119">
        <f>IFERROR(Notlar!AB97/b_s2,0)</f>
        <v>0</v>
      </c>
      <c r="AC97" s="119">
        <f>IFERROR(Notlar!AC97/b_s3,0)</f>
        <v>0</v>
      </c>
      <c r="AD97" s="119">
        <f>IFERROR(Notlar!AD97/b_s4,0)</f>
        <v>0</v>
      </c>
      <c r="AE97" s="119">
        <f>IFERROR(Notlar!AE97/b_s5,0)</f>
        <v>0</v>
      </c>
      <c r="AF97" s="119">
        <f>IFERROR(Notlar!AF97/b_s6,0)</f>
        <v>0</v>
      </c>
      <c r="AG97" s="119">
        <f>IFERROR(Notlar!AG97/b_s7,0)</f>
        <v>0</v>
      </c>
      <c r="AH97" s="119">
        <f>IFERROR(Notlar!AH97/b_s8,0)</f>
        <v>0</v>
      </c>
      <c r="AI97" s="119">
        <f>IFERROR(Notlar!AI97/b_s9,0)</f>
        <v>0</v>
      </c>
      <c r="AJ97" s="119">
        <f>IFERROR(Notlar!AJ97/b_s10,0)</f>
        <v>0</v>
      </c>
      <c r="AK97" s="122" t="e">
        <f>Notlar!AK97/b_top</f>
        <v>#VALUE!</v>
      </c>
      <c r="AL97" s="168">
        <f t="shared" si="5"/>
        <v>1</v>
      </c>
      <c r="AM97" s="169">
        <f t="shared" si="5"/>
        <v>0.75</v>
      </c>
      <c r="AN97" s="169">
        <f t="shared" si="5"/>
        <v>0.75</v>
      </c>
      <c r="AO97" s="169">
        <f t="shared" si="5"/>
        <v>0.75</v>
      </c>
      <c r="AP97" s="169">
        <f t="shared" si="5"/>
        <v>1</v>
      </c>
      <c r="AQ97" s="169">
        <f t="shared" si="4"/>
        <v>0</v>
      </c>
      <c r="AR97" s="169">
        <f t="shared" si="4"/>
        <v>0</v>
      </c>
      <c r="AS97" s="169">
        <f t="shared" si="4"/>
        <v>0</v>
      </c>
      <c r="AT97" s="169">
        <f t="shared" si="4"/>
        <v>0</v>
      </c>
      <c r="AU97" s="169">
        <f t="shared" si="4"/>
        <v>0</v>
      </c>
      <c r="AV97" s="170">
        <f>Notlar!AV97/b_top</f>
        <v>0.85</v>
      </c>
    </row>
    <row r="98" spans="1:48" x14ac:dyDescent="0.25">
      <c r="A98" s="30">
        <v>96</v>
      </c>
      <c r="B98" s="123">
        <f>IF(Notlar!B98&lt;&gt;"",Notlar!B98,"")</f>
        <v>2311505300</v>
      </c>
      <c r="C98" s="124" t="str">
        <f>IF(Notlar!C98&lt;&gt;"",Notlar!C98,"")</f>
        <v xml:space="preserve">SEZEN CANSU </v>
      </c>
      <c r="D98" s="125" t="str">
        <f>IF(Notlar!D98&lt;&gt;"",Notlar!D98,"")</f>
        <v>ALKURT</v>
      </c>
      <c r="E98" s="118">
        <f>IFERROR(Notlar!E98/v_s1,0)</f>
        <v>1</v>
      </c>
      <c r="F98" s="119">
        <f>IFERROR(Notlar!F98/v_s2,0)</f>
        <v>1</v>
      </c>
      <c r="G98" s="119">
        <f>IFERROR(Notlar!G98/v_s3,0)</f>
        <v>1</v>
      </c>
      <c r="H98" s="119">
        <f>IFERROR(Notlar!H98/v_s4,0)</f>
        <v>0.75</v>
      </c>
      <c r="I98" s="119">
        <f>IFERROR(Notlar!I98/v_s5,0)</f>
        <v>0.75</v>
      </c>
      <c r="J98" s="119">
        <f>IFERROR(Notlar!J98/v_s6,0)</f>
        <v>0</v>
      </c>
      <c r="K98" s="119">
        <f>IFERROR(Notlar!K98/v_s7,0)</f>
        <v>0</v>
      </c>
      <c r="L98" s="119">
        <f>IFERROR(Notlar!L98/v_s8,0)</f>
        <v>0</v>
      </c>
      <c r="M98" s="119">
        <f>IFERROR(Notlar!M98/v_s9,0)</f>
        <v>0</v>
      </c>
      <c r="N98" s="119">
        <f>IFERROR(Notlar!N98/v_s10,0)</f>
        <v>0</v>
      </c>
      <c r="O98" s="120">
        <f>Notlar!O98/v_top</f>
        <v>0.9</v>
      </c>
      <c r="P98" s="121">
        <f>IFERROR(Notlar!P98/f_s1,0)</f>
        <v>0.5</v>
      </c>
      <c r="Q98" s="119">
        <f>IFERROR(Notlar!Q98/f_s2,0)</f>
        <v>0.25</v>
      </c>
      <c r="R98" s="119">
        <f>IFERROR(Notlar!R98/f_s3,0)</f>
        <v>0.5</v>
      </c>
      <c r="S98" s="119">
        <f>IFERROR(Notlar!S98/f_s4,0)</f>
        <v>1</v>
      </c>
      <c r="T98" s="119">
        <f>IFERROR(Notlar!T98/f_s5,0)</f>
        <v>1</v>
      </c>
      <c r="U98" s="119">
        <f>IFERROR(Notlar!U98/f_s6,0)</f>
        <v>0</v>
      </c>
      <c r="V98" s="119">
        <f>IFERROR(Notlar!V98/f_s7,0)</f>
        <v>0</v>
      </c>
      <c r="W98" s="119">
        <f>IFERROR(Notlar!W98/f_s8,0)</f>
        <v>0</v>
      </c>
      <c r="X98" s="119">
        <f>IFERROR(Notlar!X98/f_s9,0)</f>
        <v>0</v>
      </c>
      <c r="Y98" s="119">
        <f>IFERROR(Notlar!Y98/f_s10,0)</f>
        <v>0</v>
      </c>
      <c r="Z98" s="122">
        <f>Notlar!Z98/f_top</f>
        <v>0.65</v>
      </c>
      <c r="AA98" s="118">
        <f>IFERROR(Notlar!AA98/b_s1,0)</f>
        <v>0</v>
      </c>
      <c r="AB98" s="119">
        <f>IFERROR(Notlar!AB98/b_s2,0)</f>
        <v>0</v>
      </c>
      <c r="AC98" s="119">
        <f>IFERROR(Notlar!AC98/b_s3,0)</f>
        <v>0</v>
      </c>
      <c r="AD98" s="119">
        <f>IFERROR(Notlar!AD98/b_s4,0)</f>
        <v>0</v>
      </c>
      <c r="AE98" s="119">
        <f>IFERROR(Notlar!AE98/b_s5,0)</f>
        <v>0</v>
      </c>
      <c r="AF98" s="119">
        <f>IFERROR(Notlar!AF98/b_s6,0)</f>
        <v>0</v>
      </c>
      <c r="AG98" s="119">
        <f>IFERROR(Notlar!AG98/b_s7,0)</f>
        <v>0</v>
      </c>
      <c r="AH98" s="119">
        <f>IFERROR(Notlar!AH98/b_s8,0)</f>
        <v>0</v>
      </c>
      <c r="AI98" s="119">
        <f>IFERROR(Notlar!AI98/b_s9,0)</f>
        <v>0</v>
      </c>
      <c r="AJ98" s="119">
        <f>IFERROR(Notlar!AJ98/b_s10,0)</f>
        <v>0</v>
      </c>
      <c r="AK98" s="122" t="e">
        <f>Notlar!AK98/b_top</f>
        <v>#VALUE!</v>
      </c>
      <c r="AL98" s="168">
        <f t="shared" si="5"/>
        <v>0.5</v>
      </c>
      <c r="AM98" s="169">
        <f t="shared" si="5"/>
        <v>0.25</v>
      </c>
      <c r="AN98" s="169">
        <f t="shared" si="5"/>
        <v>0.5</v>
      </c>
      <c r="AO98" s="169">
        <f t="shared" si="5"/>
        <v>1</v>
      </c>
      <c r="AP98" s="169">
        <f t="shared" si="5"/>
        <v>1</v>
      </c>
      <c r="AQ98" s="169">
        <f t="shared" si="4"/>
        <v>0</v>
      </c>
      <c r="AR98" s="169">
        <f t="shared" si="4"/>
        <v>0</v>
      </c>
      <c r="AS98" s="169">
        <f t="shared" si="4"/>
        <v>0</v>
      </c>
      <c r="AT98" s="169">
        <f t="shared" si="4"/>
        <v>0</v>
      </c>
      <c r="AU98" s="169">
        <f t="shared" si="4"/>
        <v>0</v>
      </c>
      <c r="AV98" s="170">
        <f>Notlar!AV98/b_top</f>
        <v>0.65</v>
      </c>
    </row>
    <row r="99" spans="1:48" x14ac:dyDescent="0.25">
      <c r="A99" s="68">
        <v>97</v>
      </c>
      <c r="B99" s="126">
        <f>IF(Notlar!B99&lt;&gt;"",Notlar!B99,"")</f>
        <v>2311505304</v>
      </c>
      <c r="C99" s="127" t="str">
        <f>IF(Notlar!C99&lt;&gt;"",Notlar!C99,"")</f>
        <v xml:space="preserve">EMRE </v>
      </c>
      <c r="D99" s="128" t="str">
        <f>IF(Notlar!D99&lt;&gt;"",Notlar!D99,"")</f>
        <v>KARABİBERLER</v>
      </c>
      <c r="E99" s="118">
        <f>IFERROR(Notlar!E99/v_s1,0)</f>
        <v>0.75</v>
      </c>
      <c r="F99" s="119">
        <f>IFERROR(Notlar!F99/v_s2,0)</f>
        <v>1</v>
      </c>
      <c r="G99" s="119">
        <f>IFERROR(Notlar!G99/v_s3,0)</f>
        <v>0.75</v>
      </c>
      <c r="H99" s="119">
        <f>IFERROR(Notlar!H99/v_s4,0)</f>
        <v>0.75</v>
      </c>
      <c r="I99" s="119">
        <f>IFERROR(Notlar!I99/v_s5,0)</f>
        <v>0.75</v>
      </c>
      <c r="J99" s="119">
        <f>IFERROR(Notlar!J99/v_s6,0)</f>
        <v>0</v>
      </c>
      <c r="K99" s="119">
        <f>IFERROR(Notlar!K99/v_s7,0)</f>
        <v>0</v>
      </c>
      <c r="L99" s="119">
        <f>IFERROR(Notlar!L99/v_s8,0)</f>
        <v>0</v>
      </c>
      <c r="M99" s="119">
        <f>IFERROR(Notlar!M99/v_s9,0)</f>
        <v>0</v>
      </c>
      <c r="N99" s="119">
        <f>IFERROR(Notlar!N99/v_s10,0)</f>
        <v>0</v>
      </c>
      <c r="O99" s="120">
        <f>Notlar!O99/v_top</f>
        <v>0.8</v>
      </c>
      <c r="P99" s="121">
        <f>IFERROR(Notlar!P99/f_s1,0)</f>
        <v>0.25</v>
      </c>
      <c r="Q99" s="119">
        <f>IFERROR(Notlar!Q99/f_s2,0)</f>
        <v>0.75</v>
      </c>
      <c r="R99" s="119">
        <f>IFERROR(Notlar!R99/f_s3,0)</f>
        <v>0.5</v>
      </c>
      <c r="S99" s="119">
        <f>IFERROR(Notlar!S99/f_s4,0)</f>
        <v>0.75</v>
      </c>
      <c r="T99" s="119">
        <f>IFERROR(Notlar!T99/f_s5,0)</f>
        <v>1</v>
      </c>
      <c r="U99" s="119">
        <f>IFERROR(Notlar!U99/f_s6,0)</f>
        <v>0</v>
      </c>
      <c r="V99" s="119">
        <f>IFERROR(Notlar!V99/f_s7,0)</f>
        <v>0</v>
      </c>
      <c r="W99" s="119">
        <f>IFERROR(Notlar!W99/f_s8,0)</f>
        <v>0</v>
      </c>
      <c r="X99" s="119">
        <f>IFERROR(Notlar!X99/f_s9,0)</f>
        <v>0</v>
      </c>
      <c r="Y99" s="119">
        <f>IFERROR(Notlar!Y99/f_s10,0)</f>
        <v>0</v>
      </c>
      <c r="Z99" s="122">
        <f>Notlar!Z99/f_top</f>
        <v>0.65</v>
      </c>
      <c r="AA99" s="118">
        <f>IFERROR(Notlar!AA99/b_s1,0)</f>
        <v>0</v>
      </c>
      <c r="AB99" s="119">
        <f>IFERROR(Notlar!AB99/b_s2,0)</f>
        <v>0</v>
      </c>
      <c r="AC99" s="119">
        <f>IFERROR(Notlar!AC99/b_s3,0)</f>
        <v>0</v>
      </c>
      <c r="AD99" s="119">
        <f>IFERROR(Notlar!AD99/b_s4,0)</f>
        <v>0</v>
      </c>
      <c r="AE99" s="119">
        <f>IFERROR(Notlar!AE99/b_s5,0)</f>
        <v>0</v>
      </c>
      <c r="AF99" s="119">
        <f>IFERROR(Notlar!AF99/b_s6,0)</f>
        <v>0</v>
      </c>
      <c r="AG99" s="119">
        <f>IFERROR(Notlar!AG99/b_s7,0)</f>
        <v>0</v>
      </c>
      <c r="AH99" s="119">
        <f>IFERROR(Notlar!AH99/b_s8,0)</f>
        <v>0</v>
      </c>
      <c r="AI99" s="119">
        <f>IFERROR(Notlar!AI99/b_s9,0)</f>
        <v>0</v>
      </c>
      <c r="AJ99" s="119">
        <f>IFERROR(Notlar!AJ99/b_s10,0)</f>
        <v>0</v>
      </c>
      <c r="AK99" s="122" t="e">
        <f>Notlar!AK99/b_top</f>
        <v>#VALUE!</v>
      </c>
      <c r="AL99" s="168">
        <f t="shared" si="5"/>
        <v>0.25</v>
      </c>
      <c r="AM99" s="169">
        <f t="shared" si="5"/>
        <v>0.75</v>
      </c>
      <c r="AN99" s="169">
        <f t="shared" si="5"/>
        <v>0.5</v>
      </c>
      <c r="AO99" s="169">
        <f t="shared" si="5"/>
        <v>0.75</v>
      </c>
      <c r="AP99" s="169">
        <f t="shared" si="5"/>
        <v>1</v>
      </c>
      <c r="AQ99" s="169">
        <f t="shared" si="4"/>
        <v>0</v>
      </c>
      <c r="AR99" s="169">
        <f t="shared" si="4"/>
        <v>0</v>
      </c>
      <c r="AS99" s="169">
        <f t="shared" si="4"/>
        <v>0</v>
      </c>
      <c r="AT99" s="169">
        <f t="shared" si="4"/>
        <v>0</v>
      </c>
      <c r="AU99" s="169">
        <f t="shared" si="4"/>
        <v>0</v>
      </c>
      <c r="AV99" s="170">
        <f>Notlar!AV99/b_top</f>
        <v>0.65</v>
      </c>
    </row>
    <row r="100" spans="1:48" x14ac:dyDescent="0.25">
      <c r="A100" s="30">
        <v>98</v>
      </c>
      <c r="B100" s="123">
        <f>IF(Notlar!B100&lt;&gt;"",Notlar!B100,"")</f>
        <v>2311505306</v>
      </c>
      <c r="C100" s="124" t="str">
        <f>IF(Notlar!C100&lt;&gt;"",Notlar!C100,"")</f>
        <v xml:space="preserve">İBRAHİM </v>
      </c>
      <c r="D100" s="125" t="str">
        <f>IF(Notlar!D100&lt;&gt;"",Notlar!D100,"")</f>
        <v>KOÇ</v>
      </c>
      <c r="E100" s="118">
        <f>IFERROR(Notlar!E100/v_s1,0)</f>
        <v>0.75</v>
      </c>
      <c r="F100" s="119">
        <f>IFERROR(Notlar!F100/v_s2,0)</f>
        <v>1</v>
      </c>
      <c r="G100" s="119">
        <f>IFERROR(Notlar!G100/v_s3,0)</f>
        <v>0.75</v>
      </c>
      <c r="H100" s="119">
        <f>IFERROR(Notlar!H100/v_s4,0)</f>
        <v>0.75</v>
      </c>
      <c r="I100" s="119">
        <f>IFERROR(Notlar!I100/v_s5,0)</f>
        <v>0.75</v>
      </c>
      <c r="J100" s="119">
        <f>IFERROR(Notlar!J100/v_s6,0)</f>
        <v>0</v>
      </c>
      <c r="K100" s="119">
        <f>IFERROR(Notlar!K100/v_s7,0)</f>
        <v>0</v>
      </c>
      <c r="L100" s="119">
        <f>IFERROR(Notlar!L100/v_s8,0)</f>
        <v>0</v>
      </c>
      <c r="M100" s="119">
        <f>IFERROR(Notlar!M100/v_s9,0)</f>
        <v>0</v>
      </c>
      <c r="N100" s="119">
        <f>IFERROR(Notlar!N100/v_s10,0)</f>
        <v>0</v>
      </c>
      <c r="O100" s="120">
        <f>Notlar!O100/v_top</f>
        <v>0.8</v>
      </c>
      <c r="P100" s="121">
        <f>IFERROR(Notlar!P100/f_s1,0)</f>
        <v>0.5</v>
      </c>
      <c r="Q100" s="119">
        <f>IFERROR(Notlar!Q100/f_s2,0)</f>
        <v>0.75</v>
      </c>
      <c r="R100" s="119">
        <f>IFERROR(Notlar!R100/f_s3,0)</f>
        <v>0.5</v>
      </c>
      <c r="S100" s="119">
        <f>IFERROR(Notlar!S100/f_s4,0)</f>
        <v>0.75</v>
      </c>
      <c r="T100" s="119">
        <f>IFERROR(Notlar!T100/f_s5,0)</f>
        <v>0.75</v>
      </c>
      <c r="U100" s="119">
        <f>IFERROR(Notlar!U100/f_s6,0)</f>
        <v>0</v>
      </c>
      <c r="V100" s="119">
        <f>IFERROR(Notlar!V100/f_s7,0)</f>
        <v>0</v>
      </c>
      <c r="W100" s="119">
        <f>IFERROR(Notlar!W100/f_s8,0)</f>
        <v>0</v>
      </c>
      <c r="X100" s="119">
        <f>IFERROR(Notlar!X100/f_s9,0)</f>
        <v>0</v>
      </c>
      <c r="Y100" s="119">
        <f>IFERROR(Notlar!Y100/f_s10,0)</f>
        <v>0</v>
      </c>
      <c r="Z100" s="122">
        <f>Notlar!Z100/f_top</f>
        <v>0.65</v>
      </c>
      <c r="AA100" s="118">
        <f>IFERROR(Notlar!AA100/b_s1,0)</f>
        <v>0</v>
      </c>
      <c r="AB100" s="119">
        <f>IFERROR(Notlar!AB100/b_s2,0)</f>
        <v>0</v>
      </c>
      <c r="AC100" s="119">
        <f>IFERROR(Notlar!AC100/b_s3,0)</f>
        <v>0</v>
      </c>
      <c r="AD100" s="119">
        <f>IFERROR(Notlar!AD100/b_s4,0)</f>
        <v>0</v>
      </c>
      <c r="AE100" s="119">
        <f>IFERROR(Notlar!AE100/b_s5,0)</f>
        <v>0</v>
      </c>
      <c r="AF100" s="119">
        <f>IFERROR(Notlar!AF100/b_s6,0)</f>
        <v>0</v>
      </c>
      <c r="AG100" s="119">
        <f>IFERROR(Notlar!AG100/b_s7,0)</f>
        <v>0</v>
      </c>
      <c r="AH100" s="119">
        <f>IFERROR(Notlar!AH100/b_s8,0)</f>
        <v>0</v>
      </c>
      <c r="AI100" s="119">
        <f>IFERROR(Notlar!AI100/b_s9,0)</f>
        <v>0</v>
      </c>
      <c r="AJ100" s="119">
        <f>IFERROR(Notlar!AJ100/b_s10,0)</f>
        <v>0</v>
      </c>
      <c r="AK100" s="122" t="e">
        <f>Notlar!AK100/b_top</f>
        <v>#VALUE!</v>
      </c>
      <c r="AL100" s="168">
        <f t="shared" si="5"/>
        <v>0.5</v>
      </c>
      <c r="AM100" s="169">
        <f t="shared" si="5"/>
        <v>0.75</v>
      </c>
      <c r="AN100" s="169">
        <f t="shared" si="5"/>
        <v>0.5</v>
      </c>
      <c r="AO100" s="169">
        <f t="shared" si="5"/>
        <v>0.75</v>
      </c>
      <c r="AP100" s="169">
        <f t="shared" si="5"/>
        <v>0.75</v>
      </c>
      <c r="AQ100" s="169">
        <f t="shared" si="4"/>
        <v>0</v>
      </c>
      <c r="AR100" s="169">
        <f t="shared" si="4"/>
        <v>0</v>
      </c>
      <c r="AS100" s="169">
        <f t="shared" si="4"/>
        <v>0</v>
      </c>
      <c r="AT100" s="169">
        <f t="shared" si="4"/>
        <v>0</v>
      </c>
      <c r="AU100" s="169">
        <f t="shared" si="4"/>
        <v>0</v>
      </c>
      <c r="AV100" s="170">
        <f>Notlar!AV100/b_top</f>
        <v>0.65</v>
      </c>
    </row>
    <row r="101" spans="1:48" x14ac:dyDescent="0.25">
      <c r="A101" s="68">
        <v>99</v>
      </c>
      <c r="B101" s="126" t="str">
        <f>IF(Notlar!B101&lt;&gt;"",Notlar!B101,"")</f>
        <v/>
      </c>
      <c r="C101" s="127" t="str">
        <f>IF(Notlar!C101&lt;&gt;"",Notlar!C101,"")</f>
        <v/>
      </c>
      <c r="D101" s="128" t="str">
        <f>IF(Notlar!D101&lt;&gt;"",Notlar!D101,"")</f>
        <v/>
      </c>
      <c r="E101" s="118">
        <f>IFERROR(Notlar!E101/v_s1,0)</f>
        <v>0</v>
      </c>
      <c r="F101" s="119">
        <f>IFERROR(Notlar!F101/v_s2,0)</f>
        <v>0</v>
      </c>
      <c r="G101" s="119">
        <f>IFERROR(Notlar!G101/v_s3,0)</f>
        <v>0</v>
      </c>
      <c r="H101" s="119">
        <f>IFERROR(Notlar!H101/v_s4,0)</f>
        <v>0</v>
      </c>
      <c r="I101" s="119">
        <f>IFERROR(Notlar!I101/v_s5,0)</f>
        <v>0</v>
      </c>
      <c r="J101" s="119">
        <f>IFERROR(Notlar!J101/v_s6,0)</f>
        <v>0</v>
      </c>
      <c r="K101" s="119">
        <f>IFERROR(Notlar!K101/v_s7,0)</f>
        <v>0</v>
      </c>
      <c r="L101" s="119">
        <f>IFERROR(Notlar!L101/v_s8,0)</f>
        <v>0</v>
      </c>
      <c r="M101" s="119">
        <f>IFERROR(Notlar!M101/v_s9,0)</f>
        <v>0</v>
      </c>
      <c r="N101" s="119">
        <f>IFERROR(Notlar!N101/v_s10,0)</f>
        <v>0</v>
      </c>
      <c r="O101" s="120" t="e">
        <f>Notlar!O101/v_top</f>
        <v>#VALUE!</v>
      </c>
      <c r="P101" s="121">
        <f>IFERROR(Notlar!P101/f_s1,0)</f>
        <v>0</v>
      </c>
      <c r="Q101" s="119">
        <f>IFERROR(Notlar!Q101/f_s2,0)</f>
        <v>0</v>
      </c>
      <c r="R101" s="119">
        <f>IFERROR(Notlar!R101/f_s3,0)</f>
        <v>0</v>
      </c>
      <c r="S101" s="119">
        <f>IFERROR(Notlar!S101/f_s4,0)</f>
        <v>0</v>
      </c>
      <c r="T101" s="119">
        <f>IFERROR(Notlar!T101/f_s5,0)</f>
        <v>0</v>
      </c>
      <c r="U101" s="119">
        <f>IFERROR(Notlar!U101/f_s6,0)</f>
        <v>0</v>
      </c>
      <c r="V101" s="119">
        <f>IFERROR(Notlar!V101/f_s7,0)</f>
        <v>0</v>
      </c>
      <c r="W101" s="119">
        <f>IFERROR(Notlar!W101/f_s8,0)</f>
        <v>0</v>
      </c>
      <c r="X101" s="119">
        <f>IFERROR(Notlar!X101/f_s9,0)</f>
        <v>0</v>
      </c>
      <c r="Y101" s="119">
        <f>IFERROR(Notlar!Y101/f_s10,0)</f>
        <v>0</v>
      </c>
      <c r="Z101" s="122" t="e">
        <f>Notlar!Z101/f_top</f>
        <v>#VALUE!</v>
      </c>
      <c r="AA101" s="118">
        <f>IFERROR(Notlar!AA101/b_s1,0)</f>
        <v>0</v>
      </c>
      <c r="AB101" s="119">
        <f>IFERROR(Notlar!AB101/b_s2,0)</f>
        <v>0</v>
      </c>
      <c r="AC101" s="119">
        <f>IFERROR(Notlar!AC101/b_s3,0)</f>
        <v>0</v>
      </c>
      <c r="AD101" s="119">
        <f>IFERROR(Notlar!AD101/b_s4,0)</f>
        <v>0</v>
      </c>
      <c r="AE101" s="119">
        <f>IFERROR(Notlar!AE101/b_s5,0)</f>
        <v>0</v>
      </c>
      <c r="AF101" s="119">
        <f>IFERROR(Notlar!AF101/b_s6,0)</f>
        <v>0</v>
      </c>
      <c r="AG101" s="119">
        <f>IFERROR(Notlar!AG101/b_s7,0)</f>
        <v>0</v>
      </c>
      <c r="AH101" s="119">
        <f>IFERROR(Notlar!AH101/b_s8,0)</f>
        <v>0</v>
      </c>
      <c r="AI101" s="119">
        <f>IFERROR(Notlar!AI101/b_s9,0)</f>
        <v>0</v>
      </c>
      <c r="AJ101" s="119">
        <f>IFERROR(Notlar!AJ101/b_s10,0)</f>
        <v>0</v>
      </c>
      <c r="AK101" s="122" t="e">
        <f>Notlar!AK101/b_top</f>
        <v>#VALUE!</v>
      </c>
      <c r="AL101" s="168">
        <f t="shared" si="5"/>
        <v>0</v>
      </c>
      <c r="AM101" s="169">
        <f t="shared" si="5"/>
        <v>0</v>
      </c>
      <c r="AN101" s="169">
        <f t="shared" si="5"/>
        <v>0</v>
      </c>
      <c r="AO101" s="169">
        <f t="shared" si="5"/>
        <v>0</v>
      </c>
      <c r="AP101" s="169">
        <f t="shared" si="5"/>
        <v>0</v>
      </c>
      <c r="AQ101" s="169">
        <f t="shared" si="4"/>
        <v>0</v>
      </c>
      <c r="AR101" s="169">
        <f t="shared" si="4"/>
        <v>0</v>
      </c>
      <c r="AS101" s="169">
        <f t="shared" si="4"/>
        <v>0</v>
      </c>
      <c r="AT101" s="169">
        <f t="shared" si="4"/>
        <v>0</v>
      </c>
      <c r="AU101" s="169">
        <f t="shared" si="4"/>
        <v>0</v>
      </c>
      <c r="AV101" s="170">
        <f>Notlar!AV101/b_top</f>
        <v>0</v>
      </c>
    </row>
    <row r="102" spans="1:48" x14ac:dyDescent="0.25">
      <c r="A102" s="30">
        <v>100</v>
      </c>
      <c r="B102" s="123" t="str">
        <f>IF(Notlar!B102&lt;&gt;"",Notlar!B102,"")</f>
        <v/>
      </c>
      <c r="C102" s="124" t="str">
        <f>IF(Notlar!C102&lt;&gt;"",Notlar!C102,"")</f>
        <v/>
      </c>
      <c r="D102" s="125" t="str">
        <f>IF(Notlar!D102&lt;&gt;"",Notlar!D102,"")</f>
        <v/>
      </c>
      <c r="E102" s="118">
        <f>IFERROR(Notlar!E102/v_s1,0)</f>
        <v>0</v>
      </c>
      <c r="F102" s="119">
        <f>IFERROR(Notlar!F102/v_s2,0)</f>
        <v>0</v>
      </c>
      <c r="G102" s="119">
        <f>IFERROR(Notlar!G102/v_s3,0)</f>
        <v>0</v>
      </c>
      <c r="H102" s="119">
        <f>IFERROR(Notlar!H102/v_s4,0)</f>
        <v>0</v>
      </c>
      <c r="I102" s="119">
        <f>IFERROR(Notlar!I102/v_s5,0)</f>
        <v>0</v>
      </c>
      <c r="J102" s="119">
        <f>IFERROR(Notlar!J102/v_s6,0)</f>
        <v>0</v>
      </c>
      <c r="K102" s="119">
        <f>IFERROR(Notlar!K102/v_s7,0)</f>
        <v>0</v>
      </c>
      <c r="L102" s="119">
        <f>IFERROR(Notlar!L102/v_s8,0)</f>
        <v>0</v>
      </c>
      <c r="M102" s="119">
        <f>IFERROR(Notlar!M102/v_s9,0)</f>
        <v>0</v>
      </c>
      <c r="N102" s="119">
        <f>IFERROR(Notlar!N102/v_s10,0)</f>
        <v>0</v>
      </c>
      <c r="O102" s="120" t="e">
        <f>Notlar!O102/v_top</f>
        <v>#VALUE!</v>
      </c>
      <c r="P102" s="121">
        <f>IFERROR(Notlar!P102/f_s1,0)</f>
        <v>0</v>
      </c>
      <c r="Q102" s="119">
        <f>IFERROR(Notlar!Q102/f_s2,0)</f>
        <v>0</v>
      </c>
      <c r="R102" s="119">
        <f>IFERROR(Notlar!R102/f_s3,0)</f>
        <v>0</v>
      </c>
      <c r="S102" s="119">
        <f>IFERROR(Notlar!S102/f_s4,0)</f>
        <v>0</v>
      </c>
      <c r="T102" s="119">
        <f>IFERROR(Notlar!T102/f_s5,0)</f>
        <v>0</v>
      </c>
      <c r="U102" s="119">
        <f>IFERROR(Notlar!U102/f_s6,0)</f>
        <v>0</v>
      </c>
      <c r="V102" s="119">
        <f>IFERROR(Notlar!V102/f_s7,0)</f>
        <v>0</v>
      </c>
      <c r="W102" s="119">
        <f>IFERROR(Notlar!W102/f_s8,0)</f>
        <v>0</v>
      </c>
      <c r="X102" s="119">
        <f>IFERROR(Notlar!X102/f_s9,0)</f>
        <v>0</v>
      </c>
      <c r="Y102" s="119">
        <f>IFERROR(Notlar!Y102/f_s10,0)</f>
        <v>0</v>
      </c>
      <c r="Z102" s="122" t="e">
        <f>Notlar!Z102/f_top</f>
        <v>#VALUE!</v>
      </c>
      <c r="AA102" s="118">
        <f>IFERROR(Notlar!AA102/b_s1,0)</f>
        <v>0</v>
      </c>
      <c r="AB102" s="119">
        <f>IFERROR(Notlar!AB102/b_s2,0)</f>
        <v>0</v>
      </c>
      <c r="AC102" s="119">
        <f>IFERROR(Notlar!AC102/b_s3,0)</f>
        <v>0</v>
      </c>
      <c r="AD102" s="119">
        <f>IFERROR(Notlar!AD102/b_s4,0)</f>
        <v>0</v>
      </c>
      <c r="AE102" s="119">
        <f>IFERROR(Notlar!AE102/b_s5,0)</f>
        <v>0</v>
      </c>
      <c r="AF102" s="119">
        <f>IFERROR(Notlar!AF102/b_s6,0)</f>
        <v>0</v>
      </c>
      <c r="AG102" s="119">
        <f>IFERROR(Notlar!AG102/b_s7,0)</f>
        <v>0</v>
      </c>
      <c r="AH102" s="119">
        <f>IFERROR(Notlar!AH102/b_s8,0)</f>
        <v>0</v>
      </c>
      <c r="AI102" s="119">
        <f>IFERROR(Notlar!AI102/b_s9,0)</f>
        <v>0</v>
      </c>
      <c r="AJ102" s="119">
        <f>IFERROR(Notlar!AJ102/b_s10,0)</f>
        <v>0</v>
      </c>
      <c r="AK102" s="122" t="e">
        <f>Notlar!AK102/b_top</f>
        <v>#VALUE!</v>
      </c>
      <c r="AL102" s="168">
        <f t="shared" si="5"/>
        <v>0</v>
      </c>
      <c r="AM102" s="169">
        <f t="shared" si="5"/>
        <v>0</v>
      </c>
      <c r="AN102" s="169">
        <f t="shared" si="5"/>
        <v>0</v>
      </c>
      <c r="AO102" s="169">
        <f t="shared" si="5"/>
        <v>0</v>
      </c>
      <c r="AP102" s="169">
        <f t="shared" si="5"/>
        <v>0</v>
      </c>
      <c r="AQ102" s="169">
        <f t="shared" si="4"/>
        <v>0</v>
      </c>
      <c r="AR102" s="169">
        <f t="shared" si="4"/>
        <v>0</v>
      </c>
      <c r="AS102" s="169">
        <f t="shared" si="4"/>
        <v>0</v>
      </c>
      <c r="AT102" s="169">
        <f t="shared" si="4"/>
        <v>0</v>
      </c>
      <c r="AU102" s="169">
        <f t="shared" si="4"/>
        <v>0</v>
      </c>
      <c r="AV102" s="170">
        <f>Notlar!AV102/b_top</f>
        <v>0</v>
      </c>
    </row>
    <row r="103" spans="1:48" x14ac:dyDescent="0.25">
      <c r="A103" s="68">
        <v>101</v>
      </c>
      <c r="B103" s="126" t="str">
        <f>IF(Notlar!B103&lt;&gt;"",Notlar!B103,"")</f>
        <v/>
      </c>
      <c r="C103" s="127" t="str">
        <f>IF(Notlar!C103&lt;&gt;"",Notlar!C103,"")</f>
        <v/>
      </c>
      <c r="D103" s="128" t="str">
        <f>IF(Notlar!D103&lt;&gt;"",Notlar!D103,"")</f>
        <v/>
      </c>
      <c r="E103" s="118">
        <f>IFERROR(Notlar!E103/v_s1,0)</f>
        <v>0</v>
      </c>
      <c r="F103" s="119">
        <f>IFERROR(Notlar!F103/v_s2,0)</f>
        <v>0</v>
      </c>
      <c r="G103" s="119">
        <f>IFERROR(Notlar!G103/v_s3,0)</f>
        <v>0</v>
      </c>
      <c r="H103" s="119">
        <f>IFERROR(Notlar!H103/v_s4,0)</f>
        <v>0</v>
      </c>
      <c r="I103" s="119">
        <f>IFERROR(Notlar!I103/v_s5,0)</f>
        <v>0</v>
      </c>
      <c r="J103" s="119">
        <f>IFERROR(Notlar!J103/v_s6,0)</f>
        <v>0</v>
      </c>
      <c r="K103" s="119">
        <f>IFERROR(Notlar!K103/v_s7,0)</f>
        <v>0</v>
      </c>
      <c r="L103" s="119">
        <f>IFERROR(Notlar!L103/v_s8,0)</f>
        <v>0</v>
      </c>
      <c r="M103" s="119">
        <f>IFERROR(Notlar!M103/v_s9,0)</f>
        <v>0</v>
      </c>
      <c r="N103" s="119">
        <f>IFERROR(Notlar!N103/v_s10,0)</f>
        <v>0</v>
      </c>
      <c r="O103" s="120" t="e">
        <f>Notlar!O103/v_top</f>
        <v>#VALUE!</v>
      </c>
      <c r="P103" s="121">
        <f>IFERROR(Notlar!P103/f_s1,0)</f>
        <v>0</v>
      </c>
      <c r="Q103" s="119">
        <f>IFERROR(Notlar!Q103/f_s2,0)</f>
        <v>0</v>
      </c>
      <c r="R103" s="119">
        <f>IFERROR(Notlar!R103/f_s3,0)</f>
        <v>0</v>
      </c>
      <c r="S103" s="119">
        <f>IFERROR(Notlar!S103/f_s4,0)</f>
        <v>0</v>
      </c>
      <c r="T103" s="119">
        <f>IFERROR(Notlar!T103/f_s5,0)</f>
        <v>0</v>
      </c>
      <c r="U103" s="119">
        <f>IFERROR(Notlar!U103/f_s6,0)</f>
        <v>0</v>
      </c>
      <c r="V103" s="119">
        <f>IFERROR(Notlar!V103/f_s7,0)</f>
        <v>0</v>
      </c>
      <c r="W103" s="119">
        <f>IFERROR(Notlar!W103/f_s8,0)</f>
        <v>0</v>
      </c>
      <c r="X103" s="119">
        <f>IFERROR(Notlar!X103/f_s9,0)</f>
        <v>0</v>
      </c>
      <c r="Y103" s="119">
        <f>IFERROR(Notlar!Y103/f_s10,0)</f>
        <v>0</v>
      </c>
      <c r="Z103" s="122" t="e">
        <f>Notlar!Z103/f_top</f>
        <v>#VALUE!</v>
      </c>
      <c r="AA103" s="118">
        <f>IFERROR(Notlar!AA103/b_s1,0)</f>
        <v>0</v>
      </c>
      <c r="AB103" s="119">
        <f>IFERROR(Notlar!AB103/b_s2,0)</f>
        <v>0</v>
      </c>
      <c r="AC103" s="119">
        <f>IFERROR(Notlar!AC103/b_s3,0)</f>
        <v>0</v>
      </c>
      <c r="AD103" s="119">
        <f>IFERROR(Notlar!AD103/b_s4,0)</f>
        <v>0</v>
      </c>
      <c r="AE103" s="119">
        <f>IFERROR(Notlar!AE103/b_s5,0)</f>
        <v>0</v>
      </c>
      <c r="AF103" s="119">
        <f>IFERROR(Notlar!AF103/b_s6,0)</f>
        <v>0</v>
      </c>
      <c r="AG103" s="119">
        <f>IFERROR(Notlar!AG103/b_s7,0)</f>
        <v>0</v>
      </c>
      <c r="AH103" s="119">
        <f>IFERROR(Notlar!AH103/b_s8,0)</f>
        <v>0</v>
      </c>
      <c r="AI103" s="119">
        <f>IFERROR(Notlar!AI103/b_s9,0)</f>
        <v>0</v>
      </c>
      <c r="AJ103" s="119">
        <f>IFERROR(Notlar!AJ103/b_s10,0)</f>
        <v>0</v>
      </c>
      <c r="AK103" s="122" t="e">
        <f>Notlar!AK103/b_top</f>
        <v>#VALUE!</v>
      </c>
      <c r="AL103" s="168">
        <f t="shared" si="5"/>
        <v>0</v>
      </c>
      <c r="AM103" s="169">
        <f t="shared" si="5"/>
        <v>0</v>
      </c>
      <c r="AN103" s="169">
        <f t="shared" si="5"/>
        <v>0</v>
      </c>
      <c r="AO103" s="169">
        <f t="shared" si="5"/>
        <v>0</v>
      </c>
      <c r="AP103" s="169">
        <f t="shared" si="5"/>
        <v>0</v>
      </c>
      <c r="AQ103" s="169">
        <f t="shared" si="4"/>
        <v>0</v>
      </c>
      <c r="AR103" s="169">
        <f t="shared" si="4"/>
        <v>0</v>
      </c>
      <c r="AS103" s="169">
        <f t="shared" si="4"/>
        <v>0</v>
      </c>
      <c r="AT103" s="169">
        <f t="shared" si="4"/>
        <v>0</v>
      </c>
      <c r="AU103" s="169">
        <f t="shared" si="4"/>
        <v>0</v>
      </c>
      <c r="AV103" s="170">
        <f>Notlar!AV103/b_top</f>
        <v>0</v>
      </c>
    </row>
    <row r="104" spans="1:48" x14ac:dyDescent="0.25">
      <c r="A104" s="30">
        <v>102</v>
      </c>
      <c r="B104" s="123" t="str">
        <f>IF(Notlar!B104&lt;&gt;"",Notlar!B104,"")</f>
        <v/>
      </c>
      <c r="C104" s="124" t="str">
        <f>IF(Notlar!C104&lt;&gt;"",Notlar!C104,"")</f>
        <v/>
      </c>
      <c r="D104" s="125" t="str">
        <f>IF(Notlar!D104&lt;&gt;"",Notlar!D104,"")</f>
        <v/>
      </c>
      <c r="E104" s="118">
        <f>IFERROR(Notlar!E104/v_s1,0)</f>
        <v>0</v>
      </c>
      <c r="F104" s="119">
        <f>IFERROR(Notlar!F104/v_s2,0)</f>
        <v>0</v>
      </c>
      <c r="G104" s="119">
        <f>IFERROR(Notlar!G104/v_s3,0)</f>
        <v>0</v>
      </c>
      <c r="H104" s="119">
        <f>IFERROR(Notlar!H104/v_s4,0)</f>
        <v>0</v>
      </c>
      <c r="I104" s="119">
        <f>IFERROR(Notlar!I104/v_s5,0)</f>
        <v>0</v>
      </c>
      <c r="J104" s="119">
        <f>IFERROR(Notlar!J104/v_s6,0)</f>
        <v>0</v>
      </c>
      <c r="K104" s="119">
        <f>IFERROR(Notlar!K104/v_s7,0)</f>
        <v>0</v>
      </c>
      <c r="L104" s="119">
        <f>IFERROR(Notlar!L104/v_s8,0)</f>
        <v>0</v>
      </c>
      <c r="M104" s="119">
        <f>IFERROR(Notlar!M104/v_s9,0)</f>
        <v>0</v>
      </c>
      <c r="N104" s="119">
        <f>IFERROR(Notlar!N104/v_s10,0)</f>
        <v>0</v>
      </c>
      <c r="O104" s="120" t="e">
        <f>Notlar!O104/v_top</f>
        <v>#VALUE!</v>
      </c>
      <c r="P104" s="121">
        <f>IFERROR(Notlar!P104/f_s1,0)</f>
        <v>0</v>
      </c>
      <c r="Q104" s="119">
        <f>IFERROR(Notlar!Q104/f_s2,0)</f>
        <v>0</v>
      </c>
      <c r="R104" s="119">
        <f>IFERROR(Notlar!R104/f_s3,0)</f>
        <v>0</v>
      </c>
      <c r="S104" s="119">
        <f>IFERROR(Notlar!S104/f_s4,0)</f>
        <v>0</v>
      </c>
      <c r="T104" s="119">
        <f>IFERROR(Notlar!T104/f_s5,0)</f>
        <v>0</v>
      </c>
      <c r="U104" s="119">
        <f>IFERROR(Notlar!U104/f_s6,0)</f>
        <v>0</v>
      </c>
      <c r="V104" s="119">
        <f>IFERROR(Notlar!V104/f_s7,0)</f>
        <v>0</v>
      </c>
      <c r="W104" s="119">
        <f>IFERROR(Notlar!W104/f_s8,0)</f>
        <v>0</v>
      </c>
      <c r="X104" s="119">
        <f>IFERROR(Notlar!X104/f_s9,0)</f>
        <v>0</v>
      </c>
      <c r="Y104" s="119">
        <f>IFERROR(Notlar!Y104/f_s10,0)</f>
        <v>0</v>
      </c>
      <c r="Z104" s="122" t="e">
        <f>Notlar!Z104/f_top</f>
        <v>#VALUE!</v>
      </c>
      <c r="AA104" s="118">
        <f>IFERROR(Notlar!AA104/b_s1,0)</f>
        <v>0</v>
      </c>
      <c r="AB104" s="119">
        <f>IFERROR(Notlar!AB104/b_s2,0)</f>
        <v>0</v>
      </c>
      <c r="AC104" s="119">
        <f>IFERROR(Notlar!AC104/b_s3,0)</f>
        <v>0</v>
      </c>
      <c r="AD104" s="119">
        <f>IFERROR(Notlar!AD104/b_s4,0)</f>
        <v>0</v>
      </c>
      <c r="AE104" s="119">
        <f>IFERROR(Notlar!AE104/b_s5,0)</f>
        <v>0</v>
      </c>
      <c r="AF104" s="119">
        <f>IFERROR(Notlar!AF104/b_s6,0)</f>
        <v>0</v>
      </c>
      <c r="AG104" s="119">
        <f>IFERROR(Notlar!AG104/b_s7,0)</f>
        <v>0</v>
      </c>
      <c r="AH104" s="119">
        <f>IFERROR(Notlar!AH104/b_s8,0)</f>
        <v>0</v>
      </c>
      <c r="AI104" s="119">
        <f>IFERROR(Notlar!AI104/b_s9,0)</f>
        <v>0</v>
      </c>
      <c r="AJ104" s="119">
        <f>IFERROR(Notlar!AJ104/b_s10,0)</f>
        <v>0</v>
      </c>
      <c r="AK104" s="122" t="e">
        <f>Notlar!AK104/b_top</f>
        <v>#VALUE!</v>
      </c>
      <c r="AL104" s="168">
        <f t="shared" si="5"/>
        <v>0</v>
      </c>
      <c r="AM104" s="169">
        <f t="shared" si="5"/>
        <v>0</v>
      </c>
      <c r="AN104" s="169">
        <f t="shared" si="5"/>
        <v>0</v>
      </c>
      <c r="AO104" s="169">
        <f t="shared" si="5"/>
        <v>0</v>
      </c>
      <c r="AP104" s="169">
        <f t="shared" si="5"/>
        <v>0</v>
      </c>
      <c r="AQ104" s="169">
        <f t="shared" si="4"/>
        <v>0</v>
      </c>
      <c r="AR104" s="169">
        <f t="shared" si="4"/>
        <v>0</v>
      </c>
      <c r="AS104" s="169">
        <f t="shared" si="4"/>
        <v>0</v>
      </c>
      <c r="AT104" s="169">
        <f t="shared" si="4"/>
        <v>0</v>
      </c>
      <c r="AU104" s="169">
        <f t="shared" si="4"/>
        <v>0</v>
      </c>
      <c r="AV104" s="170">
        <f>Notlar!AV104/b_top</f>
        <v>0</v>
      </c>
    </row>
    <row r="105" spans="1:48" x14ac:dyDescent="0.25">
      <c r="A105" s="68">
        <v>103</v>
      </c>
      <c r="B105" s="126" t="str">
        <f>IF(Notlar!B105&lt;&gt;"",Notlar!B105,"")</f>
        <v/>
      </c>
      <c r="C105" s="127" t="str">
        <f>IF(Notlar!C105&lt;&gt;"",Notlar!C105,"")</f>
        <v/>
      </c>
      <c r="D105" s="128" t="str">
        <f>IF(Notlar!D105&lt;&gt;"",Notlar!D105,"")</f>
        <v/>
      </c>
      <c r="E105" s="118">
        <f>IFERROR(Notlar!E105/v_s1,0)</f>
        <v>0</v>
      </c>
      <c r="F105" s="119">
        <f>IFERROR(Notlar!F105/v_s2,0)</f>
        <v>0</v>
      </c>
      <c r="G105" s="119">
        <f>IFERROR(Notlar!G105/v_s3,0)</f>
        <v>0</v>
      </c>
      <c r="H105" s="119">
        <f>IFERROR(Notlar!H105/v_s4,0)</f>
        <v>0</v>
      </c>
      <c r="I105" s="119">
        <f>IFERROR(Notlar!I105/v_s5,0)</f>
        <v>0</v>
      </c>
      <c r="J105" s="119">
        <f>IFERROR(Notlar!J105/v_s6,0)</f>
        <v>0</v>
      </c>
      <c r="K105" s="119">
        <f>IFERROR(Notlar!K105/v_s7,0)</f>
        <v>0</v>
      </c>
      <c r="L105" s="119">
        <f>IFERROR(Notlar!L105/v_s8,0)</f>
        <v>0</v>
      </c>
      <c r="M105" s="119">
        <f>IFERROR(Notlar!M105/v_s9,0)</f>
        <v>0</v>
      </c>
      <c r="N105" s="119">
        <f>IFERROR(Notlar!N105/v_s10,0)</f>
        <v>0</v>
      </c>
      <c r="O105" s="120" t="e">
        <f>Notlar!O105/v_top</f>
        <v>#VALUE!</v>
      </c>
      <c r="P105" s="121">
        <f>IFERROR(Notlar!P105/f_s1,0)</f>
        <v>0</v>
      </c>
      <c r="Q105" s="119">
        <f>IFERROR(Notlar!Q105/f_s2,0)</f>
        <v>0</v>
      </c>
      <c r="R105" s="119">
        <f>IFERROR(Notlar!R105/f_s3,0)</f>
        <v>0</v>
      </c>
      <c r="S105" s="119">
        <f>IFERROR(Notlar!S105/f_s4,0)</f>
        <v>0</v>
      </c>
      <c r="T105" s="119">
        <f>IFERROR(Notlar!T105/f_s5,0)</f>
        <v>0</v>
      </c>
      <c r="U105" s="119">
        <f>IFERROR(Notlar!U105/f_s6,0)</f>
        <v>0</v>
      </c>
      <c r="V105" s="119">
        <f>IFERROR(Notlar!V105/f_s7,0)</f>
        <v>0</v>
      </c>
      <c r="W105" s="119">
        <f>IFERROR(Notlar!W105/f_s8,0)</f>
        <v>0</v>
      </c>
      <c r="X105" s="119">
        <f>IFERROR(Notlar!X105/f_s9,0)</f>
        <v>0</v>
      </c>
      <c r="Y105" s="119">
        <f>IFERROR(Notlar!Y105/f_s10,0)</f>
        <v>0</v>
      </c>
      <c r="Z105" s="122" t="e">
        <f>Notlar!Z105/f_top</f>
        <v>#VALUE!</v>
      </c>
      <c r="AA105" s="118">
        <f>IFERROR(Notlar!AA105/b_s1,0)</f>
        <v>0</v>
      </c>
      <c r="AB105" s="119">
        <f>IFERROR(Notlar!AB105/b_s2,0)</f>
        <v>0</v>
      </c>
      <c r="AC105" s="119">
        <f>IFERROR(Notlar!AC105/b_s3,0)</f>
        <v>0</v>
      </c>
      <c r="AD105" s="119">
        <f>IFERROR(Notlar!AD105/b_s4,0)</f>
        <v>0</v>
      </c>
      <c r="AE105" s="119">
        <f>IFERROR(Notlar!AE105/b_s5,0)</f>
        <v>0</v>
      </c>
      <c r="AF105" s="119">
        <f>IFERROR(Notlar!AF105/b_s6,0)</f>
        <v>0</v>
      </c>
      <c r="AG105" s="119">
        <f>IFERROR(Notlar!AG105/b_s7,0)</f>
        <v>0</v>
      </c>
      <c r="AH105" s="119">
        <f>IFERROR(Notlar!AH105/b_s8,0)</f>
        <v>0</v>
      </c>
      <c r="AI105" s="119">
        <f>IFERROR(Notlar!AI105/b_s9,0)</f>
        <v>0</v>
      </c>
      <c r="AJ105" s="119">
        <f>IFERROR(Notlar!AJ105/b_s10,0)</f>
        <v>0</v>
      </c>
      <c r="AK105" s="122" t="e">
        <f>Notlar!AK105/b_top</f>
        <v>#VALUE!</v>
      </c>
      <c r="AL105" s="168">
        <f t="shared" si="5"/>
        <v>0</v>
      </c>
      <c r="AM105" s="169">
        <f t="shared" si="5"/>
        <v>0</v>
      </c>
      <c r="AN105" s="169">
        <f t="shared" si="5"/>
        <v>0</v>
      </c>
      <c r="AO105" s="169">
        <f t="shared" si="5"/>
        <v>0</v>
      </c>
      <c r="AP105" s="169">
        <f t="shared" si="5"/>
        <v>0</v>
      </c>
      <c r="AQ105" s="169">
        <f t="shared" si="4"/>
        <v>0</v>
      </c>
      <c r="AR105" s="169">
        <f t="shared" si="4"/>
        <v>0</v>
      </c>
      <c r="AS105" s="169">
        <f t="shared" si="4"/>
        <v>0</v>
      </c>
      <c r="AT105" s="169">
        <f t="shared" si="4"/>
        <v>0</v>
      </c>
      <c r="AU105" s="169">
        <f t="shared" si="4"/>
        <v>0</v>
      </c>
      <c r="AV105" s="170">
        <f>Notlar!AV105/b_top</f>
        <v>0</v>
      </c>
    </row>
    <row r="106" spans="1:48" x14ac:dyDescent="0.25">
      <c r="A106" s="30">
        <v>104</v>
      </c>
      <c r="B106" s="123" t="str">
        <f>IF(Notlar!B106&lt;&gt;"",Notlar!B106,"")</f>
        <v/>
      </c>
      <c r="C106" s="124" t="str">
        <f>IF(Notlar!C106&lt;&gt;"",Notlar!C106,"")</f>
        <v/>
      </c>
      <c r="D106" s="125" t="str">
        <f>IF(Notlar!D106&lt;&gt;"",Notlar!D106,"")</f>
        <v/>
      </c>
      <c r="E106" s="118">
        <f>IFERROR(Notlar!E106/v_s1,0)</f>
        <v>0</v>
      </c>
      <c r="F106" s="119">
        <f>IFERROR(Notlar!F106/v_s2,0)</f>
        <v>0</v>
      </c>
      <c r="G106" s="119">
        <f>IFERROR(Notlar!G106/v_s3,0)</f>
        <v>0</v>
      </c>
      <c r="H106" s="119">
        <f>IFERROR(Notlar!H106/v_s4,0)</f>
        <v>0</v>
      </c>
      <c r="I106" s="119">
        <f>IFERROR(Notlar!I106/v_s5,0)</f>
        <v>0</v>
      </c>
      <c r="J106" s="119">
        <f>IFERROR(Notlar!J106/v_s6,0)</f>
        <v>0</v>
      </c>
      <c r="K106" s="119">
        <f>IFERROR(Notlar!K106/v_s7,0)</f>
        <v>0</v>
      </c>
      <c r="L106" s="119">
        <f>IFERROR(Notlar!L106/v_s8,0)</f>
        <v>0</v>
      </c>
      <c r="M106" s="119">
        <f>IFERROR(Notlar!M106/v_s9,0)</f>
        <v>0</v>
      </c>
      <c r="N106" s="119">
        <f>IFERROR(Notlar!N106/v_s10,0)</f>
        <v>0</v>
      </c>
      <c r="O106" s="120" t="e">
        <f>Notlar!O106/v_top</f>
        <v>#VALUE!</v>
      </c>
      <c r="P106" s="121">
        <f>IFERROR(Notlar!P106/f_s1,0)</f>
        <v>0</v>
      </c>
      <c r="Q106" s="119">
        <f>IFERROR(Notlar!Q106/f_s2,0)</f>
        <v>0</v>
      </c>
      <c r="R106" s="119">
        <f>IFERROR(Notlar!R106/f_s3,0)</f>
        <v>0</v>
      </c>
      <c r="S106" s="119">
        <f>IFERROR(Notlar!S106/f_s4,0)</f>
        <v>0</v>
      </c>
      <c r="T106" s="119">
        <f>IFERROR(Notlar!T106/f_s5,0)</f>
        <v>0</v>
      </c>
      <c r="U106" s="119">
        <f>IFERROR(Notlar!U106/f_s6,0)</f>
        <v>0</v>
      </c>
      <c r="V106" s="119">
        <f>IFERROR(Notlar!V106/f_s7,0)</f>
        <v>0</v>
      </c>
      <c r="W106" s="119">
        <f>IFERROR(Notlar!W106/f_s8,0)</f>
        <v>0</v>
      </c>
      <c r="X106" s="119">
        <f>IFERROR(Notlar!X106/f_s9,0)</f>
        <v>0</v>
      </c>
      <c r="Y106" s="119">
        <f>IFERROR(Notlar!Y106/f_s10,0)</f>
        <v>0</v>
      </c>
      <c r="Z106" s="122" t="e">
        <f>Notlar!Z106/f_top</f>
        <v>#VALUE!</v>
      </c>
      <c r="AA106" s="118">
        <f>IFERROR(Notlar!AA106/b_s1,0)</f>
        <v>0</v>
      </c>
      <c r="AB106" s="119">
        <f>IFERROR(Notlar!AB106/b_s2,0)</f>
        <v>0</v>
      </c>
      <c r="AC106" s="119">
        <f>IFERROR(Notlar!AC106/b_s3,0)</f>
        <v>0</v>
      </c>
      <c r="AD106" s="119">
        <f>IFERROR(Notlar!AD106/b_s4,0)</f>
        <v>0</v>
      </c>
      <c r="AE106" s="119">
        <f>IFERROR(Notlar!AE106/b_s5,0)</f>
        <v>0</v>
      </c>
      <c r="AF106" s="119">
        <f>IFERROR(Notlar!AF106/b_s6,0)</f>
        <v>0</v>
      </c>
      <c r="AG106" s="119">
        <f>IFERROR(Notlar!AG106/b_s7,0)</f>
        <v>0</v>
      </c>
      <c r="AH106" s="119">
        <f>IFERROR(Notlar!AH106/b_s8,0)</f>
        <v>0</v>
      </c>
      <c r="AI106" s="119">
        <f>IFERROR(Notlar!AI106/b_s9,0)</f>
        <v>0</v>
      </c>
      <c r="AJ106" s="119">
        <f>IFERROR(Notlar!AJ106/b_s10,0)</f>
        <v>0</v>
      </c>
      <c r="AK106" s="122" t="e">
        <f>Notlar!AK106/b_top</f>
        <v>#VALUE!</v>
      </c>
      <c r="AL106" s="168">
        <f t="shared" si="5"/>
        <v>0</v>
      </c>
      <c r="AM106" s="169">
        <f t="shared" si="5"/>
        <v>0</v>
      </c>
      <c r="AN106" s="169">
        <f t="shared" si="5"/>
        <v>0</v>
      </c>
      <c r="AO106" s="169">
        <f t="shared" si="5"/>
        <v>0</v>
      </c>
      <c r="AP106" s="169">
        <f t="shared" si="5"/>
        <v>0</v>
      </c>
      <c r="AQ106" s="169">
        <f t="shared" si="4"/>
        <v>0</v>
      </c>
      <c r="AR106" s="169">
        <f t="shared" si="4"/>
        <v>0</v>
      </c>
      <c r="AS106" s="169">
        <f t="shared" si="4"/>
        <v>0</v>
      </c>
      <c r="AT106" s="169">
        <f t="shared" si="4"/>
        <v>0</v>
      </c>
      <c r="AU106" s="169">
        <f t="shared" si="4"/>
        <v>0</v>
      </c>
      <c r="AV106" s="170">
        <f>Notlar!AV106/b_top</f>
        <v>0</v>
      </c>
    </row>
    <row r="107" spans="1:48" x14ac:dyDescent="0.25">
      <c r="A107" s="68">
        <v>105</v>
      </c>
      <c r="B107" s="126" t="str">
        <f>IF(Notlar!B107&lt;&gt;"",Notlar!B107,"")</f>
        <v/>
      </c>
      <c r="C107" s="127" t="str">
        <f>IF(Notlar!C107&lt;&gt;"",Notlar!C107,"")</f>
        <v/>
      </c>
      <c r="D107" s="128" t="str">
        <f>IF(Notlar!D107&lt;&gt;"",Notlar!D107,"")</f>
        <v/>
      </c>
      <c r="E107" s="118">
        <f>IFERROR(Notlar!E107/v_s1,0)</f>
        <v>0</v>
      </c>
      <c r="F107" s="119">
        <f>IFERROR(Notlar!F107/v_s2,0)</f>
        <v>0</v>
      </c>
      <c r="G107" s="119">
        <f>IFERROR(Notlar!G107/v_s3,0)</f>
        <v>0</v>
      </c>
      <c r="H107" s="119">
        <f>IFERROR(Notlar!H107/v_s4,0)</f>
        <v>0</v>
      </c>
      <c r="I107" s="119">
        <f>IFERROR(Notlar!I107/v_s5,0)</f>
        <v>0</v>
      </c>
      <c r="J107" s="119">
        <f>IFERROR(Notlar!J107/v_s6,0)</f>
        <v>0</v>
      </c>
      <c r="K107" s="119">
        <f>IFERROR(Notlar!K107/v_s7,0)</f>
        <v>0</v>
      </c>
      <c r="L107" s="119">
        <f>IFERROR(Notlar!L107/v_s8,0)</f>
        <v>0</v>
      </c>
      <c r="M107" s="119">
        <f>IFERROR(Notlar!M107/v_s9,0)</f>
        <v>0</v>
      </c>
      <c r="N107" s="119">
        <f>IFERROR(Notlar!N107/v_s10,0)</f>
        <v>0</v>
      </c>
      <c r="O107" s="120" t="e">
        <f>Notlar!O107/v_top</f>
        <v>#VALUE!</v>
      </c>
      <c r="P107" s="121">
        <f>IFERROR(Notlar!P107/f_s1,0)</f>
        <v>0</v>
      </c>
      <c r="Q107" s="119">
        <f>IFERROR(Notlar!Q107/f_s2,0)</f>
        <v>0</v>
      </c>
      <c r="R107" s="119">
        <f>IFERROR(Notlar!R107/f_s3,0)</f>
        <v>0</v>
      </c>
      <c r="S107" s="119">
        <f>IFERROR(Notlar!S107/f_s4,0)</f>
        <v>0</v>
      </c>
      <c r="T107" s="119">
        <f>IFERROR(Notlar!T107/f_s5,0)</f>
        <v>0</v>
      </c>
      <c r="U107" s="119">
        <f>IFERROR(Notlar!U107/f_s6,0)</f>
        <v>0</v>
      </c>
      <c r="V107" s="119">
        <f>IFERROR(Notlar!V107/f_s7,0)</f>
        <v>0</v>
      </c>
      <c r="W107" s="119">
        <f>IFERROR(Notlar!W107/f_s8,0)</f>
        <v>0</v>
      </c>
      <c r="X107" s="119">
        <f>IFERROR(Notlar!X107/f_s9,0)</f>
        <v>0</v>
      </c>
      <c r="Y107" s="119">
        <f>IFERROR(Notlar!Y107/f_s10,0)</f>
        <v>0</v>
      </c>
      <c r="Z107" s="122" t="e">
        <f>Notlar!Z107/f_top</f>
        <v>#VALUE!</v>
      </c>
      <c r="AA107" s="118">
        <f>IFERROR(Notlar!AA107/b_s1,0)</f>
        <v>0</v>
      </c>
      <c r="AB107" s="119">
        <f>IFERROR(Notlar!AB107/b_s2,0)</f>
        <v>0</v>
      </c>
      <c r="AC107" s="119">
        <f>IFERROR(Notlar!AC107/b_s3,0)</f>
        <v>0</v>
      </c>
      <c r="AD107" s="119">
        <f>IFERROR(Notlar!AD107/b_s4,0)</f>
        <v>0</v>
      </c>
      <c r="AE107" s="119">
        <f>IFERROR(Notlar!AE107/b_s5,0)</f>
        <v>0</v>
      </c>
      <c r="AF107" s="119">
        <f>IFERROR(Notlar!AF107/b_s6,0)</f>
        <v>0</v>
      </c>
      <c r="AG107" s="119">
        <f>IFERROR(Notlar!AG107/b_s7,0)</f>
        <v>0</v>
      </c>
      <c r="AH107" s="119">
        <f>IFERROR(Notlar!AH107/b_s8,0)</f>
        <v>0</v>
      </c>
      <c r="AI107" s="119">
        <f>IFERROR(Notlar!AI107/b_s9,0)</f>
        <v>0</v>
      </c>
      <c r="AJ107" s="119">
        <f>IFERROR(Notlar!AJ107/b_s10,0)</f>
        <v>0</v>
      </c>
      <c r="AK107" s="122" t="e">
        <f>Notlar!AK107/b_top</f>
        <v>#VALUE!</v>
      </c>
      <c r="AL107" s="168">
        <f t="shared" si="5"/>
        <v>0</v>
      </c>
      <c r="AM107" s="169">
        <f t="shared" si="5"/>
        <v>0</v>
      </c>
      <c r="AN107" s="169">
        <f t="shared" si="5"/>
        <v>0</v>
      </c>
      <c r="AO107" s="169">
        <f t="shared" si="5"/>
        <v>0</v>
      </c>
      <c r="AP107" s="169">
        <f t="shared" si="5"/>
        <v>0</v>
      </c>
      <c r="AQ107" s="169">
        <f t="shared" si="4"/>
        <v>0</v>
      </c>
      <c r="AR107" s="169">
        <f t="shared" si="4"/>
        <v>0</v>
      </c>
      <c r="AS107" s="169">
        <f t="shared" si="4"/>
        <v>0</v>
      </c>
      <c r="AT107" s="169">
        <f t="shared" si="4"/>
        <v>0</v>
      </c>
      <c r="AU107" s="169">
        <f t="shared" si="4"/>
        <v>0</v>
      </c>
      <c r="AV107" s="170">
        <f>Notlar!AV107/b_top</f>
        <v>0</v>
      </c>
    </row>
    <row r="108" spans="1:48" x14ac:dyDescent="0.25">
      <c r="A108" s="30">
        <v>106</v>
      </c>
      <c r="B108" s="123" t="str">
        <f>IF(Notlar!B108&lt;&gt;"",Notlar!B108,"")</f>
        <v/>
      </c>
      <c r="C108" s="124" t="str">
        <f>IF(Notlar!C108&lt;&gt;"",Notlar!C108,"")</f>
        <v/>
      </c>
      <c r="D108" s="125" t="str">
        <f>IF(Notlar!D108&lt;&gt;"",Notlar!D108,"")</f>
        <v/>
      </c>
      <c r="E108" s="118">
        <f>IFERROR(Notlar!E108/v_s1,0)</f>
        <v>0</v>
      </c>
      <c r="F108" s="119">
        <f>IFERROR(Notlar!F108/v_s2,0)</f>
        <v>0</v>
      </c>
      <c r="G108" s="119">
        <f>IFERROR(Notlar!G108/v_s3,0)</f>
        <v>0</v>
      </c>
      <c r="H108" s="119">
        <f>IFERROR(Notlar!H108/v_s4,0)</f>
        <v>0</v>
      </c>
      <c r="I108" s="119">
        <f>IFERROR(Notlar!I108/v_s5,0)</f>
        <v>0</v>
      </c>
      <c r="J108" s="119">
        <f>IFERROR(Notlar!J108/v_s6,0)</f>
        <v>0</v>
      </c>
      <c r="K108" s="119">
        <f>IFERROR(Notlar!K108/v_s7,0)</f>
        <v>0</v>
      </c>
      <c r="L108" s="119">
        <f>IFERROR(Notlar!L108/v_s8,0)</f>
        <v>0</v>
      </c>
      <c r="M108" s="119">
        <f>IFERROR(Notlar!M108/v_s9,0)</f>
        <v>0</v>
      </c>
      <c r="N108" s="119">
        <f>IFERROR(Notlar!N108/v_s10,0)</f>
        <v>0</v>
      </c>
      <c r="O108" s="120" t="e">
        <f>Notlar!O108/v_top</f>
        <v>#VALUE!</v>
      </c>
      <c r="P108" s="121">
        <f>IFERROR(Notlar!P108/f_s1,0)</f>
        <v>0</v>
      </c>
      <c r="Q108" s="119">
        <f>IFERROR(Notlar!Q108/f_s2,0)</f>
        <v>0</v>
      </c>
      <c r="R108" s="119">
        <f>IFERROR(Notlar!R108/f_s3,0)</f>
        <v>0</v>
      </c>
      <c r="S108" s="119">
        <f>IFERROR(Notlar!S108/f_s4,0)</f>
        <v>0</v>
      </c>
      <c r="T108" s="119">
        <f>IFERROR(Notlar!T108/f_s5,0)</f>
        <v>0</v>
      </c>
      <c r="U108" s="119">
        <f>IFERROR(Notlar!U108/f_s6,0)</f>
        <v>0</v>
      </c>
      <c r="V108" s="119">
        <f>IFERROR(Notlar!V108/f_s7,0)</f>
        <v>0</v>
      </c>
      <c r="W108" s="119">
        <f>IFERROR(Notlar!W108/f_s8,0)</f>
        <v>0</v>
      </c>
      <c r="X108" s="119">
        <f>IFERROR(Notlar!X108/f_s9,0)</f>
        <v>0</v>
      </c>
      <c r="Y108" s="119">
        <f>IFERROR(Notlar!Y108/f_s10,0)</f>
        <v>0</v>
      </c>
      <c r="Z108" s="122" t="e">
        <f>Notlar!Z108/f_top</f>
        <v>#VALUE!</v>
      </c>
      <c r="AA108" s="118">
        <f>IFERROR(Notlar!AA108/b_s1,0)</f>
        <v>0</v>
      </c>
      <c r="AB108" s="119">
        <f>IFERROR(Notlar!AB108/b_s2,0)</f>
        <v>0</v>
      </c>
      <c r="AC108" s="119">
        <f>IFERROR(Notlar!AC108/b_s3,0)</f>
        <v>0</v>
      </c>
      <c r="AD108" s="119">
        <f>IFERROR(Notlar!AD108/b_s4,0)</f>
        <v>0</v>
      </c>
      <c r="AE108" s="119">
        <f>IFERROR(Notlar!AE108/b_s5,0)</f>
        <v>0</v>
      </c>
      <c r="AF108" s="119">
        <f>IFERROR(Notlar!AF108/b_s6,0)</f>
        <v>0</v>
      </c>
      <c r="AG108" s="119">
        <f>IFERROR(Notlar!AG108/b_s7,0)</f>
        <v>0</v>
      </c>
      <c r="AH108" s="119">
        <f>IFERROR(Notlar!AH108/b_s8,0)</f>
        <v>0</v>
      </c>
      <c r="AI108" s="119">
        <f>IFERROR(Notlar!AI108/b_s9,0)</f>
        <v>0</v>
      </c>
      <c r="AJ108" s="119">
        <f>IFERROR(Notlar!AJ108/b_s10,0)</f>
        <v>0</v>
      </c>
      <c r="AK108" s="122" t="e">
        <f>Notlar!AK108/b_top</f>
        <v>#VALUE!</v>
      </c>
      <c r="AL108" s="168">
        <f t="shared" si="5"/>
        <v>0</v>
      </c>
      <c r="AM108" s="169">
        <f t="shared" si="5"/>
        <v>0</v>
      </c>
      <c r="AN108" s="169">
        <f t="shared" si="5"/>
        <v>0</v>
      </c>
      <c r="AO108" s="169">
        <f t="shared" si="5"/>
        <v>0</v>
      </c>
      <c r="AP108" s="169">
        <f t="shared" si="5"/>
        <v>0</v>
      </c>
      <c r="AQ108" s="169">
        <f t="shared" si="4"/>
        <v>0</v>
      </c>
      <c r="AR108" s="169">
        <f t="shared" si="4"/>
        <v>0</v>
      </c>
      <c r="AS108" s="169">
        <f t="shared" si="4"/>
        <v>0</v>
      </c>
      <c r="AT108" s="169">
        <f t="shared" si="4"/>
        <v>0</v>
      </c>
      <c r="AU108" s="169">
        <f t="shared" si="4"/>
        <v>0</v>
      </c>
      <c r="AV108" s="170">
        <f>Notlar!AV108/b_top</f>
        <v>0</v>
      </c>
    </row>
    <row r="109" spans="1:48" x14ac:dyDescent="0.25">
      <c r="A109" s="68">
        <v>107</v>
      </c>
      <c r="B109" s="126" t="str">
        <f>IF(Notlar!B109&lt;&gt;"",Notlar!B109,"")</f>
        <v/>
      </c>
      <c r="C109" s="127" t="str">
        <f>IF(Notlar!C109&lt;&gt;"",Notlar!C109,"")</f>
        <v/>
      </c>
      <c r="D109" s="128" t="str">
        <f>IF(Notlar!D109&lt;&gt;"",Notlar!D109,"")</f>
        <v/>
      </c>
      <c r="E109" s="118">
        <f>IFERROR(Notlar!E109/v_s1,0)</f>
        <v>0</v>
      </c>
      <c r="F109" s="119">
        <f>IFERROR(Notlar!F109/v_s2,0)</f>
        <v>0</v>
      </c>
      <c r="G109" s="119">
        <f>IFERROR(Notlar!G109/v_s3,0)</f>
        <v>0</v>
      </c>
      <c r="H109" s="119">
        <f>IFERROR(Notlar!H109/v_s4,0)</f>
        <v>0</v>
      </c>
      <c r="I109" s="119">
        <f>IFERROR(Notlar!I109/v_s5,0)</f>
        <v>0</v>
      </c>
      <c r="J109" s="119">
        <f>IFERROR(Notlar!J109/v_s6,0)</f>
        <v>0</v>
      </c>
      <c r="K109" s="119">
        <f>IFERROR(Notlar!K109/v_s7,0)</f>
        <v>0</v>
      </c>
      <c r="L109" s="119">
        <f>IFERROR(Notlar!L109/v_s8,0)</f>
        <v>0</v>
      </c>
      <c r="M109" s="119">
        <f>IFERROR(Notlar!M109/v_s9,0)</f>
        <v>0</v>
      </c>
      <c r="N109" s="119">
        <f>IFERROR(Notlar!N109/v_s10,0)</f>
        <v>0</v>
      </c>
      <c r="O109" s="120" t="e">
        <f>Notlar!O109/v_top</f>
        <v>#VALUE!</v>
      </c>
      <c r="P109" s="121">
        <f>IFERROR(Notlar!P109/f_s1,0)</f>
        <v>0</v>
      </c>
      <c r="Q109" s="119">
        <f>IFERROR(Notlar!Q109/f_s2,0)</f>
        <v>0</v>
      </c>
      <c r="R109" s="119">
        <f>IFERROR(Notlar!R109/f_s3,0)</f>
        <v>0</v>
      </c>
      <c r="S109" s="119">
        <f>IFERROR(Notlar!S109/f_s4,0)</f>
        <v>0</v>
      </c>
      <c r="T109" s="119">
        <f>IFERROR(Notlar!T109/f_s5,0)</f>
        <v>0</v>
      </c>
      <c r="U109" s="119">
        <f>IFERROR(Notlar!U109/f_s6,0)</f>
        <v>0</v>
      </c>
      <c r="V109" s="119">
        <f>IFERROR(Notlar!V109/f_s7,0)</f>
        <v>0</v>
      </c>
      <c r="W109" s="119">
        <f>IFERROR(Notlar!W109/f_s8,0)</f>
        <v>0</v>
      </c>
      <c r="X109" s="119">
        <f>IFERROR(Notlar!X109/f_s9,0)</f>
        <v>0</v>
      </c>
      <c r="Y109" s="119">
        <f>IFERROR(Notlar!Y109/f_s10,0)</f>
        <v>0</v>
      </c>
      <c r="Z109" s="122" t="e">
        <f>Notlar!Z109/f_top</f>
        <v>#VALUE!</v>
      </c>
      <c r="AA109" s="118">
        <f>IFERROR(Notlar!AA109/b_s1,0)</f>
        <v>0</v>
      </c>
      <c r="AB109" s="119">
        <f>IFERROR(Notlar!AB109/b_s2,0)</f>
        <v>0</v>
      </c>
      <c r="AC109" s="119">
        <f>IFERROR(Notlar!AC109/b_s3,0)</f>
        <v>0</v>
      </c>
      <c r="AD109" s="119">
        <f>IFERROR(Notlar!AD109/b_s4,0)</f>
        <v>0</v>
      </c>
      <c r="AE109" s="119">
        <f>IFERROR(Notlar!AE109/b_s5,0)</f>
        <v>0</v>
      </c>
      <c r="AF109" s="119">
        <f>IFERROR(Notlar!AF109/b_s6,0)</f>
        <v>0</v>
      </c>
      <c r="AG109" s="119">
        <f>IFERROR(Notlar!AG109/b_s7,0)</f>
        <v>0</v>
      </c>
      <c r="AH109" s="119">
        <f>IFERROR(Notlar!AH109/b_s8,0)</f>
        <v>0</v>
      </c>
      <c r="AI109" s="119">
        <f>IFERROR(Notlar!AI109/b_s9,0)</f>
        <v>0</v>
      </c>
      <c r="AJ109" s="119">
        <f>IFERROR(Notlar!AJ109/b_s10,0)</f>
        <v>0</v>
      </c>
      <c r="AK109" s="122" t="e">
        <f>Notlar!AK109/b_top</f>
        <v>#VALUE!</v>
      </c>
      <c r="AL109" s="168">
        <f t="shared" si="5"/>
        <v>0</v>
      </c>
      <c r="AM109" s="169">
        <f t="shared" si="5"/>
        <v>0</v>
      </c>
      <c r="AN109" s="169">
        <f t="shared" si="5"/>
        <v>0</v>
      </c>
      <c r="AO109" s="169">
        <f t="shared" si="5"/>
        <v>0</v>
      </c>
      <c r="AP109" s="169">
        <f t="shared" si="5"/>
        <v>0</v>
      </c>
      <c r="AQ109" s="169">
        <f t="shared" si="4"/>
        <v>0</v>
      </c>
      <c r="AR109" s="169">
        <f t="shared" si="4"/>
        <v>0</v>
      </c>
      <c r="AS109" s="169">
        <f t="shared" si="4"/>
        <v>0</v>
      </c>
      <c r="AT109" s="169">
        <f t="shared" si="4"/>
        <v>0</v>
      </c>
      <c r="AU109" s="169">
        <f t="shared" si="4"/>
        <v>0</v>
      </c>
      <c r="AV109" s="170">
        <f>Notlar!AV109/b_top</f>
        <v>0</v>
      </c>
    </row>
    <row r="110" spans="1:48" x14ac:dyDescent="0.25">
      <c r="A110" s="30">
        <v>108</v>
      </c>
      <c r="B110" s="123" t="str">
        <f>IF(Notlar!B110&lt;&gt;"",Notlar!B110,"")</f>
        <v/>
      </c>
      <c r="C110" s="124" t="str">
        <f>IF(Notlar!C110&lt;&gt;"",Notlar!C110,"")</f>
        <v/>
      </c>
      <c r="D110" s="125" t="str">
        <f>IF(Notlar!D110&lt;&gt;"",Notlar!D110,"")</f>
        <v/>
      </c>
      <c r="E110" s="118">
        <f>IFERROR(Notlar!E110/v_s1,0)</f>
        <v>0</v>
      </c>
      <c r="F110" s="119">
        <f>IFERROR(Notlar!F110/v_s2,0)</f>
        <v>0</v>
      </c>
      <c r="G110" s="119">
        <f>IFERROR(Notlar!G110/v_s3,0)</f>
        <v>0</v>
      </c>
      <c r="H110" s="119">
        <f>IFERROR(Notlar!H110/v_s4,0)</f>
        <v>0</v>
      </c>
      <c r="I110" s="119">
        <f>IFERROR(Notlar!I110/v_s5,0)</f>
        <v>0</v>
      </c>
      <c r="J110" s="119">
        <f>IFERROR(Notlar!J110/v_s6,0)</f>
        <v>0</v>
      </c>
      <c r="K110" s="119">
        <f>IFERROR(Notlar!K110/v_s7,0)</f>
        <v>0</v>
      </c>
      <c r="L110" s="119">
        <f>IFERROR(Notlar!L110/v_s8,0)</f>
        <v>0</v>
      </c>
      <c r="M110" s="119">
        <f>IFERROR(Notlar!M110/v_s9,0)</f>
        <v>0</v>
      </c>
      <c r="N110" s="119">
        <f>IFERROR(Notlar!N110/v_s10,0)</f>
        <v>0</v>
      </c>
      <c r="O110" s="120" t="e">
        <f>Notlar!O110/v_top</f>
        <v>#VALUE!</v>
      </c>
      <c r="P110" s="121">
        <f>IFERROR(Notlar!P110/f_s1,0)</f>
        <v>0</v>
      </c>
      <c r="Q110" s="119">
        <f>IFERROR(Notlar!Q110/f_s2,0)</f>
        <v>0</v>
      </c>
      <c r="R110" s="119">
        <f>IFERROR(Notlar!R110/f_s3,0)</f>
        <v>0</v>
      </c>
      <c r="S110" s="119">
        <f>IFERROR(Notlar!S110/f_s4,0)</f>
        <v>0</v>
      </c>
      <c r="T110" s="119">
        <f>IFERROR(Notlar!T110/f_s5,0)</f>
        <v>0</v>
      </c>
      <c r="U110" s="119">
        <f>IFERROR(Notlar!U110/f_s6,0)</f>
        <v>0</v>
      </c>
      <c r="V110" s="119">
        <f>IFERROR(Notlar!V110/f_s7,0)</f>
        <v>0</v>
      </c>
      <c r="W110" s="119">
        <f>IFERROR(Notlar!W110/f_s8,0)</f>
        <v>0</v>
      </c>
      <c r="X110" s="119">
        <f>IFERROR(Notlar!X110/f_s9,0)</f>
        <v>0</v>
      </c>
      <c r="Y110" s="119">
        <f>IFERROR(Notlar!Y110/f_s10,0)</f>
        <v>0</v>
      </c>
      <c r="Z110" s="122" t="e">
        <f>Notlar!Z110/f_top</f>
        <v>#VALUE!</v>
      </c>
      <c r="AA110" s="118">
        <f>IFERROR(Notlar!AA110/b_s1,0)</f>
        <v>0</v>
      </c>
      <c r="AB110" s="119">
        <f>IFERROR(Notlar!AB110/b_s2,0)</f>
        <v>0</v>
      </c>
      <c r="AC110" s="119">
        <f>IFERROR(Notlar!AC110/b_s3,0)</f>
        <v>0</v>
      </c>
      <c r="AD110" s="119">
        <f>IFERROR(Notlar!AD110/b_s4,0)</f>
        <v>0</v>
      </c>
      <c r="AE110" s="119">
        <f>IFERROR(Notlar!AE110/b_s5,0)</f>
        <v>0</v>
      </c>
      <c r="AF110" s="119">
        <f>IFERROR(Notlar!AF110/b_s6,0)</f>
        <v>0</v>
      </c>
      <c r="AG110" s="119">
        <f>IFERROR(Notlar!AG110/b_s7,0)</f>
        <v>0</v>
      </c>
      <c r="AH110" s="119">
        <f>IFERROR(Notlar!AH110/b_s8,0)</f>
        <v>0</v>
      </c>
      <c r="AI110" s="119">
        <f>IFERROR(Notlar!AI110/b_s9,0)</f>
        <v>0</v>
      </c>
      <c r="AJ110" s="119">
        <f>IFERROR(Notlar!AJ110/b_s10,0)</f>
        <v>0</v>
      </c>
      <c r="AK110" s="122" t="e">
        <f>Notlar!AK110/b_top</f>
        <v>#VALUE!</v>
      </c>
      <c r="AL110" s="168">
        <f t="shared" si="5"/>
        <v>0</v>
      </c>
      <c r="AM110" s="169">
        <f t="shared" si="5"/>
        <v>0</v>
      </c>
      <c r="AN110" s="169">
        <f t="shared" si="5"/>
        <v>0</v>
      </c>
      <c r="AO110" s="169">
        <f t="shared" si="5"/>
        <v>0</v>
      </c>
      <c r="AP110" s="169">
        <f t="shared" si="5"/>
        <v>0</v>
      </c>
      <c r="AQ110" s="169">
        <f t="shared" si="4"/>
        <v>0</v>
      </c>
      <c r="AR110" s="169">
        <f t="shared" si="4"/>
        <v>0</v>
      </c>
      <c r="AS110" s="169">
        <f t="shared" si="4"/>
        <v>0</v>
      </c>
      <c r="AT110" s="169">
        <f t="shared" si="4"/>
        <v>0</v>
      </c>
      <c r="AU110" s="169">
        <f t="shared" si="4"/>
        <v>0</v>
      </c>
      <c r="AV110" s="170">
        <f>Notlar!AV110/b_top</f>
        <v>0</v>
      </c>
    </row>
    <row r="111" spans="1:48" x14ac:dyDescent="0.25">
      <c r="A111" s="68">
        <v>109</v>
      </c>
      <c r="B111" s="126" t="str">
        <f>IF(Notlar!B111&lt;&gt;"",Notlar!B111,"")</f>
        <v/>
      </c>
      <c r="C111" s="127" t="str">
        <f>IF(Notlar!C111&lt;&gt;"",Notlar!C111,"")</f>
        <v/>
      </c>
      <c r="D111" s="128" t="str">
        <f>IF(Notlar!D111&lt;&gt;"",Notlar!D111,"")</f>
        <v/>
      </c>
      <c r="E111" s="118">
        <f>IFERROR(Notlar!E111/v_s1,0)</f>
        <v>0</v>
      </c>
      <c r="F111" s="119">
        <f>IFERROR(Notlar!F111/v_s2,0)</f>
        <v>0</v>
      </c>
      <c r="G111" s="119">
        <f>IFERROR(Notlar!G111/v_s3,0)</f>
        <v>0</v>
      </c>
      <c r="H111" s="119">
        <f>IFERROR(Notlar!H111/v_s4,0)</f>
        <v>0</v>
      </c>
      <c r="I111" s="119">
        <f>IFERROR(Notlar!I111/v_s5,0)</f>
        <v>0</v>
      </c>
      <c r="J111" s="119">
        <f>IFERROR(Notlar!J111/v_s6,0)</f>
        <v>0</v>
      </c>
      <c r="K111" s="119">
        <f>IFERROR(Notlar!K111/v_s7,0)</f>
        <v>0</v>
      </c>
      <c r="L111" s="119">
        <f>IFERROR(Notlar!L111/v_s8,0)</f>
        <v>0</v>
      </c>
      <c r="M111" s="119">
        <f>IFERROR(Notlar!M111/v_s9,0)</f>
        <v>0</v>
      </c>
      <c r="N111" s="119">
        <f>IFERROR(Notlar!N111/v_s10,0)</f>
        <v>0</v>
      </c>
      <c r="O111" s="120" t="e">
        <f>Notlar!O111/v_top</f>
        <v>#VALUE!</v>
      </c>
      <c r="P111" s="121">
        <f>IFERROR(Notlar!P111/f_s1,0)</f>
        <v>0</v>
      </c>
      <c r="Q111" s="119">
        <f>IFERROR(Notlar!Q111/f_s2,0)</f>
        <v>0</v>
      </c>
      <c r="R111" s="119">
        <f>IFERROR(Notlar!R111/f_s3,0)</f>
        <v>0</v>
      </c>
      <c r="S111" s="119">
        <f>IFERROR(Notlar!S111/f_s4,0)</f>
        <v>0</v>
      </c>
      <c r="T111" s="119">
        <f>IFERROR(Notlar!T111/f_s5,0)</f>
        <v>0</v>
      </c>
      <c r="U111" s="119">
        <f>IFERROR(Notlar!U111/f_s6,0)</f>
        <v>0</v>
      </c>
      <c r="V111" s="119">
        <f>IFERROR(Notlar!V111/f_s7,0)</f>
        <v>0</v>
      </c>
      <c r="W111" s="119">
        <f>IFERROR(Notlar!W111/f_s8,0)</f>
        <v>0</v>
      </c>
      <c r="X111" s="119">
        <f>IFERROR(Notlar!X111/f_s9,0)</f>
        <v>0</v>
      </c>
      <c r="Y111" s="119">
        <f>IFERROR(Notlar!Y111/f_s10,0)</f>
        <v>0</v>
      </c>
      <c r="Z111" s="122" t="e">
        <f>Notlar!Z111/f_top</f>
        <v>#VALUE!</v>
      </c>
      <c r="AA111" s="118">
        <f>IFERROR(Notlar!AA111/b_s1,0)</f>
        <v>0</v>
      </c>
      <c r="AB111" s="119">
        <f>IFERROR(Notlar!AB111/b_s2,0)</f>
        <v>0</v>
      </c>
      <c r="AC111" s="119">
        <f>IFERROR(Notlar!AC111/b_s3,0)</f>
        <v>0</v>
      </c>
      <c r="AD111" s="119">
        <f>IFERROR(Notlar!AD111/b_s4,0)</f>
        <v>0</v>
      </c>
      <c r="AE111" s="119">
        <f>IFERROR(Notlar!AE111/b_s5,0)</f>
        <v>0</v>
      </c>
      <c r="AF111" s="119">
        <f>IFERROR(Notlar!AF111/b_s6,0)</f>
        <v>0</v>
      </c>
      <c r="AG111" s="119">
        <f>IFERROR(Notlar!AG111/b_s7,0)</f>
        <v>0</v>
      </c>
      <c r="AH111" s="119">
        <f>IFERROR(Notlar!AH111/b_s8,0)</f>
        <v>0</v>
      </c>
      <c r="AI111" s="119">
        <f>IFERROR(Notlar!AI111/b_s9,0)</f>
        <v>0</v>
      </c>
      <c r="AJ111" s="119">
        <f>IFERROR(Notlar!AJ111/b_s10,0)</f>
        <v>0</v>
      </c>
      <c r="AK111" s="122" t="e">
        <f>Notlar!AK111/b_top</f>
        <v>#VALUE!</v>
      </c>
      <c r="AL111" s="168">
        <f t="shared" si="5"/>
        <v>0</v>
      </c>
      <c r="AM111" s="169">
        <f t="shared" si="5"/>
        <v>0</v>
      </c>
      <c r="AN111" s="169">
        <f t="shared" si="5"/>
        <v>0</v>
      </c>
      <c r="AO111" s="169">
        <f t="shared" si="5"/>
        <v>0</v>
      </c>
      <c r="AP111" s="169">
        <f t="shared" si="5"/>
        <v>0</v>
      </c>
      <c r="AQ111" s="169">
        <f t="shared" si="4"/>
        <v>0</v>
      </c>
      <c r="AR111" s="169">
        <f t="shared" si="4"/>
        <v>0</v>
      </c>
      <c r="AS111" s="169">
        <f t="shared" si="4"/>
        <v>0</v>
      </c>
      <c r="AT111" s="169">
        <f t="shared" si="4"/>
        <v>0</v>
      </c>
      <c r="AU111" s="169">
        <f t="shared" si="4"/>
        <v>0</v>
      </c>
      <c r="AV111" s="170">
        <f>Notlar!AV111/b_top</f>
        <v>0</v>
      </c>
    </row>
    <row r="112" spans="1:48" x14ac:dyDescent="0.25">
      <c r="A112" s="30">
        <v>110</v>
      </c>
      <c r="B112" s="123" t="str">
        <f>IF(Notlar!B112&lt;&gt;"",Notlar!B112,"")</f>
        <v/>
      </c>
      <c r="C112" s="124" t="str">
        <f>IF(Notlar!C112&lt;&gt;"",Notlar!C112,"")</f>
        <v/>
      </c>
      <c r="D112" s="125" t="str">
        <f>IF(Notlar!D112&lt;&gt;"",Notlar!D112,"")</f>
        <v/>
      </c>
      <c r="E112" s="118">
        <f>IFERROR(Notlar!E112/v_s1,0)</f>
        <v>0</v>
      </c>
      <c r="F112" s="119">
        <f>IFERROR(Notlar!F112/v_s2,0)</f>
        <v>0</v>
      </c>
      <c r="G112" s="119">
        <f>IFERROR(Notlar!G112/v_s3,0)</f>
        <v>0</v>
      </c>
      <c r="H112" s="119">
        <f>IFERROR(Notlar!H112/v_s4,0)</f>
        <v>0</v>
      </c>
      <c r="I112" s="119">
        <f>IFERROR(Notlar!I112/v_s5,0)</f>
        <v>0</v>
      </c>
      <c r="J112" s="119">
        <f>IFERROR(Notlar!J112/v_s6,0)</f>
        <v>0</v>
      </c>
      <c r="K112" s="119">
        <f>IFERROR(Notlar!K112/v_s7,0)</f>
        <v>0</v>
      </c>
      <c r="L112" s="119">
        <f>IFERROR(Notlar!L112/v_s8,0)</f>
        <v>0</v>
      </c>
      <c r="M112" s="119">
        <f>IFERROR(Notlar!M112/v_s9,0)</f>
        <v>0</v>
      </c>
      <c r="N112" s="119">
        <f>IFERROR(Notlar!N112/v_s10,0)</f>
        <v>0</v>
      </c>
      <c r="O112" s="120" t="e">
        <f>Notlar!O112/v_top</f>
        <v>#VALUE!</v>
      </c>
      <c r="P112" s="121">
        <f>IFERROR(Notlar!P112/f_s1,0)</f>
        <v>0</v>
      </c>
      <c r="Q112" s="119">
        <f>IFERROR(Notlar!Q112/f_s2,0)</f>
        <v>0</v>
      </c>
      <c r="R112" s="119">
        <f>IFERROR(Notlar!R112/f_s3,0)</f>
        <v>0</v>
      </c>
      <c r="S112" s="119">
        <f>IFERROR(Notlar!S112/f_s4,0)</f>
        <v>0</v>
      </c>
      <c r="T112" s="119">
        <f>IFERROR(Notlar!T112/f_s5,0)</f>
        <v>0</v>
      </c>
      <c r="U112" s="119">
        <f>IFERROR(Notlar!U112/f_s6,0)</f>
        <v>0</v>
      </c>
      <c r="V112" s="119">
        <f>IFERROR(Notlar!V112/f_s7,0)</f>
        <v>0</v>
      </c>
      <c r="W112" s="119">
        <f>IFERROR(Notlar!W112/f_s8,0)</f>
        <v>0</v>
      </c>
      <c r="X112" s="119">
        <f>IFERROR(Notlar!X112/f_s9,0)</f>
        <v>0</v>
      </c>
      <c r="Y112" s="119">
        <f>IFERROR(Notlar!Y112/f_s10,0)</f>
        <v>0</v>
      </c>
      <c r="Z112" s="122" t="e">
        <f>Notlar!Z112/f_top</f>
        <v>#VALUE!</v>
      </c>
      <c r="AA112" s="118">
        <f>IFERROR(Notlar!AA112/b_s1,0)</f>
        <v>0</v>
      </c>
      <c r="AB112" s="119">
        <f>IFERROR(Notlar!AB112/b_s2,0)</f>
        <v>0</v>
      </c>
      <c r="AC112" s="119">
        <f>IFERROR(Notlar!AC112/b_s3,0)</f>
        <v>0</v>
      </c>
      <c r="AD112" s="119">
        <f>IFERROR(Notlar!AD112/b_s4,0)</f>
        <v>0</v>
      </c>
      <c r="AE112" s="119">
        <f>IFERROR(Notlar!AE112/b_s5,0)</f>
        <v>0</v>
      </c>
      <c r="AF112" s="119">
        <f>IFERROR(Notlar!AF112/b_s6,0)</f>
        <v>0</v>
      </c>
      <c r="AG112" s="119">
        <f>IFERROR(Notlar!AG112/b_s7,0)</f>
        <v>0</v>
      </c>
      <c r="AH112" s="119">
        <f>IFERROR(Notlar!AH112/b_s8,0)</f>
        <v>0</v>
      </c>
      <c r="AI112" s="119">
        <f>IFERROR(Notlar!AI112/b_s9,0)</f>
        <v>0</v>
      </c>
      <c r="AJ112" s="119">
        <f>IFERROR(Notlar!AJ112/b_s10,0)</f>
        <v>0</v>
      </c>
      <c r="AK112" s="122" t="e">
        <f>Notlar!AK112/b_top</f>
        <v>#VALUE!</v>
      </c>
      <c r="AL112" s="168">
        <f t="shared" si="5"/>
        <v>0</v>
      </c>
      <c r="AM112" s="169">
        <f t="shared" si="5"/>
        <v>0</v>
      </c>
      <c r="AN112" s="169">
        <f t="shared" si="5"/>
        <v>0</v>
      </c>
      <c r="AO112" s="169">
        <f t="shared" si="5"/>
        <v>0</v>
      </c>
      <c r="AP112" s="169">
        <f t="shared" si="5"/>
        <v>0</v>
      </c>
      <c r="AQ112" s="169">
        <f t="shared" si="4"/>
        <v>0</v>
      </c>
      <c r="AR112" s="169">
        <f t="shared" si="4"/>
        <v>0</v>
      </c>
      <c r="AS112" s="169">
        <f t="shared" si="4"/>
        <v>0</v>
      </c>
      <c r="AT112" s="169">
        <f t="shared" si="4"/>
        <v>0</v>
      </c>
      <c r="AU112" s="169">
        <f t="shared" si="4"/>
        <v>0</v>
      </c>
      <c r="AV112" s="170">
        <f>Notlar!AV112/b_top</f>
        <v>0</v>
      </c>
    </row>
    <row r="113" spans="1:48" x14ac:dyDescent="0.25">
      <c r="A113" s="68">
        <v>111</v>
      </c>
      <c r="B113" s="126" t="str">
        <f>IF(Notlar!B113&lt;&gt;"",Notlar!B113,"")</f>
        <v/>
      </c>
      <c r="C113" s="127" t="str">
        <f>IF(Notlar!C113&lt;&gt;"",Notlar!C113,"")</f>
        <v/>
      </c>
      <c r="D113" s="128" t="str">
        <f>IF(Notlar!D113&lt;&gt;"",Notlar!D113,"")</f>
        <v/>
      </c>
      <c r="E113" s="118">
        <f>IFERROR(Notlar!E113/v_s1,0)</f>
        <v>0</v>
      </c>
      <c r="F113" s="119">
        <f>IFERROR(Notlar!F113/v_s2,0)</f>
        <v>0</v>
      </c>
      <c r="G113" s="119">
        <f>IFERROR(Notlar!G113/v_s3,0)</f>
        <v>0</v>
      </c>
      <c r="H113" s="119">
        <f>IFERROR(Notlar!H113/v_s4,0)</f>
        <v>0</v>
      </c>
      <c r="I113" s="119">
        <f>IFERROR(Notlar!I113/v_s5,0)</f>
        <v>0</v>
      </c>
      <c r="J113" s="119">
        <f>IFERROR(Notlar!J113/v_s6,0)</f>
        <v>0</v>
      </c>
      <c r="K113" s="119">
        <f>IFERROR(Notlar!K113/v_s7,0)</f>
        <v>0</v>
      </c>
      <c r="L113" s="119">
        <f>IFERROR(Notlar!L113/v_s8,0)</f>
        <v>0</v>
      </c>
      <c r="M113" s="119">
        <f>IFERROR(Notlar!M113/v_s9,0)</f>
        <v>0</v>
      </c>
      <c r="N113" s="119">
        <f>IFERROR(Notlar!N113/v_s10,0)</f>
        <v>0</v>
      </c>
      <c r="O113" s="120" t="e">
        <f>Notlar!O113/v_top</f>
        <v>#VALUE!</v>
      </c>
      <c r="P113" s="121">
        <f>IFERROR(Notlar!P113/f_s1,0)</f>
        <v>0</v>
      </c>
      <c r="Q113" s="119">
        <f>IFERROR(Notlar!Q113/f_s2,0)</f>
        <v>0</v>
      </c>
      <c r="R113" s="119">
        <f>IFERROR(Notlar!R113/f_s3,0)</f>
        <v>0</v>
      </c>
      <c r="S113" s="119">
        <f>IFERROR(Notlar!S113/f_s4,0)</f>
        <v>0</v>
      </c>
      <c r="T113" s="119">
        <f>IFERROR(Notlar!T113/f_s5,0)</f>
        <v>0</v>
      </c>
      <c r="U113" s="119">
        <f>IFERROR(Notlar!U113/f_s6,0)</f>
        <v>0</v>
      </c>
      <c r="V113" s="119">
        <f>IFERROR(Notlar!V113/f_s7,0)</f>
        <v>0</v>
      </c>
      <c r="W113" s="119">
        <f>IFERROR(Notlar!W113/f_s8,0)</f>
        <v>0</v>
      </c>
      <c r="X113" s="119">
        <f>IFERROR(Notlar!X113/f_s9,0)</f>
        <v>0</v>
      </c>
      <c r="Y113" s="119">
        <f>IFERROR(Notlar!Y113/f_s10,0)</f>
        <v>0</v>
      </c>
      <c r="Z113" s="122" t="e">
        <f>Notlar!Z113/f_top</f>
        <v>#VALUE!</v>
      </c>
      <c r="AA113" s="118">
        <f>IFERROR(Notlar!AA113/b_s1,0)</f>
        <v>0</v>
      </c>
      <c r="AB113" s="119">
        <f>IFERROR(Notlar!AB113/b_s2,0)</f>
        <v>0</v>
      </c>
      <c r="AC113" s="119">
        <f>IFERROR(Notlar!AC113/b_s3,0)</f>
        <v>0</v>
      </c>
      <c r="AD113" s="119">
        <f>IFERROR(Notlar!AD113/b_s4,0)</f>
        <v>0</v>
      </c>
      <c r="AE113" s="119">
        <f>IFERROR(Notlar!AE113/b_s5,0)</f>
        <v>0</v>
      </c>
      <c r="AF113" s="119">
        <f>IFERROR(Notlar!AF113/b_s6,0)</f>
        <v>0</v>
      </c>
      <c r="AG113" s="119">
        <f>IFERROR(Notlar!AG113/b_s7,0)</f>
        <v>0</v>
      </c>
      <c r="AH113" s="119">
        <f>IFERROR(Notlar!AH113/b_s8,0)</f>
        <v>0</v>
      </c>
      <c r="AI113" s="119">
        <f>IFERROR(Notlar!AI113/b_s9,0)</f>
        <v>0</v>
      </c>
      <c r="AJ113" s="119">
        <f>IFERROR(Notlar!AJ113/b_s10,0)</f>
        <v>0</v>
      </c>
      <c r="AK113" s="122" t="e">
        <f>Notlar!AK113/b_top</f>
        <v>#VALUE!</v>
      </c>
      <c r="AL113" s="168">
        <f t="shared" si="5"/>
        <v>0</v>
      </c>
      <c r="AM113" s="169">
        <f t="shared" si="5"/>
        <v>0</v>
      </c>
      <c r="AN113" s="169">
        <f t="shared" si="5"/>
        <v>0</v>
      </c>
      <c r="AO113" s="169">
        <f t="shared" si="5"/>
        <v>0</v>
      </c>
      <c r="AP113" s="169">
        <f t="shared" si="5"/>
        <v>0</v>
      </c>
      <c r="AQ113" s="169">
        <f t="shared" si="4"/>
        <v>0</v>
      </c>
      <c r="AR113" s="169">
        <f t="shared" si="4"/>
        <v>0</v>
      </c>
      <c r="AS113" s="169">
        <f t="shared" si="4"/>
        <v>0</v>
      </c>
      <c r="AT113" s="169">
        <f t="shared" si="4"/>
        <v>0</v>
      </c>
      <c r="AU113" s="169">
        <f t="shared" si="4"/>
        <v>0</v>
      </c>
      <c r="AV113" s="170">
        <f>Notlar!AV113/b_top</f>
        <v>0</v>
      </c>
    </row>
    <row r="114" spans="1:48" x14ac:dyDescent="0.25">
      <c r="A114" s="30">
        <v>112</v>
      </c>
      <c r="B114" s="123" t="str">
        <f>IF(Notlar!B114&lt;&gt;"",Notlar!B114,"")</f>
        <v/>
      </c>
      <c r="C114" s="124" t="str">
        <f>IF(Notlar!C114&lt;&gt;"",Notlar!C114,"")</f>
        <v/>
      </c>
      <c r="D114" s="125" t="str">
        <f>IF(Notlar!D114&lt;&gt;"",Notlar!D114,"")</f>
        <v/>
      </c>
      <c r="E114" s="118">
        <f>IFERROR(Notlar!E114/v_s1,0)</f>
        <v>0</v>
      </c>
      <c r="F114" s="119">
        <f>IFERROR(Notlar!F114/v_s2,0)</f>
        <v>0</v>
      </c>
      <c r="G114" s="119">
        <f>IFERROR(Notlar!G114/v_s3,0)</f>
        <v>0</v>
      </c>
      <c r="H114" s="119">
        <f>IFERROR(Notlar!H114/v_s4,0)</f>
        <v>0</v>
      </c>
      <c r="I114" s="119">
        <f>IFERROR(Notlar!I114/v_s5,0)</f>
        <v>0</v>
      </c>
      <c r="J114" s="119">
        <f>IFERROR(Notlar!J114/v_s6,0)</f>
        <v>0</v>
      </c>
      <c r="K114" s="119">
        <f>IFERROR(Notlar!K114/v_s7,0)</f>
        <v>0</v>
      </c>
      <c r="L114" s="119">
        <f>IFERROR(Notlar!L114/v_s8,0)</f>
        <v>0</v>
      </c>
      <c r="M114" s="119">
        <f>IFERROR(Notlar!M114/v_s9,0)</f>
        <v>0</v>
      </c>
      <c r="N114" s="119">
        <f>IFERROR(Notlar!N114/v_s10,0)</f>
        <v>0</v>
      </c>
      <c r="O114" s="120" t="e">
        <f>Notlar!O114/v_top</f>
        <v>#VALUE!</v>
      </c>
      <c r="P114" s="121">
        <f>IFERROR(Notlar!P114/f_s1,0)</f>
        <v>0</v>
      </c>
      <c r="Q114" s="119">
        <f>IFERROR(Notlar!Q114/f_s2,0)</f>
        <v>0</v>
      </c>
      <c r="R114" s="119">
        <f>IFERROR(Notlar!R114/f_s3,0)</f>
        <v>0</v>
      </c>
      <c r="S114" s="119">
        <f>IFERROR(Notlar!S114/f_s4,0)</f>
        <v>0</v>
      </c>
      <c r="T114" s="119">
        <f>IFERROR(Notlar!T114/f_s5,0)</f>
        <v>0</v>
      </c>
      <c r="U114" s="119">
        <f>IFERROR(Notlar!U114/f_s6,0)</f>
        <v>0</v>
      </c>
      <c r="V114" s="119">
        <f>IFERROR(Notlar!V114/f_s7,0)</f>
        <v>0</v>
      </c>
      <c r="W114" s="119">
        <f>IFERROR(Notlar!W114/f_s8,0)</f>
        <v>0</v>
      </c>
      <c r="X114" s="119">
        <f>IFERROR(Notlar!X114/f_s9,0)</f>
        <v>0</v>
      </c>
      <c r="Y114" s="119">
        <f>IFERROR(Notlar!Y114/f_s10,0)</f>
        <v>0</v>
      </c>
      <c r="Z114" s="122" t="e">
        <f>Notlar!Z114/f_top</f>
        <v>#VALUE!</v>
      </c>
      <c r="AA114" s="118">
        <f>IFERROR(Notlar!AA114/b_s1,0)</f>
        <v>0</v>
      </c>
      <c r="AB114" s="119">
        <f>IFERROR(Notlar!AB114/b_s2,0)</f>
        <v>0</v>
      </c>
      <c r="AC114" s="119">
        <f>IFERROR(Notlar!AC114/b_s3,0)</f>
        <v>0</v>
      </c>
      <c r="AD114" s="119">
        <f>IFERROR(Notlar!AD114/b_s4,0)</f>
        <v>0</v>
      </c>
      <c r="AE114" s="119">
        <f>IFERROR(Notlar!AE114/b_s5,0)</f>
        <v>0</v>
      </c>
      <c r="AF114" s="119">
        <f>IFERROR(Notlar!AF114/b_s6,0)</f>
        <v>0</v>
      </c>
      <c r="AG114" s="119">
        <f>IFERROR(Notlar!AG114/b_s7,0)</f>
        <v>0</v>
      </c>
      <c r="AH114" s="119">
        <f>IFERROR(Notlar!AH114/b_s8,0)</f>
        <v>0</v>
      </c>
      <c r="AI114" s="119">
        <f>IFERROR(Notlar!AI114/b_s9,0)</f>
        <v>0</v>
      </c>
      <c r="AJ114" s="119">
        <f>IFERROR(Notlar!AJ114/b_s10,0)</f>
        <v>0</v>
      </c>
      <c r="AK114" s="122" t="e">
        <f>Notlar!AK114/b_top</f>
        <v>#VALUE!</v>
      </c>
      <c r="AL114" s="168">
        <f t="shared" si="5"/>
        <v>0</v>
      </c>
      <c r="AM114" s="169">
        <f t="shared" si="5"/>
        <v>0</v>
      </c>
      <c r="AN114" s="169">
        <f t="shared" si="5"/>
        <v>0</v>
      </c>
      <c r="AO114" s="169">
        <f t="shared" si="5"/>
        <v>0</v>
      </c>
      <c r="AP114" s="169">
        <f t="shared" si="5"/>
        <v>0</v>
      </c>
      <c r="AQ114" s="169">
        <f t="shared" si="4"/>
        <v>0</v>
      </c>
      <c r="AR114" s="169">
        <f t="shared" si="4"/>
        <v>0</v>
      </c>
      <c r="AS114" s="169">
        <f t="shared" si="4"/>
        <v>0</v>
      </c>
      <c r="AT114" s="169">
        <f t="shared" si="4"/>
        <v>0</v>
      </c>
      <c r="AU114" s="169">
        <f t="shared" si="4"/>
        <v>0</v>
      </c>
      <c r="AV114" s="170">
        <f>Notlar!AV114/b_top</f>
        <v>0</v>
      </c>
    </row>
    <row r="115" spans="1:48" x14ac:dyDescent="0.25">
      <c r="A115" s="68">
        <v>113</v>
      </c>
      <c r="B115" s="126" t="str">
        <f>IF(Notlar!B115&lt;&gt;"",Notlar!B115,"")</f>
        <v/>
      </c>
      <c r="C115" s="127" t="str">
        <f>IF(Notlar!C115&lt;&gt;"",Notlar!C115,"")</f>
        <v/>
      </c>
      <c r="D115" s="128" t="str">
        <f>IF(Notlar!D115&lt;&gt;"",Notlar!D115,"")</f>
        <v/>
      </c>
      <c r="E115" s="118">
        <f>IFERROR(Notlar!E115/v_s1,0)</f>
        <v>0</v>
      </c>
      <c r="F115" s="119">
        <f>IFERROR(Notlar!F115/v_s2,0)</f>
        <v>0</v>
      </c>
      <c r="G115" s="119">
        <f>IFERROR(Notlar!G115/v_s3,0)</f>
        <v>0</v>
      </c>
      <c r="H115" s="119">
        <f>IFERROR(Notlar!H115/v_s4,0)</f>
        <v>0</v>
      </c>
      <c r="I115" s="119">
        <f>IFERROR(Notlar!I115/v_s5,0)</f>
        <v>0</v>
      </c>
      <c r="J115" s="119">
        <f>IFERROR(Notlar!J115/v_s6,0)</f>
        <v>0</v>
      </c>
      <c r="K115" s="119">
        <f>IFERROR(Notlar!K115/v_s7,0)</f>
        <v>0</v>
      </c>
      <c r="L115" s="119">
        <f>IFERROR(Notlar!L115/v_s8,0)</f>
        <v>0</v>
      </c>
      <c r="M115" s="119">
        <f>IFERROR(Notlar!M115/v_s9,0)</f>
        <v>0</v>
      </c>
      <c r="N115" s="119">
        <f>IFERROR(Notlar!N115/v_s10,0)</f>
        <v>0</v>
      </c>
      <c r="O115" s="120" t="e">
        <f>Notlar!O115/v_top</f>
        <v>#VALUE!</v>
      </c>
      <c r="P115" s="121">
        <f>IFERROR(Notlar!P115/f_s1,0)</f>
        <v>0</v>
      </c>
      <c r="Q115" s="119">
        <f>IFERROR(Notlar!Q115/f_s2,0)</f>
        <v>0</v>
      </c>
      <c r="R115" s="119">
        <f>IFERROR(Notlar!R115/f_s3,0)</f>
        <v>0</v>
      </c>
      <c r="S115" s="119">
        <f>IFERROR(Notlar!S115/f_s4,0)</f>
        <v>0</v>
      </c>
      <c r="T115" s="119">
        <f>IFERROR(Notlar!T115/f_s5,0)</f>
        <v>0</v>
      </c>
      <c r="U115" s="119">
        <f>IFERROR(Notlar!U115/f_s6,0)</f>
        <v>0</v>
      </c>
      <c r="V115" s="119">
        <f>IFERROR(Notlar!V115/f_s7,0)</f>
        <v>0</v>
      </c>
      <c r="W115" s="119">
        <f>IFERROR(Notlar!W115/f_s8,0)</f>
        <v>0</v>
      </c>
      <c r="X115" s="119">
        <f>IFERROR(Notlar!X115/f_s9,0)</f>
        <v>0</v>
      </c>
      <c r="Y115" s="119">
        <f>IFERROR(Notlar!Y115/f_s10,0)</f>
        <v>0</v>
      </c>
      <c r="Z115" s="122" t="e">
        <f>Notlar!Z115/f_top</f>
        <v>#VALUE!</v>
      </c>
      <c r="AA115" s="118">
        <f>IFERROR(Notlar!AA115/b_s1,0)</f>
        <v>0</v>
      </c>
      <c r="AB115" s="119">
        <f>IFERROR(Notlar!AB115/b_s2,0)</f>
        <v>0</v>
      </c>
      <c r="AC115" s="119">
        <f>IFERROR(Notlar!AC115/b_s3,0)</f>
        <v>0</v>
      </c>
      <c r="AD115" s="119">
        <f>IFERROR(Notlar!AD115/b_s4,0)</f>
        <v>0</v>
      </c>
      <c r="AE115" s="119">
        <f>IFERROR(Notlar!AE115/b_s5,0)</f>
        <v>0</v>
      </c>
      <c r="AF115" s="119">
        <f>IFERROR(Notlar!AF115/b_s6,0)</f>
        <v>0</v>
      </c>
      <c r="AG115" s="119">
        <f>IFERROR(Notlar!AG115/b_s7,0)</f>
        <v>0</v>
      </c>
      <c r="AH115" s="119">
        <f>IFERROR(Notlar!AH115/b_s8,0)</f>
        <v>0</v>
      </c>
      <c r="AI115" s="119">
        <f>IFERROR(Notlar!AI115/b_s9,0)</f>
        <v>0</v>
      </c>
      <c r="AJ115" s="119">
        <f>IFERROR(Notlar!AJ115/b_s10,0)</f>
        <v>0</v>
      </c>
      <c r="AK115" s="122" t="e">
        <f>Notlar!AK115/b_top</f>
        <v>#VALUE!</v>
      </c>
      <c r="AL115" s="168">
        <f t="shared" si="5"/>
        <v>0</v>
      </c>
      <c r="AM115" s="169">
        <f t="shared" si="5"/>
        <v>0</v>
      </c>
      <c r="AN115" s="169">
        <f t="shared" si="5"/>
        <v>0</v>
      </c>
      <c r="AO115" s="169">
        <f t="shared" si="5"/>
        <v>0</v>
      </c>
      <c r="AP115" s="169">
        <f t="shared" si="5"/>
        <v>0</v>
      </c>
      <c r="AQ115" s="169">
        <f t="shared" si="4"/>
        <v>0</v>
      </c>
      <c r="AR115" s="169">
        <f t="shared" si="4"/>
        <v>0</v>
      </c>
      <c r="AS115" s="169">
        <f t="shared" si="4"/>
        <v>0</v>
      </c>
      <c r="AT115" s="169">
        <f t="shared" si="4"/>
        <v>0</v>
      </c>
      <c r="AU115" s="169">
        <f t="shared" si="4"/>
        <v>0</v>
      </c>
      <c r="AV115" s="170">
        <f>Notlar!AV115/b_top</f>
        <v>0</v>
      </c>
    </row>
    <row r="116" spans="1:48" x14ac:dyDescent="0.25">
      <c r="A116" s="30">
        <v>114</v>
      </c>
      <c r="B116" s="123" t="str">
        <f>IF(Notlar!B116&lt;&gt;"",Notlar!B116,"")</f>
        <v/>
      </c>
      <c r="C116" s="124" t="str">
        <f>IF(Notlar!C116&lt;&gt;"",Notlar!C116,"")</f>
        <v/>
      </c>
      <c r="D116" s="125" t="str">
        <f>IF(Notlar!D116&lt;&gt;"",Notlar!D116,"")</f>
        <v/>
      </c>
      <c r="E116" s="118">
        <f>IFERROR(Notlar!E116/v_s1,0)</f>
        <v>0</v>
      </c>
      <c r="F116" s="119">
        <f>IFERROR(Notlar!F116/v_s2,0)</f>
        <v>0</v>
      </c>
      <c r="G116" s="119">
        <f>IFERROR(Notlar!G116/v_s3,0)</f>
        <v>0</v>
      </c>
      <c r="H116" s="119">
        <f>IFERROR(Notlar!H116/v_s4,0)</f>
        <v>0</v>
      </c>
      <c r="I116" s="119">
        <f>IFERROR(Notlar!I116/v_s5,0)</f>
        <v>0</v>
      </c>
      <c r="J116" s="119">
        <f>IFERROR(Notlar!J116/v_s6,0)</f>
        <v>0</v>
      </c>
      <c r="K116" s="119">
        <f>IFERROR(Notlar!K116/v_s7,0)</f>
        <v>0</v>
      </c>
      <c r="L116" s="119">
        <f>IFERROR(Notlar!L116/v_s8,0)</f>
        <v>0</v>
      </c>
      <c r="M116" s="119">
        <f>IFERROR(Notlar!M116/v_s9,0)</f>
        <v>0</v>
      </c>
      <c r="N116" s="119">
        <f>IFERROR(Notlar!N116/v_s10,0)</f>
        <v>0</v>
      </c>
      <c r="O116" s="120" t="e">
        <f>Notlar!O116/v_top</f>
        <v>#VALUE!</v>
      </c>
      <c r="P116" s="121">
        <f>IFERROR(Notlar!P116/f_s1,0)</f>
        <v>0</v>
      </c>
      <c r="Q116" s="119">
        <f>IFERROR(Notlar!Q116/f_s2,0)</f>
        <v>0</v>
      </c>
      <c r="R116" s="119">
        <f>IFERROR(Notlar!R116/f_s3,0)</f>
        <v>0</v>
      </c>
      <c r="S116" s="119">
        <f>IFERROR(Notlar!S116/f_s4,0)</f>
        <v>0</v>
      </c>
      <c r="T116" s="119">
        <f>IFERROR(Notlar!T116/f_s5,0)</f>
        <v>0</v>
      </c>
      <c r="U116" s="119">
        <f>IFERROR(Notlar!U116/f_s6,0)</f>
        <v>0</v>
      </c>
      <c r="V116" s="119">
        <f>IFERROR(Notlar!V116/f_s7,0)</f>
        <v>0</v>
      </c>
      <c r="W116" s="119">
        <f>IFERROR(Notlar!W116/f_s8,0)</f>
        <v>0</v>
      </c>
      <c r="X116" s="119">
        <f>IFERROR(Notlar!X116/f_s9,0)</f>
        <v>0</v>
      </c>
      <c r="Y116" s="119">
        <f>IFERROR(Notlar!Y116/f_s10,0)</f>
        <v>0</v>
      </c>
      <c r="Z116" s="122" t="e">
        <f>Notlar!Z116/f_top</f>
        <v>#VALUE!</v>
      </c>
      <c r="AA116" s="118">
        <f>IFERROR(Notlar!AA116/b_s1,0)</f>
        <v>0</v>
      </c>
      <c r="AB116" s="119">
        <f>IFERROR(Notlar!AB116/b_s2,0)</f>
        <v>0</v>
      </c>
      <c r="AC116" s="119">
        <f>IFERROR(Notlar!AC116/b_s3,0)</f>
        <v>0</v>
      </c>
      <c r="AD116" s="119">
        <f>IFERROR(Notlar!AD116/b_s4,0)</f>
        <v>0</v>
      </c>
      <c r="AE116" s="119">
        <f>IFERROR(Notlar!AE116/b_s5,0)</f>
        <v>0</v>
      </c>
      <c r="AF116" s="119">
        <f>IFERROR(Notlar!AF116/b_s6,0)</f>
        <v>0</v>
      </c>
      <c r="AG116" s="119">
        <f>IFERROR(Notlar!AG116/b_s7,0)</f>
        <v>0</v>
      </c>
      <c r="AH116" s="119">
        <f>IFERROR(Notlar!AH116/b_s8,0)</f>
        <v>0</v>
      </c>
      <c r="AI116" s="119">
        <f>IFERROR(Notlar!AI116/b_s9,0)</f>
        <v>0</v>
      </c>
      <c r="AJ116" s="119">
        <f>IFERROR(Notlar!AJ116/b_s10,0)</f>
        <v>0</v>
      </c>
      <c r="AK116" s="122" t="e">
        <f>Notlar!AK116/b_top</f>
        <v>#VALUE!</v>
      </c>
      <c r="AL116" s="168">
        <f t="shared" si="5"/>
        <v>0</v>
      </c>
      <c r="AM116" s="169">
        <f t="shared" si="5"/>
        <v>0</v>
      </c>
      <c r="AN116" s="169">
        <f t="shared" si="5"/>
        <v>0</v>
      </c>
      <c r="AO116" s="169">
        <f t="shared" si="5"/>
        <v>0</v>
      </c>
      <c r="AP116" s="169">
        <f t="shared" si="5"/>
        <v>0</v>
      </c>
      <c r="AQ116" s="169">
        <f t="shared" si="4"/>
        <v>0</v>
      </c>
      <c r="AR116" s="169">
        <f t="shared" si="4"/>
        <v>0</v>
      </c>
      <c r="AS116" s="169">
        <f t="shared" si="4"/>
        <v>0</v>
      </c>
      <c r="AT116" s="169">
        <f t="shared" si="4"/>
        <v>0</v>
      </c>
      <c r="AU116" s="169">
        <f t="shared" si="4"/>
        <v>0</v>
      </c>
      <c r="AV116" s="170">
        <f>Notlar!AV116/b_top</f>
        <v>0</v>
      </c>
    </row>
    <row r="117" spans="1:48" x14ac:dyDescent="0.25">
      <c r="A117" s="68">
        <v>115</v>
      </c>
      <c r="B117" s="126" t="str">
        <f>IF(Notlar!B117&lt;&gt;"",Notlar!B117,"")</f>
        <v/>
      </c>
      <c r="C117" s="127" t="str">
        <f>IF(Notlar!C117&lt;&gt;"",Notlar!C117,"")</f>
        <v/>
      </c>
      <c r="D117" s="128" t="str">
        <f>IF(Notlar!D117&lt;&gt;"",Notlar!D117,"")</f>
        <v/>
      </c>
      <c r="E117" s="118">
        <f>IFERROR(Notlar!E117/v_s1,0)</f>
        <v>0</v>
      </c>
      <c r="F117" s="119">
        <f>IFERROR(Notlar!F117/v_s2,0)</f>
        <v>0</v>
      </c>
      <c r="G117" s="119">
        <f>IFERROR(Notlar!G117/v_s3,0)</f>
        <v>0</v>
      </c>
      <c r="H117" s="119">
        <f>IFERROR(Notlar!H117/v_s4,0)</f>
        <v>0</v>
      </c>
      <c r="I117" s="119">
        <f>IFERROR(Notlar!I117/v_s5,0)</f>
        <v>0</v>
      </c>
      <c r="J117" s="119">
        <f>IFERROR(Notlar!J117/v_s6,0)</f>
        <v>0</v>
      </c>
      <c r="K117" s="119">
        <f>IFERROR(Notlar!K117/v_s7,0)</f>
        <v>0</v>
      </c>
      <c r="L117" s="119">
        <f>IFERROR(Notlar!L117/v_s8,0)</f>
        <v>0</v>
      </c>
      <c r="M117" s="119">
        <f>IFERROR(Notlar!M117/v_s9,0)</f>
        <v>0</v>
      </c>
      <c r="N117" s="119">
        <f>IFERROR(Notlar!N117/v_s10,0)</f>
        <v>0</v>
      </c>
      <c r="O117" s="120" t="e">
        <f>Notlar!O117/v_top</f>
        <v>#VALUE!</v>
      </c>
      <c r="P117" s="121">
        <f>IFERROR(Notlar!P117/f_s1,0)</f>
        <v>0</v>
      </c>
      <c r="Q117" s="119">
        <f>IFERROR(Notlar!Q117/f_s2,0)</f>
        <v>0</v>
      </c>
      <c r="R117" s="119">
        <f>IFERROR(Notlar!R117/f_s3,0)</f>
        <v>0</v>
      </c>
      <c r="S117" s="119">
        <f>IFERROR(Notlar!S117/f_s4,0)</f>
        <v>0</v>
      </c>
      <c r="T117" s="119">
        <f>IFERROR(Notlar!T117/f_s5,0)</f>
        <v>0</v>
      </c>
      <c r="U117" s="119">
        <f>IFERROR(Notlar!U117/f_s6,0)</f>
        <v>0</v>
      </c>
      <c r="V117" s="119">
        <f>IFERROR(Notlar!V117/f_s7,0)</f>
        <v>0</v>
      </c>
      <c r="W117" s="119">
        <f>IFERROR(Notlar!W117/f_s8,0)</f>
        <v>0</v>
      </c>
      <c r="X117" s="119">
        <f>IFERROR(Notlar!X117/f_s9,0)</f>
        <v>0</v>
      </c>
      <c r="Y117" s="119">
        <f>IFERROR(Notlar!Y117/f_s10,0)</f>
        <v>0</v>
      </c>
      <c r="Z117" s="122" t="e">
        <f>Notlar!Z117/f_top</f>
        <v>#VALUE!</v>
      </c>
      <c r="AA117" s="118">
        <f>IFERROR(Notlar!AA117/b_s1,0)</f>
        <v>0</v>
      </c>
      <c r="AB117" s="119">
        <f>IFERROR(Notlar!AB117/b_s2,0)</f>
        <v>0</v>
      </c>
      <c r="AC117" s="119">
        <f>IFERROR(Notlar!AC117/b_s3,0)</f>
        <v>0</v>
      </c>
      <c r="AD117" s="119">
        <f>IFERROR(Notlar!AD117/b_s4,0)</f>
        <v>0</v>
      </c>
      <c r="AE117" s="119">
        <f>IFERROR(Notlar!AE117/b_s5,0)</f>
        <v>0</v>
      </c>
      <c r="AF117" s="119">
        <f>IFERROR(Notlar!AF117/b_s6,0)</f>
        <v>0</v>
      </c>
      <c r="AG117" s="119">
        <f>IFERROR(Notlar!AG117/b_s7,0)</f>
        <v>0</v>
      </c>
      <c r="AH117" s="119">
        <f>IFERROR(Notlar!AH117/b_s8,0)</f>
        <v>0</v>
      </c>
      <c r="AI117" s="119">
        <f>IFERROR(Notlar!AI117/b_s9,0)</f>
        <v>0</v>
      </c>
      <c r="AJ117" s="119">
        <f>IFERROR(Notlar!AJ117/b_s10,0)</f>
        <v>0</v>
      </c>
      <c r="AK117" s="122" t="e">
        <f>Notlar!AK117/b_top</f>
        <v>#VALUE!</v>
      </c>
      <c r="AL117" s="168">
        <f t="shared" si="5"/>
        <v>0</v>
      </c>
      <c r="AM117" s="169">
        <f t="shared" si="5"/>
        <v>0</v>
      </c>
      <c r="AN117" s="169">
        <f t="shared" si="5"/>
        <v>0</v>
      </c>
      <c r="AO117" s="169">
        <f t="shared" si="5"/>
        <v>0</v>
      </c>
      <c r="AP117" s="169">
        <f t="shared" si="5"/>
        <v>0</v>
      </c>
      <c r="AQ117" s="169">
        <f t="shared" si="4"/>
        <v>0</v>
      </c>
      <c r="AR117" s="169">
        <f t="shared" si="4"/>
        <v>0</v>
      </c>
      <c r="AS117" s="169">
        <f t="shared" si="4"/>
        <v>0</v>
      </c>
      <c r="AT117" s="169">
        <f t="shared" si="4"/>
        <v>0</v>
      </c>
      <c r="AU117" s="169">
        <f t="shared" si="4"/>
        <v>0</v>
      </c>
      <c r="AV117" s="170">
        <f>Notlar!AV117/b_top</f>
        <v>0</v>
      </c>
    </row>
    <row r="118" spans="1:48" x14ac:dyDescent="0.25">
      <c r="A118" s="30">
        <v>116</v>
      </c>
      <c r="B118" s="123" t="str">
        <f>IF(Notlar!B118&lt;&gt;"",Notlar!B118,"")</f>
        <v/>
      </c>
      <c r="C118" s="124" t="str">
        <f>IF(Notlar!C118&lt;&gt;"",Notlar!C118,"")</f>
        <v/>
      </c>
      <c r="D118" s="125" t="str">
        <f>IF(Notlar!D118&lt;&gt;"",Notlar!D118,"")</f>
        <v/>
      </c>
      <c r="E118" s="118">
        <f>IFERROR(Notlar!E118/v_s1,0)</f>
        <v>0</v>
      </c>
      <c r="F118" s="119">
        <f>IFERROR(Notlar!F118/v_s2,0)</f>
        <v>0</v>
      </c>
      <c r="G118" s="119">
        <f>IFERROR(Notlar!G118/v_s3,0)</f>
        <v>0</v>
      </c>
      <c r="H118" s="119">
        <f>IFERROR(Notlar!H118/v_s4,0)</f>
        <v>0</v>
      </c>
      <c r="I118" s="119">
        <f>IFERROR(Notlar!I118/v_s5,0)</f>
        <v>0</v>
      </c>
      <c r="J118" s="119">
        <f>IFERROR(Notlar!J118/v_s6,0)</f>
        <v>0</v>
      </c>
      <c r="K118" s="119">
        <f>IFERROR(Notlar!K118/v_s7,0)</f>
        <v>0</v>
      </c>
      <c r="L118" s="119">
        <f>IFERROR(Notlar!L118/v_s8,0)</f>
        <v>0</v>
      </c>
      <c r="M118" s="119">
        <f>IFERROR(Notlar!M118/v_s9,0)</f>
        <v>0</v>
      </c>
      <c r="N118" s="119">
        <f>IFERROR(Notlar!N118/v_s10,0)</f>
        <v>0</v>
      </c>
      <c r="O118" s="120" t="e">
        <f>Notlar!O118/v_top</f>
        <v>#VALUE!</v>
      </c>
      <c r="P118" s="121">
        <f>IFERROR(Notlar!P118/f_s1,0)</f>
        <v>0</v>
      </c>
      <c r="Q118" s="119">
        <f>IFERROR(Notlar!Q118/f_s2,0)</f>
        <v>0</v>
      </c>
      <c r="R118" s="119">
        <f>IFERROR(Notlar!R118/f_s3,0)</f>
        <v>0</v>
      </c>
      <c r="S118" s="119">
        <f>IFERROR(Notlar!S118/f_s4,0)</f>
        <v>0</v>
      </c>
      <c r="T118" s="119">
        <f>IFERROR(Notlar!T118/f_s5,0)</f>
        <v>0</v>
      </c>
      <c r="U118" s="119">
        <f>IFERROR(Notlar!U118/f_s6,0)</f>
        <v>0</v>
      </c>
      <c r="V118" s="119">
        <f>IFERROR(Notlar!V118/f_s7,0)</f>
        <v>0</v>
      </c>
      <c r="W118" s="119">
        <f>IFERROR(Notlar!W118/f_s8,0)</f>
        <v>0</v>
      </c>
      <c r="X118" s="119">
        <f>IFERROR(Notlar!X118/f_s9,0)</f>
        <v>0</v>
      </c>
      <c r="Y118" s="119">
        <f>IFERROR(Notlar!Y118/f_s10,0)</f>
        <v>0</v>
      </c>
      <c r="Z118" s="122" t="e">
        <f>Notlar!Z118/f_top</f>
        <v>#VALUE!</v>
      </c>
      <c r="AA118" s="118">
        <f>IFERROR(Notlar!AA118/b_s1,0)</f>
        <v>0</v>
      </c>
      <c r="AB118" s="119">
        <f>IFERROR(Notlar!AB118/b_s2,0)</f>
        <v>0</v>
      </c>
      <c r="AC118" s="119">
        <f>IFERROR(Notlar!AC118/b_s3,0)</f>
        <v>0</v>
      </c>
      <c r="AD118" s="119">
        <f>IFERROR(Notlar!AD118/b_s4,0)</f>
        <v>0</v>
      </c>
      <c r="AE118" s="119">
        <f>IFERROR(Notlar!AE118/b_s5,0)</f>
        <v>0</v>
      </c>
      <c r="AF118" s="119">
        <f>IFERROR(Notlar!AF118/b_s6,0)</f>
        <v>0</v>
      </c>
      <c r="AG118" s="119">
        <f>IFERROR(Notlar!AG118/b_s7,0)</f>
        <v>0</v>
      </c>
      <c r="AH118" s="119">
        <f>IFERROR(Notlar!AH118/b_s8,0)</f>
        <v>0</v>
      </c>
      <c r="AI118" s="119">
        <f>IFERROR(Notlar!AI118/b_s9,0)</f>
        <v>0</v>
      </c>
      <c r="AJ118" s="119">
        <f>IFERROR(Notlar!AJ118/b_s10,0)</f>
        <v>0</v>
      </c>
      <c r="AK118" s="122" t="e">
        <f>Notlar!AK118/b_top</f>
        <v>#VALUE!</v>
      </c>
      <c r="AL118" s="168">
        <f t="shared" si="5"/>
        <v>0</v>
      </c>
      <c r="AM118" s="169">
        <f t="shared" si="5"/>
        <v>0</v>
      </c>
      <c r="AN118" s="169">
        <f t="shared" si="5"/>
        <v>0</v>
      </c>
      <c r="AO118" s="169">
        <f t="shared" si="5"/>
        <v>0</v>
      </c>
      <c r="AP118" s="169">
        <f t="shared" si="5"/>
        <v>0</v>
      </c>
      <c r="AQ118" s="169">
        <f t="shared" si="4"/>
        <v>0</v>
      </c>
      <c r="AR118" s="169">
        <f t="shared" si="4"/>
        <v>0</v>
      </c>
      <c r="AS118" s="169">
        <f t="shared" si="4"/>
        <v>0</v>
      </c>
      <c r="AT118" s="169">
        <f t="shared" si="4"/>
        <v>0</v>
      </c>
      <c r="AU118" s="169">
        <f t="shared" si="4"/>
        <v>0</v>
      </c>
      <c r="AV118" s="170">
        <f>Notlar!AV118/b_top</f>
        <v>0</v>
      </c>
    </row>
    <row r="119" spans="1:48" x14ac:dyDescent="0.25">
      <c r="A119" s="68">
        <v>117</v>
      </c>
      <c r="B119" s="126" t="str">
        <f>IF(Notlar!B119&lt;&gt;"",Notlar!B119,"")</f>
        <v/>
      </c>
      <c r="C119" s="127" t="str">
        <f>IF(Notlar!C119&lt;&gt;"",Notlar!C119,"")</f>
        <v/>
      </c>
      <c r="D119" s="128" t="str">
        <f>IF(Notlar!D119&lt;&gt;"",Notlar!D119,"")</f>
        <v/>
      </c>
      <c r="E119" s="118">
        <f>IFERROR(Notlar!E119/v_s1,0)</f>
        <v>0</v>
      </c>
      <c r="F119" s="119">
        <f>IFERROR(Notlar!F119/v_s2,0)</f>
        <v>0</v>
      </c>
      <c r="G119" s="119">
        <f>IFERROR(Notlar!G119/v_s3,0)</f>
        <v>0</v>
      </c>
      <c r="H119" s="119">
        <f>IFERROR(Notlar!H119/v_s4,0)</f>
        <v>0</v>
      </c>
      <c r="I119" s="119">
        <f>IFERROR(Notlar!I119/v_s5,0)</f>
        <v>0</v>
      </c>
      <c r="J119" s="119">
        <f>IFERROR(Notlar!J119/v_s6,0)</f>
        <v>0</v>
      </c>
      <c r="K119" s="119">
        <f>IFERROR(Notlar!K119/v_s7,0)</f>
        <v>0</v>
      </c>
      <c r="L119" s="119">
        <f>IFERROR(Notlar!L119/v_s8,0)</f>
        <v>0</v>
      </c>
      <c r="M119" s="119">
        <f>IFERROR(Notlar!M119/v_s9,0)</f>
        <v>0</v>
      </c>
      <c r="N119" s="119">
        <f>IFERROR(Notlar!N119/v_s10,0)</f>
        <v>0</v>
      </c>
      <c r="O119" s="120" t="e">
        <f>Notlar!O119/v_top</f>
        <v>#VALUE!</v>
      </c>
      <c r="P119" s="121">
        <f>IFERROR(Notlar!P119/f_s1,0)</f>
        <v>0</v>
      </c>
      <c r="Q119" s="119">
        <f>IFERROR(Notlar!Q119/f_s2,0)</f>
        <v>0</v>
      </c>
      <c r="R119" s="119">
        <f>IFERROR(Notlar!R119/f_s3,0)</f>
        <v>0</v>
      </c>
      <c r="S119" s="119">
        <f>IFERROR(Notlar!S119/f_s4,0)</f>
        <v>0</v>
      </c>
      <c r="T119" s="119">
        <f>IFERROR(Notlar!T119/f_s5,0)</f>
        <v>0</v>
      </c>
      <c r="U119" s="119">
        <f>IFERROR(Notlar!U119/f_s6,0)</f>
        <v>0</v>
      </c>
      <c r="V119" s="119">
        <f>IFERROR(Notlar!V119/f_s7,0)</f>
        <v>0</v>
      </c>
      <c r="W119" s="119">
        <f>IFERROR(Notlar!W119/f_s8,0)</f>
        <v>0</v>
      </c>
      <c r="X119" s="119">
        <f>IFERROR(Notlar!X119/f_s9,0)</f>
        <v>0</v>
      </c>
      <c r="Y119" s="119">
        <f>IFERROR(Notlar!Y119/f_s10,0)</f>
        <v>0</v>
      </c>
      <c r="Z119" s="122" t="e">
        <f>Notlar!Z119/f_top</f>
        <v>#VALUE!</v>
      </c>
      <c r="AA119" s="118">
        <f>IFERROR(Notlar!AA119/b_s1,0)</f>
        <v>0</v>
      </c>
      <c r="AB119" s="119">
        <f>IFERROR(Notlar!AB119/b_s2,0)</f>
        <v>0</v>
      </c>
      <c r="AC119" s="119">
        <f>IFERROR(Notlar!AC119/b_s3,0)</f>
        <v>0</v>
      </c>
      <c r="AD119" s="119">
        <f>IFERROR(Notlar!AD119/b_s4,0)</f>
        <v>0</v>
      </c>
      <c r="AE119" s="119">
        <f>IFERROR(Notlar!AE119/b_s5,0)</f>
        <v>0</v>
      </c>
      <c r="AF119" s="119">
        <f>IFERROR(Notlar!AF119/b_s6,0)</f>
        <v>0</v>
      </c>
      <c r="AG119" s="119">
        <f>IFERROR(Notlar!AG119/b_s7,0)</f>
        <v>0</v>
      </c>
      <c r="AH119" s="119">
        <f>IFERROR(Notlar!AH119/b_s8,0)</f>
        <v>0</v>
      </c>
      <c r="AI119" s="119">
        <f>IFERROR(Notlar!AI119/b_s9,0)</f>
        <v>0</v>
      </c>
      <c r="AJ119" s="119">
        <f>IFERROR(Notlar!AJ119/b_s10,0)</f>
        <v>0</v>
      </c>
      <c r="AK119" s="122" t="e">
        <f>Notlar!AK119/b_top</f>
        <v>#VALUE!</v>
      </c>
      <c r="AL119" s="168">
        <f t="shared" si="5"/>
        <v>0</v>
      </c>
      <c r="AM119" s="169">
        <f t="shared" si="5"/>
        <v>0</v>
      </c>
      <c r="AN119" s="169">
        <f t="shared" si="5"/>
        <v>0</v>
      </c>
      <c r="AO119" s="169">
        <f t="shared" si="5"/>
        <v>0</v>
      </c>
      <c r="AP119" s="169">
        <f t="shared" si="5"/>
        <v>0</v>
      </c>
      <c r="AQ119" s="169">
        <f t="shared" si="4"/>
        <v>0</v>
      </c>
      <c r="AR119" s="169">
        <f t="shared" si="4"/>
        <v>0</v>
      </c>
      <c r="AS119" s="169">
        <f t="shared" si="4"/>
        <v>0</v>
      </c>
      <c r="AT119" s="169">
        <f t="shared" si="4"/>
        <v>0</v>
      </c>
      <c r="AU119" s="169">
        <f t="shared" si="4"/>
        <v>0</v>
      </c>
      <c r="AV119" s="170">
        <f>Notlar!AV119/b_top</f>
        <v>0</v>
      </c>
    </row>
    <row r="120" spans="1:48" x14ac:dyDescent="0.25">
      <c r="A120" s="30">
        <v>118</v>
      </c>
      <c r="B120" s="123" t="str">
        <f>IF(Notlar!B120&lt;&gt;"",Notlar!B120,"")</f>
        <v/>
      </c>
      <c r="C120" s="124" t="str">
        <f>IF(Notlar!C120&lt;&gt;"",Notlar!C120,"")</f>
        <v/>
      </c>
      <c r="D120" s="125" t="str">
        <f>IF(Notlar!D120&lt;&gt;"",Notlar!D120,"")</f>
        <v/>
      </c>
      <c r="E120" s="118">
        <f>IFERROR(Notlar!E120/v_s1,0)</f>
        <v>0</v>
      </c>
      <c r="F120" s="119">
        <f>IFERROR(Notlar!F120/v_s2,0)</f>
        <v>0</v>
      </c>
      <c r="G120" s="119">
        <f>IFERROR(Notlar!G120/v_s3,0)</f>
        <v>0</v>
      </c>
      <c r="H120" s="119">
        <f>IFERROR(Notlar!H120/v_s4,0)</f>
        <v>0</v>
      </c>
      <c r="I120" s="119">
        <f>IFERROR(Notlar!I120/v_s5,0)</f>
        <v>0</v>
      </c>
      <c r="J120" s="119">
        <f>IFERROR(Notlar!J120/v_s6,0)</f>
        <v>0</v>
      </c>
      <c r="K120" s="119">
        <f>IFERROR(Notlar!K120/v_s7,0)</f>
        <v>0</v>
      </c>
      <c r="L120" s="119">
        <f>IFERROR(Notlar!L120/v_s8,0)</f>
        <v>0</v>
      </c>
      <c r="M120" s="119">
        <f>IFERROR(Notlar!M120/v_s9,0)</f>
        <v>0</v>
      </c>
      <c r="N120" s="119">
        <f>IFERROR(Notlar!N120/v_s10,0)</f>
        <v>0</v>
      </c>
      <c r="O120" s="120" t="e">
        <f>Notlar!O120/v_top</f>
        <v>#VALUE!</v>
      </c>
      <c r="P120" s="121">
        <f>IFERROR(Notlar!P120/f_s1,0)</f>
        <v>0</v>
      </c>
      <c r="Q120" s="119">
        <f>IFERROR(Notlar!Q120/f_s2,0)</f>
        <v>0</v>
      </c>
      <c r="R120" s="119">
        <f>IFERROR(Notlar!R120/f_s3,0)</f>
        <v>0</v>
      </c>
      <c r="S120" s="119">
        <f>IFERROR(Notlar!S120/f_s4,0)</f>
        <v>0</v>
      </c>
      <c r="T120" s="119">
        <f>IFERROR(Notlar!T120/f_s5,0)</f>
        <v>0</v>
      </c>
      <c r="U120" s="119">
        <f>IFERROR(Notlar!U120/f_s6,0)</f>
        <v>0</v>
      </c>
      <c r="V120" s="119">
        <f>IFERROR(Notlar!V120/f_s7,0)</f>
        <v>0</v>
      </c>
      <c r="W120" s="119">
        <f>IFERROR(Notlar!W120/f_s8,0)</f>
        <v>0</v>
      </c>
      <c r="X120" s="119">
        <f>IFERROR(Notlar!X120/f_s9,0)</f>
        <v>0</v>
      </c>
      <c r="Y120" s="119">
        <f>IFERROR(Notlar!Y120/f_s10,0)</f>
        <v>0</v>
      </c>
      <c r="Z120" s="122" t="e">
        <f>Notlar!Z120/f_top</f>
        <v>#VALUE!</v>
      </c>
      <c r="AA120" s="118">
        <f>IFERROR(Notlar!AA120/b_s1,0)</f>
        <v>0</v>
      </c>
      <c r="AB120" s="119">
        <f>IFERROR(Notlar!AB120/b_s2,0)</f>
        <v>0</v>
      </c>
      <c r="AC120" s="119">
        <f>IFERROR(Notlar!AC120/b_s3,0)</f>
        <v>0</v>
      </c>
      <c r="AD120" s="119">
        <f>IFERROR(Notlar!AD120/b_s4,0)</f>
        <v>0</v>
      </c>
      <c r="AE120" s="119">
        <f>IFERROR(Notlar!AE120/b_s5,0)</f>
        <v>0</v>
      </c>
      <c r="AF120" s="119">
        <f>IFERROR(Notlar!AF120/b_s6,0)</f>
        <v>0</v>
      </c>
      <c r="AG120" s="119">
        <f>IFERROR(Notlar!AG120/b_s7,0)</f>
        <v>0</v>
      </c>
      <c r="AH120" s="119">
        <f>IFERROR(Notlar!AH120/b_s8,0)</f>
        <v>0</v>
      </c>
      <c r="AI120" s="119">
        <f>IFERROR(Notlar!AI120/b_s9,0)</f>
        <v>0</v>
      </c>
      <c r="AJ120" s="119">
        <f>IFERROR(Notlar!AJ120/b_s10,0)</f>
        <v>0</v>
      </c>
      <c r="AK120" s="122" t="e">
        <f>Notlar!AK120/b_top</f>
        <v>#VALUE!</v>
      </c>
      <c r="AL120" s="168">
        <f t="shared" si="5"/>
        <v>0</v>
      </c>
      <c r="AM120" s="169">
        <f t="shared" si="5"/>
        <v>0</v>
      </c>
      <c r="AN120" s="169">
        <f t="shared" si="5"/>
        <v>0</v>
      </c>
      <c r="AO120" s="169">
        <f t="shared" si="5"/>
        <v>0</v>
      </c>
      <c r="AP120" s="169">
        <f t="shared" si="5"/>
        <v>0</v>
      </c>
      <c r="AQ120" s="169">
        <f t="shared" si="4"/>
        <v>0</v>
      </c>
      <c r="AR120" s="169">
        <f t="shared" si="4"/>
        <v>0</v>
      </c>
      <c r="AS120" s="169">
        <f t="shared" si="4"/>
        <v>0</v>
      </c>
      <c r="AT120" s="169">
        <f t="shared" si="4"/>
        <v>0</v>
      </c>
      <c r="AU120" s="169">
        <f t="shared" si="4"/>
        <v>0</v>
      </c>
      <c r="AV120" s="170">
        <f>Notlar!AV120/b_top</f>
        <v>0</v>
      </c>
    </row>
    <row r="121" spans="1:48" x14ac:dyDescent="0.25">
      <c r="A121" s="68">
        <v>119</v>
      </c>
      <c r="B121" s="126" t="str">
        <f>IF(Notlar!B121&lt;&gt;"",Notlar!B121,"")</f>
        <v/>
      </c>
      <c r="C121" s="127" t="str">
        <f>IF(Notlar!C121&lt;&gt;"",Notlar!C121,"")</f>
        <v/>
      </c>
      <c r="D121" s="128" t="str">
        <f>IF(Notlar!D121&lt;&gt;"",Notlar!D121,"")</f>
        <v/>
      </c>
      <c r="E121" s="118">
        <f>IFERROR(Notlar!E121/v_s1,0)</f>
        <v>0</v>
      </c>
      <c r="F121" s="119">
        <f>IFERROR(Notlar!F121/v_s2,0)</f>
        <v>0</v>
      </c>
      <c r="G121" s="119">
        <f>IFERROR(Notlar!G121/v_s3,0)</f>
        <v>0</v>
      </c>
      <c r="H121" s="119">
        <f>IFERROR(Notlar!H121/v_s4,0)</f>
        <v>0</v>
      </c>
      <c r="I121" s="119">
        <f>IFERROR(Notlar!I121/v_s5,0)</f>
        <v>0</v>
      </c>
      <c r="J121" s="119">
        <f>IFERROR(Notlar!J121/v_s6,0)</f>
        <v>0</v>
      </c>
      <c r="K121" s="119">
        <f>IFERROR(Notlar!K121/v_s7,0)</f>
        <v>0</v>
      </c>
      <c r="L121" s="119">
        <f>IFERROR(Notlar!L121/v_s8,0)</f>
        <v>0</v>
      </c>
      <c r="M121" s="119">
        <f>IFERROR(Notlar!M121/v_s9,0)</f>
        <v>0</v>
      </c>
      <c r="N121" s="119">
        <f>IFERROR(Notlar!N121/v_s10,0)</f>
        <v>0</v>
      </c>
      <c r="O121" s="120" t="e">
        <f>Notlar!O121/v_top</f>
        <v>#VALUE!</v>
      </c>
      <c r="P121" s="121">
        <f>IFERROR(Notlar!P121/f_s1,0)</f>
        <v>0</v>
      </c>
      <c r="Q121" s="119">
        <f>IFERROR(Notlar!Q121/f_s2,0)</f>
        <v>0</v>
      </c>
      <c r="R121" s="119">
        <f>IFERROR(Notlar!R121/f_s3,0)</f>
        <v>0</v>
      </c>
      <c r="S121" s="119">
        <f>IFERROR(Notlar!S121/f_s4,0)</f>
        <v>0</v>
      </c>
      <c r="T121" s="119">
        <f>IFERROR(Notlar!T121/f_s5,0)</f>
        <v>0</v>
      </c>
      <c r="U121" s="119">
        <f>IFERROR(Notlar!U121/f_s6,0)</f>
        <v>0</v>
      </c>
      <c r="V121" s="119">
        <f>IFERROR(Notlar!V121/f_s7,0)</f>
        <v>0</v>
      </c>
      <c r="W121" s="119">
        <f>IFERROR(Notlar!W121/f_s8,0)</f>
        <v>0</v>
      </c>
      <c r="X121" s="119">
        <f>IFERROR(Notlar!X121/f_s9,0)</f>
        <v>0</v>
      </c>
      <c r="Y121" s="119">
        <f>IFERROR(Notlar!Y121/f_s10,0)</f>
        <v>0</v>
      </c>
      <c r="Z121" s="122" t="e">
        <f>Notlar!Z121/f_top</f>
        <v>#VALUE!</v>
      </c>
      <c r="AA121" s="118">
        <f>IFERROR(Notlar!AA121/b_s1,0)</f>
        <v>0</v>
      </c>
      <c r="AB121" s="119">
        <f>IFERROR(Notlar!AB121/b_s2,0)</f>
        <v>0</v>
      </c>
      <c r="AC121" s="119">
        <f>IFERROR(Notlar!AC121/b_s3,0)</f>
        <v>0</v>
      </c>
      <c r="AD121" s="119">
        <f>IFERROR(Notlar!AD121/b_s4,0)</f>
        <v>0</v>
      </c>
      <c r="AE121" s="119">
        <f>IFERROR(Notlar!AE121/b_s5,0)</f>
        <v>0</v>
      </c>
      <c r="AF121" s="119">
        <f>IFERROR(Notlar!AF121/b_s6,0)</f>
        <v>0</v>
      </c>
      <c r="AG121" s="119">
        <f>IFERROR(Notlar!AG121/b_s7,0)</f>
        <v>0</v>
      </c>
      <c r="AH121" s="119">
        <f>IFERROR(Notlar!AH121/b_s8,0)</f>
        <v>0</v>
      </c>
      <c r="AI121" s="119">
        <f>IFERROR(Notlar!AI121/b_s9,0)</f>
        <v>0</v>
      </c>
      <c r="AJ121" s="119">
        <f>IFERROR(Notlar!AJ121/b_s10,0)</f>
        <v>0</v>
      </c>
      <c r="AK121" s="122" t="e">
        <f>Notlar!AK121/b_top</f>
        <v>#VALUE!</v>
      </c>
      <c r="AL121" s="168">
        <f t="shared" si="5"/>
        <v>0</v>
      </c>
      <c r="AM121" s="169">
        <f t="shared" si="5"/>
        <v>0</v>
      </c>
      <c r="AN121" s="169">
        <f t="shared" si="5"/>
        <v>0</v>
      </c>
      <c r="AO121" s="169">
        <f t="shared" si="5"/>
        <v>0</v>
      </c>
      <c r="AP121" s="169">
        <f t="shared" si="5"/>
        <v>0</v>
      </c>
      <c r="AQ121" s="169">
        <f t="shared" si="4"/>
        <v>0</v>
      </c>
      <c r="AR121" s="169">
        <f t="shared" si="4"/>
        <v>0</v>
      </c>
      <c r="AS121" s="169">
        <f t="shared" si="4"/>
        <v>0</v>
      </c>
      <c r="AT121" s="169">
        <f t="shared" si="4"/>
        <v>0</v>
      </c>
      <c r="AU121" s="169">
        <f t="shared" si="4"/>
        <v>0</v>
      </c>
      <c r="AV121" s="170">
        <f>Notlar!AV121/b_top</f>
        <v>0</v>
      </c>
    </row>
    <row r="122" spans="1:48" x14ac:dyDescent="0.25">
      <c r="A122" s="30">
        <v>120</v>
      </c>
      <c r="B122" s="123" t="str">
        <f>IF(Notlar!B122&lt;&gt;"",Notlar!B122,"")</f>
        <v/>
      </c>
      <c r="C122" s="124" t="str">
        <f>IF(Notlar!C122&lt;&gt;"",Notlar!C122,"")</f>
        <v/>
      </c>
      <c r="D122" s="125" t="str">
        <f>IF(Notlar!D122&lt;&gt;"",Notlar!D122,"")</f>
        <v/>
      </c>
      <c r="E122" s="118">
        <f>IFERROR(Notlar!E122/v_s1,0)</f>
        <v>0</v>
      </c>
      <c r="F122" s="119">
        <f>IFERROR(Notlar!F122/v_s2,0)</f>
        <v>0</v>
      </c>
      <c r="G122" s="119">
        <f>IFERROR(Notlar!G122/v_s3,0)</f>
        <v>0</v>
      </c>
      <c r="H122" s="119">
        <f>IFERROR(Notlar!H122/v_s4,0)</f>
        <v>0</v>
      </c>
      <c r="I122" s="119">
        <f>IFERROR(Notlar!I122/v_s5,0)</f>
        <v>0</v>
      </c>
      <c r="J122" s="119">
        <f>IFERROR(Notlar!J122/v_s6,0)</f>
        <v>0</v>
      </c>
      <c r="K122" s="119">
        <f>IFERROR(Notlar!K122/v_s7,0)</f>
        <v>0</v>
      </c>
      <c r="L122" s="119">
        <f>IFERROR(Notlar!L122/v_s8,0)</f>
        <v>0</v>
      </c>
      <c r="M122" s="119">
        <f>IFERROR(Notlar!M122/v_s9,0)</f>
        <v>0</v>
      </c>
      <c r="N122" s="119">
        <f>IFERROR(Notlar!N122/v_s10,0)</f>
        <v>0</v>
      </c>
      <c r="O122" s="120" t="e">
        <f>Notlar!O122/v_top</f>
        <v>#VALUE!</v>
      </c>
      <c r="P122" s="121">
        <f>IFERROR(Notlar!P122/f_s1,0)</f>
        <v>0</v>
      </c>
      <c r="Q122" s="119">
        <f>IFERROR(Notlar!Q122/f_s2,0)</f>
        <v>0</v>
      </c>
      <c r="R122" s="119">
        <f>IFERROR(Notlar!R122/f_s3,0)</f>
        <v>0</v>
      </c>
      <c r="S122" s="119">
        <f>IFERROR(Notlar!S122/f_s4,0)</f>
        <v>0</v>
      </c>
      <c r="T122" s="119">
        <f>IFERROR(Notlar!T122/f_s5,0)</f>
        <v>0</v>
      </c>
      <c r="U122" s="119">
        <f>IFERROR(Notlar!U122/f_s6,0)</f>
        <v>0</v>
      </c>
      <c r="V122" s="119">
        <f>IFERROR(Notlar!V122/f_s7,0)</f>
        <v>0</v>
      </c>
      <c r="W122" s="119">
        <f>IFERROR(Notlar!W122/f_s8,0)</f>
        <v>0</v>
      </c>
      <c r="X122" s="119">
        <f>IFERROR(Notlar!X122/f_s9,0)</f>
        <v>0</v>
      </c>
      <c r="Y122" s="119">
        <f>IFERROR(Notlar!Y122/f_s10,0)</f>
        <v>0</v>
      </c>
      <c r="Z122" s="122" t="e">
        <f>Notlar!Z122/f_top</f>
        <v>#VALUE!</v>
      </c>
      <c r="AA122" s="118">
        <f>IFERROR(Notlar!AA122/b_s1,0)</f>
        <v>0</v>
      </c>
      <c r="AB122" s="119">
        <f>IFERROR(Notlar!AB122/b_s2,0)</f>
        <v>0</v>
      </c>
      <c r="AC122" s="119">
        <f>IFERROR(Notlar!AC122/b_s3,0)</f>
        <v>0</v>
      </c>
      <c r="AD122" s="119">
        <f>IFERROR(Notlar!AD122/b_s4,0)</f>
        <v>0</v>
      </c>
      <c r="AE122" s="119">
        <f>IFERROR(Notlar!AE122/b_s5,0)</f>
        <v>0</v>
      </c>
      <c r="AF122" s="119">
        <f>IFERROR(Notlar!AF122/b_s6,0)</f>
        <v>0</v>
      </c>
      <c r="AG122" s="119">
        <f>IFERROR(Notlar!AG122/b_s7,0)</f>
        <v>0</v>
      </c>
      <c r="AH122" s="119">
        <f>IFERROR(Notlar!AH122/b_s8,0)</f>
        <v>0</v>
      </c>
      <c r="AI122" s="119">
        <f>IFERROR(Notlar!AI122/b_s9,0)</f>
        <v>0</v>
      </c>
      <c r="AJ122" s="119">
        <f>IFERROR(Notlar!AJ122/b_s10,0)</f>
        <v>0</v>
      </c>
      <c r="AK122" s="122" t="e">
        <f>Notlar!AK122/b_top</f>
        <v>#VALUE!</v>
      </c>
      <c r="AL122" s="168">
        <f t="shared" si="5"/>
        <v>0</v>
      </c>
      <c r="AM122" s="169">
        <f t="shared" si="5"/>
        <v>0</v>
      </c>
      <c r="AN122" s="169">
        <f t="shared" si="5"/>
        <v>0</v>
      </c>
      <c r="AO122" s="169">
        <f t="shared" si="5"/>
        <v>0</v>
      </c>
      <c r="AP122" s="169">
        <f t="shared" si="5"/>
        <v>0</v>
      </c>
      <c r="AQ122" s="169">
        <f t="shared" si="4"/>
        <v>0</v>
      </c>
      <c r="AR122" s="169">
        <f t="shared" si="4"/>
        <v>0</v>
      </c>
      <c r="AS122" s="169">
        <f t="shared" si="4"/>
        <v>0</v>
      </c>
      <c r="AT122" s="169">
        <f t="shared" si="4"/>
        <v>0</v>
      </c>
      <c r="AU122" s="169">
        <f t="shared" si="4"/>
        <v>0</v>
      </c>
      <c r="AV122" s="170">
        <f>Notlar!AV122/b_top</f>
        <v>0</v>
      </c>
    </row>
    <row r="123" spans="1:48" x14ac:dyDescent="0.25">
      <c r="A123" s="68">
        <v>121</v>
      </c>
      <c r="B123" s="126" t="str">
        <f>IF(Notlar!B123&lt;&gt;"",Notlar!B123,"")</f>
        <v/>
      </c>
      <c r="C123" s="127" t="str">
        <f>IF(Notlar!C123&lt;&gt;"",Notlar!C123,"")</f>
        <v/>
      </c>
      <c r="D123" s="128" t="str">
        <f>IF(Notlar!D123&lt;&gt;"",Notlar!D123,"")</f>
        <v/>
      </c>
      <c r="E123" s="118">
        <f>IFERROR(Notlar!E123/v_s1,0)</f>
        <v>0</v>
      </c>
      <c r="F123" s="119">
        <f>IFERROR(Notlar!F123/v_s2,0)</f>
        <v>0</v>
      </c>
      <c r="G123" s="119">
        <f>IFERROR(Notlar!G123/v_s3,0)</f>
        <v>0</v>
      </c>
      <c r="H123" s="119">
        <f>IFERROR(Notlar!H123/v_s4,0)</f>
        <v>0</v>
      </c>
      <c r="I123" s="119">
        <f>IFERROR(Notlar!I123/v_s5,0)</f>
        <v>0</v>
      </c>
      <c r="J123" s="119">
        <f>IFERROR(Notlar!J123/v_s6,0)</f>
        <v>0</v>
      </c>
      <c r="K123" s="119">
        <f>IFERROR(Notlar!K123/v_s7,0)</f>
        <v>0</v>
      </c>
      <c r="L123" s="119">
        <f>IFERROR(Notlar!L123/v_s8,0)</f>
        <v>0</v>
      </c>
      <c r="M123" s="119">
        <f>IFERROR(Notlar!M123/v_s9,0)</f>
        <v>0</v>
      </c>
      <c r="N123" s="119">
        <f>IFERROR(Notlar!N123/v_s10,0)</f>
        <v>0</v>
      </c>
      <c r="O123" s="120" t="e">
        <f>Notlar!O123/v_top</f>
        <v>#VALUE!</v>
      </c>
      <c r="P123" s="121">
        <f>IFERROR(Notlar!P123/f_s1,0)</f>
        <v>0</v>
      </c>
      <c r="Q123" s="119">
        <f>IFERROR(Notlar!Q123/f_s2,0)</f>
        <v>0</v>
      </c>
      <c r="R123" s="119">
        <f>IFERROR(Notlar!R123/f_s3,0)</f>
        <v>0</v>
      </c>
      <c r="S123" s="119">
        <f>IFERROR(Notlar!S123/f_s4,0)</f>
        <v>0</v>
      </c>
      <c r="T123" s="119">
        <f>IFERROR(Notlar!T123/f_s5,0)</f>
        <v>0</v>
      </c>
      <c r="U123" s="119">
        <f>IFERROR(Notlar!U123/f_s6,0)</f>
        <v>0</v>
      </c>
      <c r="V123" s="119">
        <f>IFERROR(Notlar!V123/f_s7,0)</f>
        <v>0</v>
      </c>
      <c r="W123" s="119">
        <f>IFERROR(Notlar!W123/f_s8,0)</f>
        <v>0</v>
      </c>
      <c r="X123" s="119">
        <f>IFERROR(Notlar!X123/f_s9,0)</f>
        <v>0</v>
      </c>
      <c r="Y123" s="119">
        <f>IFERROR(Notlar!Y123/f_s10,0)</f>
        <v>0</v>
      </c>
      <c r="Z123" s="122" t="e">
        <f>Notlar!Z123/f_top</f>
        <v>#VALUE!</v>
      </c>
      <c r="AA123" s="118">
        <f>IFERROR(Notlar!AA123/b_s1,0)</f>
        <v>0</v>
      </c>
      <c r="AB123" s="119">
        <f>IFERROR(Notlar!AB123/b_s2,0)</f>
        <v>0</v>
      </c>
      <c r="AC123" s="119">
        <f>IFERROR(Notlar!AC123/b_s3,0)</f>
        <v>0</v>
      </c>
      <c r="AD123" s="119">
        <f>IFERROR(Notlar!AD123/b_s4,0)</f>
        <v>0</v>
      </c>
      <c r="AE123" s="119">
        <f>IFERROR(Notlar!AE123/b_s5,0)</f>
        <v>0</v>
      </c>
      <c r="AF123" s="119">
        <f>IFERROR(Notlar!AF123/b_s6,0)</f>
        <v>0</v>
      </c>
      <c r="AG123" s="119">
        <f>IFERROR(Notlar!AG123/b_s7,0)</f>
        <v>0</v>
      </c>
      <c r="AH123" s="119">
        <f>IFERROR(Notlar!AH123/b_s8,0)</f>
        <v>0</v>
      </c>
      <c r="AI123" s="119">
        <f>IFERROR(Notlar!AI123/b_s9,0)</f>
        <v>0</v>
      </c>
      <c r="AJ123" s="119">
        <f>IFERROR(Notlar!AJ123/b_s10,0)</f>
        <v>0</v>
      </c>
      <c r="AK123" s="122" t="e">
        <f>Notlar!AK123/b_top</f>
        <v>#VALUE!</v>
      </c>
      <c r="AL123" s="168">
        <f t="shared" si="5"/>
        <v>0</v>
      </c>
      <c r="AM123" s="169">
        <f t="shared" si="5"/>
        <v>0</v>
      </c>
      <c r="AN123" s="169">
        <f t="shared" si="5"/>
        <v>0</v>
      </c>
      <c r="AO123" s="169">
        <f t="shared" si="5"/>
        <v>0</v>
      </c>
      <c r="AP123" s="169">
        <f t="shared" si="5"/>
        <v>0</v>
      </c>
      <c r="AQ123" s="169">
        <f t="shared" si="4"/>
        <v>0</v>
      </c>
      <c r="AR123" s="169">
        <f t="shared" si="4"/>
        <v>0</v>
      </c>
      <c r="AS123" s="169">
        <f t="shared" si="4"/>
        <v>0</v>
      </c>
      <c r="AT123" s="169">
        <f t="shared" si="4"/>
        <v>0</v>
      </c>
      <c r="AU123" s="169">
        <f t="shared" si="4"/>
        <v>0</v>
      </c>
      <c r="AV123" s="170">
        <f>Notlar!AV123/b_top</f>
        <v>0</v>
      </c>
    </row>
    <row r="124" spans="1:48" x14ac:dyDescent="0.25">
      <c r="A124" s="30">
        <v>122</v>
      </c>
      <c r="B124" s="123" t="str">
        <f>IF(Notlar!B124&lt;&gt;"",Notlar!B124,"")</f>
        <v/>
      </c>
      <c r="C124" s="124" t="str">
        <f>IF(Notlar!C124&lt;&gt;"",Notlar!C124,"")</f>
        <v/>
      </c>
      <c r="D124" s="125" t="str">
        <f>IF(Notlar!D124&lt;&gt;"",Notlar!D124,"")</f>
        <v/>
      </c>
      <c r="E124" s="118">
        <f>IFERROR(Notlar!E124/v_s1,0)</f>
        <v>0</v>
      </c>
      <c r="F124" s="119">
        <f>IFERROR(Notlar!F124/v_s2,0)</f>
        <v>0</v>
      </c>
      <c r="G124" s="119">
        <f>IFERROR(Notlar!G124/v_s3,0)</f>
        <v>0</v>
      </c>
      <c r="H124" s="119">
        <f>IFERROR(Notlar!H124/v_s4,0)</f>
        <v>0</v>
      </c>
      <c r="I124" s="119">
        <f>IFERROR(Notlar!I124/v_s5,0)</f>
        <v>0</v>
      </c>
      <c r="J124" s="119">
        <f>IFERROR(Notlar!J124/v_s6,0)</f>
        <v>0</v>
      </c>
      <c r="K124" s="119">
        <f>IFERROR(Notlar!K124/v_s7,0)</f>
        <v>0</v>
      </c>
      <c r="L124" s="119">
        <f>IFERROR(Notlar!L124/v_s8,0)</f>
        <v>0</v>
      </c>
      <c r="M124" s="119">
        <f>IFERROR(Notlar!M124/v_s9,0)</f>
        <v>0</v>
      </c>
      <c r="N124" s="119">
        <f>IFERROR(Notlar!N124/v_s10,0)</f>
        <v>0</v>
      </c>
      <c r="O124" s="120" t="e">
        <f>Notlar!O124/v_top</f>
        <v>#VALUE!</v>
      </c>
      <c r="P124" s="121">
        <f>IFERROR(Notlar!P124/f_s1,0)</f>
        <v>0</v>
      </c>
      <c r="Q124" s="119">
        <f>IFERROR(Notlar!Q124/f_s2,0)</f>
        <v>0</v>
      </c>
      <c r="R124" s="119">
        <f>IFERROR(Notlar!R124/f_s3,0)</f>
        <v>0</v>
      </c>
      <c r="S124" s="119">
        <f>IFERROR(Notlar!S124/f_s4,0)</f>
        <v>0</v>
      </c>
      <c r="T124" s="119">
        <f>IFERROR(Notlar!T124/f_s5,0)</f>
        <v>0</v>
      </c>
      <c r="U124" s="119">
        <f>IFERROR(Notlar!U124/f_s6,0)</f>
        <v>0</v>
      </c>
      <c r="V124" s="119">
        <f>IFERROR(Notlar!V124/f_s7,0)</f>
        <v>0</v>
      </c>
      <c r="W124" s="119">
        <f>IFERROR(Notlar!W124/f_s8,0)</f>
        <v>0</v>
      </c>
      <c r="X124" s="119">
        <f>IFERROR(Notlar!X124/f_s9,0)</f>
        <v>0</v>
      </c>
      <c r="Y124" s="119">
        <f>IFERROR(Notlar!Y124/f_s10,0)</f>
        <v>0</v>
      </c>
      <c r="Z124" s="122" t="e">
        <f>Notlar!Z124/f_top</f>
        <v>#VALUE!</v>
      </c>
      <c r="AA124" s="118">
        <f>IFERROR(Notlar!AA124/b_s1,0)</f>
        <v>0</v>
      </c>
      <c r="AB124" s="119">
        <f>IFERROR(Notlar!AB124/b_s2,0)</f>
        <v>0</v>
      </c>
      <c r="AC124" s="119">
        <f>IFERROR(Notlar!AC124/b_s3,0)</f>
        <v>0</v>
      </c>
      <c r="AD124" s="119">
        <f>IFERROR(Notlar!AD124/b_s4,0)</f>
        <v>0</v>
      </c>
      <c r="AE124" s="119">
        <f>IFERROR(Notlar!AE124/b_s5,0)</f>
        <v>0</v>
      </c>
      <c r="AF124" s="119">
        <f>IFERROR(Notlar!AF124/b_s6,0)</f>
        <v>0</v>
      </c>
      <c r="AG124" s="119">
        <f>IFERROR(Notlar!AG124/b_s7,0)</f>
        <v>0</v>
      </c>
      <c r="AH124" s="119">
        <f>IFERROR(Notlar!AH124/b_s8,0)</f>
        <v>0</v>
      </c>
      <c r="AI124" s="119">
        <f>IFERROR(Notlar!AI124/b_s9,0)</f>
        <v>0</v>
      </c>
      <c r="AJ124" s="119">
        <f>IFERROR(Notlar!AJ124/b_s10,0)</f>
        <v>0</v>
      </c>
      <c r="AK124" s="122" t="e">
        <f>Notlar!AK124/b_top</f>
        <v>#VALUE!</v>
      </c>
      <c r="AL124" s="168">
        <f t="shared" si="5"/>
        <v>0</v>
      </c>
      <c r="AM124" s="169">
        <f t="shared" si="5"/>
        <v>0</v>
      </c>
      <c r="AN124" s="169">
        <f t="shared" si="5"/>
        <v>0</v>
      </c>
      <c r="AO124" s="169">
        <f t="shared" si="5"/>
        <v>0</v>
      </c>
      <c r="AP124" s="169">
        <f t="shared" si="5"/>
        <v>0</v>
      </c>
      <c r="AQ124" s="169">
        <f t="shared" si="4"/>
        <v>0</v>
      </c>
      <c r="AR124" s="169">
        <f t="shared" si="4"/>
        <v>0</v>
      </c>
      <c r="AS124" s="169">
        <f t="shared" si="4"/>
        <v>0</v>
      </c>
      <c r="AT124" s="169">
        <f t="shared" si="4"/>
        <v>0</v>
      </c>
      <c r="AU124" s="169">
        <f t="shared" si="4"/>
        <v>0</v>
      </c>
      <c r="AV124" s="170">
        <f>Notlar!AV124/b_top</f>
        <v>0</v>
      </c>
    </row>
    <row r="125" spans="1:48" x14ac:dyDescent="0.25">
      <c r="A125" s="68">
        <v>123</v>
      </c>
      <c r="B125" s="126" t="str">
        <f>IF(Notlar!B125&lt;&gt;"",Notlar!B125,"")</f>
        <v/>
      </c>
      <c r="C125" s="127" t="str">
        <f>IF(Notlar!C125&lt;&gt;"",Notlar!C125,"")</f>
        <v/>
      </c>
      <c r="D125" s="128" t="str">
        <f>IF(Notlar!D125&lt;&gt;"",Notlar!D125,"")</f>
        <v/>
      </c>
      <c r="E125" s="118">
        <f>IFERROR(Notlar!E125/v_s1,0)</f>
        <v>0</v>
      </c>
      <c r="F125" s="119">
        <f>IFERROR(Notlar!F125/v_s2,0)</f>
        <v>0</v>
      </c>
      <c r="G125" s="119">
        <f>IFERROR(Notlar!G125/v_s3,0)</f>
        <v>0</v>
      </c>
      <c r="H125" s="119">
        <f>IFERROR(Notlar!H125/v_s4,0)</f>
        <v>0</v>
      </c>
      <c r="I125" s="119">
        <f>IFERROR(Notlar!I125/v_s5,0)</f>
        <v>0</v>
      </c>
      <c r="J125" s="119">
        <f>IFERROR(Notlar!J125/v_s6,0)</f>
        <v>0</v>
      </c>
      <c r="K125" s="119">
        <f>IFERROR(Notlar!K125/v_s7,0)</f>
        <v>0</v>
      </c>
      <c r="L125" s="119">
        <f>IFERROR(Notlar!L125/v_s8,0)</f>
        <v>0</v>
      </c>
      <c r="M125" s="119">
        <f>IFERROR(Notlar!M125/v_s9,0)</f>
        <v>0</v>
      </c>
      <c r="N125" s="119">
        <f>IFERROR(Notlar!N125/v_s10,0)</f>
        <v>0</v>
      </c>
      <c r="O125" s="120" t="e">
        <f>Notlar!O125/v_top</f>
        <v>#VALUE!</v>
      </c>
      <c r="P125" s="121">
        <f>IFERROR(Notlar!P125/f_s1,0)</f>
        <v>0</v>
      </c>
      <c r="Q125" s="119">
        <f>IFERROR(Notlar!Q125/f_s2,0)</f>
        <v>0</v>
      </c>
      <c r="R125" s="119">
        <f>IFERROR(Notlar!R125/f_s3,0)</f>
        <v>0</v>
      </c>
      <c r="S125" s="119">
        <f>IFERROR(Notlar!S125/f_s4,0)</f>
        <v>0</v>
      </c>
      <c r="T125" s="119">
        <f>IFERROR(Notlar!T125/f_s5,0)</f>
        <v>0</v>
      </c>
      <c r="U125" s="119">
        <f>IFERROR(Notlar!U125/f_s6,0)</f>
        <v>0</v>
      </c>
      <c r="V125" s="119">
        <f>IFERROR(Notlar!V125/f_s7,0)</f>
        <v>0</v>
      </c>
      <c r="W125" s="119">
        <f>IFERROR(Notlar!W125/f_s8,0)</f>
        <v>0</v>
      </c>
      <c r="X125" s="119">
        <f>IFERROR(Notlar!X125/f_s9,0)</f>
        <v>0</v>
      </c>
      <c r="Y125" s="119">
        <f>IFERROR(Notlar!Y125/f_s10,0)</f>
        <v>0</v>
      </c>
      <c r="Z125" s="122" t="e">
        <f>Notlar!Z125/f_top</f>
        <v>#VALUE!</v>
      </c>
      <c r="AA125" s="118">
        <f>IFERROR(Notlar!AA125/b_s1,0)</f>
        <v>0</v>
      </c>
      <c r="AB125" s="119">
        <f>IFERROR(Notlar!AB125/b_s2,0)</f>
        <v>0</v>
      </c>
      <c r="AC125" s="119">
        <f>IFERROR(Notlar!AC125/b_s3,0)</f>
        <v>0</v>
      </c>
      <c r="AD125" s="119">
        <f>IFERROR(Notlar!AD125/b_s4,0)</f>
        <v>0</v>
      </c>
      <c r="AE125" s="119">
        <f>IFERROR(Notlar!AE125/b_s5,0)</f>
        <v>0</v>
      </c>
      <c r="AF125" s="119">
        <f>IFERROR(Notlar!AF125/b_s6,0)</f>
        <v>0</v>
      </c>
      <c r="AG125" s="119">
        <f>IFERROR(Notlar!AG125/b_s7,0)</f>
        <v>0</v>
      </c>
      <c r="AH125" s="119">
        <f>IFERROR(Notlar!AH125/b_s8,0)</f>
        <v>0</v>
      </c>
      <c r="AI125" s="119">
        <f>IFERROR(Notlar!AI125/b_s9,0)</f>
        <v>0</v>
      </c>
      <c r="AJ125" s="119">
        <f>IFERROR(Notlar!AJ125/b_s10,0)</f>
        <v>0</v>
      </c>
      <c r="AK125" s="122" t="e">
        <f>Notlar!AK125/b_top</f>
        <v>#VALUE!</v>
      </c>
      <c r="AL125" s="168">
        <f t="shared" si="5"/>
        <v>0</v>
      </c>
      <c r="AM125" s="169">
        <f t="shared" si="5"/>
        <v>0</v>
      </c>
      <c r="AN125" s="169">
        <f t="shared" si="5"/>
        <v>0</v>
      </c>
      <c r="AO125" s="169">
        <f t="shared" si="5"/>
        <v>0</v>
      </c>
      <c r="AP125" s="169">
        <f t="shared" si="5"/>
        <v>0</v>
      </c>
      <c r="AQ125" s="169">
        <f t="shared" si="4"/>
        <v>0</v>
      </c>
      <c r="AR125" s="169">
        <f t="shared" si="4"/>
        <v>0</v>
      </c>
      <c r="AS125" s="169">
        <f t="shared" si="4"/>
        <v>0</v>
      </c>
      <c r="AT125" s="169">
        <f t="shared" si="4"/>
        <v>0</v>
      </c>
      <c r="AU125" s="169">
        <f t="shared" si="4"/>
        <v>0</v>
      </c>
      <c r="AV125" s="170">
        <f>Notlar!AV125/b_top</f>
        <v>0</v>
      </c>
    </row>
    <row r="126" spans="1:48" x14ac:dyDescent="0.25">
      <c r="A126" s="30">
        <v>124</v>
      </c>
      <c r="B126" s="123" t="str">
        <f>IF(Notlar!B126&lt;&gt;"",Notlar!B126,"")</f>
        <v/>
      </c>
      <c r="C126" s="124" t="str">
        <f>IF(Notlar!C126&lt;&gt;"",Notlar!C126,"")</f>
        <v/>
      </c>
      <c r="D126" s="125" t="str">
        <f>IF(Notlar!D126&lt;&gt;"",Notlar!D126,"")</f>
        <v/>
      </c>
      <c r="E126" s="118">
        <f>IFERROR(Notlar!E126/v_s1,0)</f>
        <v>0</v>
      </c>
      <c r="F126" s="119">
        <f>IFERROR(Notlar!F126/v_s2,0)</f>
        <v>0</v>
      </c>
      <c r="G126" s="119">
        <f>IFERROR(Notlar!G126/v_s3,0)</f>
        <v>0</v>
      </c>
      <c r="H126" s="119">
        <f>IFERROR(Notlar!H126/v_s4,0)</f>
        <v>0</v>
      </c>
      <c r="I126" s="119">
        <f>IFERROR(Notlar!I126/v_s5,0)</f>
        <v>0</v>
      </c>
      <c r="J126" s="119">
        <f>IFERROR(Notlar!J126/v_s6,0)</f>
        <v>0</v>
      </c>
      <c r="K126" s="119">
        <f>IFERROR(Notlar!K126/v_s7,0)</f>
        <v>0</v>
      </c>
      <c r="L126" s="119">
        <f>IFERROR(Notlar!L126/v_s8,0)</f>
        <v>0</v>
      </c>
      <c r="M126" s="119">
        <f>IFERROR(Notlar!M126/v_s9,0)</f>
        <v>0</v>
      </c>
      <c r="N126" s="119">
        <f>IFERROR(Notlar!N126/v_s10,0)</f>
        <v>0</v>
      </c>
      <c r="O126" s="120" t="e">
        <f>Notlar!O126/v_top</f>
        <v>#VALUE!</v>
      </c>
      <c r="P126" s="121">
        <f>IFERROR(Notlar!P126/f_s1,0)</f>
        <v>0</v>
      </c>
      <c r="Q126" s="119">
        <f>IFERROR(Notlar!Q126/f_s2,0)</f>
        <v>0</v>
      </c>
      <c r="R126" s="119">
        <f>IFERROR(Notlar!R126/f_s3,0)</f>
        <v>0</v>
      </c>
      <c r="S126" s="119">
        <f>IFERROR(Notlar!S126/f_s4,0)</f>
        <v>0</v>
      </c>
      <c r="T126" s="119">
        <f>IFERROR(Notlar!T126/f_s5,0)</f>
        <v>0</v>
      </c>
      <c r="U126" s="119">
        <f>IFERROR(Notlar!U126/f_s6,0)</f>
        <v>0</v>
      </c>
      <c r="V126" s="119">
        <f>IFERROR(Notlar!V126/f_s7,0)</f>
        <v>0</v>
      </c>
      <c r="W126" s="119">
        <f>IFERROR(Notlar!W126/f_s8,0)</f>
        <v>0</v>
      </c>
      <c r="X126" s="119">
        <f>IFERROR(Notlar!X126/f_s9,0)</f>
        <v>0</v>
      </c>
      <c r="Y126" s="119">
        <f>IFERROR(Notlar!Y126/f_s10,0)</f>
        <v>0</v>
      </c>
      <c r="Z126" s="122" t="e">
        <f>Notlar!Z126/f_top</f>
        <v>#VALUE!</v>
      </c>
      <c r="AA126" s="118">
        <f>IFERROR(Notlar!AA126/b_s1,0)</f>
        <v>0</v>
      </c>
      <c r="AB126" s="119">
        <f>IFERROR(Notlar!AB126/b_s2,0)</f>
        <v>0</v>
      </c>
      <c r="AC126" s="119">
        <f>IFERROR(Notlar!AC126/b_s3,0)</f>
        <v>0</v>
      </c>
      <c r="AD126" s="119">
        <f>IFERROR(Notlar!AD126/b_s4,0)</f>
        <v>0</v>
      </c>
      <c r="AE126" s="119">
        <f>IFERROR(Notlar!AE126/b_s5,0)</f>
        <v>0</v>
      </c>
      <c r="AF126" s="119">
        <f>IFERROR(Notlar!AF126/b_s6,0)</f>
        <v>0</v>
      </c>
      <c r="AG126" s="119">
        <f>IFERROR(Notlar!AG126/b_s7,0)</f>
        <v>0</v>
      </c>
      <c r="AH126" s="119">
        <f>IFERROR(Notlar!AH126/b_s8,0)</f>
        <v>0</v>
      </c>
      <c r="AI126" s="119">
        <f>IFERROR(Notlar!AI126/b_s9,0)</f>
        <v>0</v>
      </c>
      <c r="AJ126" s="119">
        <f>IFERROR(Notlar!AJ126/b_s10,0)</f>
        <v>0</v>
      </c>
      <c r="AK126" s="122" t="e">
        <f>Notlar!AK126/b_top</f>
        <v>#VALUE!</v>
      </c>
      <c r="AL126" s="168">
        <f t="shared" si="5"/>
        <v>0</v>
      </c>
      <c r="AM126" s="169">
        <f t="shared" si="5"/>
        <v>0</v>
      </c>
      <c r="AN126" s="169">
        <f t="shared" si="5"/>
        <v>0</v>
      </c>
      <c r="AO126" s="169">
        <f t="shared" si="5"/>
        <v>0</v>
      </c>
      <c r="AP126" s="169">
        <f t="shared" si="5"/>
        <v>0</v>
      </c>
      <c r="AQ126" s="169">
        <f t="shared" si="4"/>
        <v>0</v>
      </c>
      <c r="AR126" s="169">
        <f t="shared" si="4"/>
        <v>0</v>
      </c>
      <c r="AS126" s="169">
        <f t="shared" si="4"/>
        <v>0</v>
      </c>
      <c r="AT126" s="169">
        <f t="shared" si="4"/>
        <v>0</v>
      </c>
      <c r="AU126" s="169">
        <f t="shared" si="4"/>
        <v>0</v>
      </c>
      <c r="AV126" s="170">
        <f>Notlar!AV126/b_top</f>
        <v>0</v>
      </c>
    </row>
    <row r="127" spans="1:48" x14ac:dyDescent="0.25">
      <c r="A127" s="68">
        <v>125</v>
      </c>
      <c r="B127" s="126" t="str">
        <f>IF(Notlar!B127&lt;&gt;"",Notlar!B127,"")</f>
        <v/>
      </c>
      <c r="C127" s="127" t="str">
        <f>IF(Notlar!C127&lt;&gt;"",Notlar!C127,"")</f>
        <v/>
      </c>
      <c r="D127" s="128" t="str">
        <f>IF(Notlar!D127&lt;&gt;"",Notlar!D127,"")</f>
        <v/>
      </c>
      <c r="E127" s="118">
        <f>IFERROR(Notlar!E127/v_s1,0)</f>
        <v>0</v>
      </c>
      <c r="F127" s="119">
        <f>IFERROR(Notlar!F127/v_s2,0)</f>
        <v>0</v>
      </c>
      <c r="G127" s="119">
        <f>IFERROR(Notlar!G127/v_s3,0)</f>
        <v>0</v>
      </c>
      <c r="H127" s="119">
        <f>IFERROR(Notlar!H127/v_s4,0)</f>
        <v>0</v>
      </c>
      <c r="I127" s="119">
        <f>IFERROR(Notlar!I127/v_s5,0)</f>
        <v>0</v>
      </c>
      <c r="J127" s="119">
        <f>IFERROR(Notlar!J127/v_s6,0)</f>
        <v>0</v>
      </c>
      <c r="K127" s="119">
        <f>IFERROR(Notlar!K127/v_s7,0)</f>
        <v>0</v>
      </c>
      <c r="L127" s="119">
        <f>IFERROR(Notlar!L127/v_s8,0)</f>
        <v>0</v>
      </c>
      <c r="M127" s="119">
        <f>IFERROR(Notlar!M127/v_s9,0)</f>
        <v>0</v>
      </c>
      <c r="N127" s="119">
        <f>IFERROR(Notlar!N127/v_s10,0)</f>
        <v>0</v>
      </c>
      <c r="O127" s="120" t="e">
        <f>Notlar!O127/v_top</f>
        <v>#VALUE!</v>
      </c>
      <c r="P127" s="121">
        <f>IFERROR(Notlar!P127/f_s1,0)</f>
        <v>0</v>
      </c>
      <c r="Q127" s="119">
        <f>IFERROR(Notlar!Q127/f_s2,0)</f>
        <v>0</v>
      </c>
      <c r="R127" s="119">
        <f>IFERROR(Notlar!R127/f_s3,0)</f>
        <v>0</v>
      </c>
      <c r="S127" s="119">
        <f>IFERROR(Notlar!S127/f_s4,0)</f>
        <v>0</v>
      </c>
      <c r="T127" s="119">
        <f>IFERROR(Notlar!T127/f_s5,0)</f>
        <v>0</v>
      </c>
      <c r="U127" s="119">
        <f>IFERROR(Notlar!U127/f_s6,0)</f>
        <v>0</v>
      </c>
      <c r="V127" s="119">
        <f>IFERROR(Notlar!V127/f_s7,0)</f>
        <v>0</v>
      </c>
      <c r="W127" s="119">
        <f>IFERROR(Notlar!W127/f_s8,0)</f>
        <v>0</v>
      </c>
      <c r="X127" s="119">
        <f>IFERROR(Notlar!X127/f_s9,0)</f>
        <v>0</v>
      </c>
      <c r="Y127" s="119">
        <f>IFERROR(Notlar!Y127/f_s10,0)</f>
        <v>0</v>
      </c>
      <c r="Z127" s="122" t="e">
        <f>Notlar!Z127/f_top</f>
        <v>#VALUE!</v>
      </c>
      <c r="AA127" s="118">
        <f>IFERROR(Notlar!AA127/b_s1,0)</f>
        <v>0</v>
      </c>
      <c r="AB127" s="119">
        <f>IFERROR(Notlar!AB127/b_s2,0)</f>
        <v>0</v>
      </c>
      <c r="AC127" s="119">
        <f>IFERROR(Notlar!AC127/b_s3,0)</f>
        <v>0</v>
      </c>
      <c r="AD127" s="119">
        <f>IFERROR(Notlar!AD127/b_s4,0)</f>
        <v>0</v>
      </c>
      <c r="AE127" s="119">
        <f>IFERROR(Notlar!AE127/b_s5,0)</f>
        <v>0</v>
      </c>
      <c r="AF127" s="119">
        <f>IFERROR(Notlar!AF127/b_s6,0)</f>
        <v>0</v>
      </c>
      <c r="AG127" s="119">
        <f>IFERROR(Notlar!AG127/b_s7,0)</f>
        <v>0</v>
      </c>
      <c r="AH127" s="119">
        <f>IFERROR(Notlar!AH127/b_s8,0)</f>
        <v>0</v>
      </c>
      <c r="AI127" s="119">
        <f>IFERROR(Notlar!AI127/b_s9,0)</f>
        <v>0</v>
      </c>
      <c r="AJ127" s="119">
        <f>IFERROR(Notlar!AJ127/b_s10,0)</f>
        <v>0</v>
      </c>
      <c r="AK127" s="122" t="e">
        <f>Notlar!AK127/b_top</f>
        <v>#VALUE!</v>
      </c>
      <c r="AL127" s="168">
        <f t="shared" si="5"/>
        <v>0</v>
      </c>
      <c r="AM127" s="169">
        <f t="shared" si="5"/>
        <v>0</v>
      </c>
      <c r="AN127" s="169">
        <f t="shared" si="5"/>
        <v>0</v>
      </c>
      <c r="AO127" s="169">
        <f t="shared" si="5"/>
        <v>0</v>
      </c>
      <c r="AP127" s="169">
        <f t="shared" si="5"/>
        <v>0</v>
      </c>
      <c r="AQ127" s="169">
        <f t="shared" si="4"/>
        <v>0</v>
      </c>
      <c r="AR127" s="169">
        <f t="shared" si="4"/>
        <v>0</v>
      </c>
      <c r="AS127" s="169">
        <f t="shared" si="4"/>
        <v>0</v>
      </c>
      <c r="AT127" s="169">
        <f t="shared" si="4"/>
        <v>0</v>
      </c>
      <c r="AU127" s="169">
        <f t="shared" si="4"/>
        <v>0</v>
      </c>
      <c r="AV127" s="170">
        <f>Notlar!AV127/b_top</f>
        <v>0</v>
      </c>
    </row>
    <row r="128" spans="1:48" x14ac:dyDescent="0.25">
      <c r="A128" s="30">
        <v>126</v>
      </c>
      <c r="B128" s="123" t="str">
        <f>IF(Notlar!B128&lt;&gt;"",Notlar!B128,"")</f>
        <v/>
      </c>
      <c r="C128" s="124" t="str">
        <f>IF(Notlar!C128&lt;&gt;"",Notlar!C128,"")</f>
        <v/>
      </c>
      <c r="D128" s="125" t="str">
        <f>IF(Notlar!D128&lt;&gt;"",Notlar!D128,"")</f>
        <v/>
      </c>
      <c r="E128" s="118">
        <f>IFERROR(Notlar!E128/v_s1,0)</f>
        <v>0</v>
      </c>
      <c r="F128" s="119">
        <f>IFERROR(Notlar!F128/v_s2,0)</f>
        <v>0</v>
      </c>
      <c r="G128" s="119">
        <f>IFERROR(Notlar!G128/v_s3,0)</f>
        <v>0</v>
      </c>
      <c r="H128" s="119">
        <f>IFERROR(Notlar!H128/v_s4,0)</f>
        <v>0</v>
      </c>
      <c r="I128" s="119">
        <f>IFERROR(Notlar!I128/v_s5,0)</f>
        <v>0</v>
      </c>
      <c r="J128" s="119">
        <f>IFERROR(Notlar!J128/v_s6,0)</f>
        <v>0</v>
      </c>
      <c r="K128" s="119">
        <f>IFERROR(Notlar!K128/v_s7,0)</f>
        <v>0</v>
      </c>
      <c r="L128" s="119">
        <f>IFERROR(Notlar!L128/v_s8,0)</f>
        <v>0</v>
      </c>
      <c r="M128" s="119">
        <f>IFERROR(Notlar!M128/v_s9,0)</f>
        <v>0</v>
      </c>
      <c r="N128" s="119">
        <f>IFERROR(Notlar!N128/v_s10,0)</f>
        <v>0</v>
      </c>
      <c r="O128" s="120" t="e">
        <f>Notlar!O128/v_top</f>
        <v>#VALUE!</v>
      </c>
      <c r="P128" s="121">
        <f>IFERROR(Notlar!P128/f_s1,0)</f>
        <v>0</v>
      </c>
      <c r="Q128" s="119">
        <f>IFERROR(Notlar!Q128/f_s2,0)</f>
        <v>0</v>
      </c>
      <c r="R128" s="119">
        <f>IFERROR(Notlar!R128/f_s3,0)</f>
        <v>0</v>
      </c>
      <c r="S128" s="119">
        <f>IFERROR(Notlar!S128/f_s4,0)</f>
        <v>0</v>
      </c>
      <c r="T128" s="119">
        <f>IFERROR(Notlar!T128/f_s5,0)</f>
        <v>0</v>
      </c>
      <c r="U128" s="119">
        <f>IFERROR(Notlar!U128/f_s6,0)</f>
        <v>0</v>
      </c>
      <c r="V128" s="119">
        <f>IFERROR(Notlar!V128/f_s7,0)</f>
        <v>0</v>
      </c>
      <c r="W128" s="119">
        <f>IFERROR(Notlar!W128/f_s8,0)</f>
        <v>0</v>
      </c>
      <c r="X128" s="119">
        <f>IFERROR(Notlar!X128/f_s9,0)</f>
        <v>0</v>
      </c>
      <c r="Y128" s="119">
        <f>IFERROR(Notlar!Y128/f_s10,0)</f>
        <v>0</v>
      </c>
      <c r="Z128" s="122" t="e">
        <f>Notlar!Z128/f_top</f>
        <v>#VALUE!</v>
      </c>
      <c r="AA128" s="118">
        <f>IFERROR(Notlar!AA128/b_s1,0)</f>
        <v>0</v>
      </c>
      <c r="AB128" s="119">
        <f>IFERROR(Notlar!AB128/b_s2,0)</f>
        <v>0</v>
      </c>
      <c r="AC128" s="119">
        <f>IFERROR(Notlar!AC128/b_s3,0)</f>
        <v>0</v>
      </c>
      <c r="AD128" s="119">
        <f>IFERROR(Notlar!AD128/b_s4,0)</f>
        <v>0</v>
      </c>
      <c r="AE128" s="119">
        <f>IFERROR(Notlar!AE128/b_s5,0)</f>
        <v>0</v>
      </c>
      <c r="AF128" s="119">
        <f>IFERROR(Notlar!AF128/b_s6,0)</f>
        <v>0</v>
      </c>
      <c r="AG128" s="119">
        <f>IFERROR(Notlar!AG128/b_s7,0)</f>
        <v>0</v>
      </c>
      <c r="AH128" s="119">
        <f>IFERROR(Notlar!AH128/b_s8,0)</f>
        <v>0</v>
      </c>
      <c r="AI128" s="119">
        <f>IFERROR(Notlar!AI128/b_s9,0)</f>
        <v>0</v>
      </c>
      <c r="AJ128" s="119">
        <f>IFERROR(Notlar!AJ128/b_s10,0)</f>
        <v>0</v>
      </c>
      <c r="AK128" s="122" t="e">
        <f>Notlar!AK128/b_top</f>
        <v>#VALUE!</v>
      </c>
      <c r="AL128" s="168">
        <f t="shared" si="5"/>
        <v>0</v>
      </c>
      <c r="AM128" s="169">
        <f t="shared" si="5"/>
        <v>0</v>
      </c>
      <c r="AN128" s="169">
        <f t="shared" si="5"/>
        <v>0</v>
      </c>
      <c r="AO128" s="169">
        <f t="shared" si="5"/>
        <v>0</v>
      </c>
      <c r="AP128" s="169">
        <f t="shared" si="5"/>
        <v>0</v>
      </c>
      <c r="AQ128" s="169">
        <f t="shared" si="4"/>
        <v>0</v>
      </c>
      <c r="AR128" s="169">
        <f t="shared" si="4"/>
        <v>0</v>
      </c>
      <c r="AS128" s="169">
        <f t="shared" si="4"/>
        <v>0</v>
      </c>
      <c r="AT128" s="169">
        <f t="shared" si="4"/>
        <v>0</v>
      </c>
      <c r="AU128" s="169">
        <f t="shared" si="4"/>
        <v>0</v>
      </c>
      <c r="AV128" s="170">
        <f>Notlar!AV128/b_top</f>
        <v>0</v>
      </c>
    </row>
    <row r="129" spans="1:48" x14ac:dyDescent="0.25">
      <c r="A129" s="68">
        <v>127</v>
      </c>
      <c r="B129" s="126" t="str">
        <f>IF(Notlar!B129&lt;&gt;"",Notlar!B129,"")</f>
        <v/>
      </c>
      <c r="C129" s="127" t="str">
        <f>IF(Notlar!C129&lt;&gt;"",Notlar!C129,"")</f>
        <v/>
      </c>
      <c r="D129" s="128" t="str">
        <f>IF(Notlar!D129&lt;&gt;"",Notlar!D129,"")</f>
        <v/>
      </c>
      <c r="E129" s="118">
        <f>IFERROR(Notlar!E129/v_s1,0)</f>
        <v>0</v>
      </c>
      <c r="F129" s="119">
        <f>IFERROR(Notlar!F129/v_s2,0)</f>
        <v>0</v>
      </c>
      <c r="G129" s="119">
        <f>IFERROR(Notlar!G129/v_s3,0)</f>
        <v>0</v>
      </c>
      <c r="H129" s="119">
        <f>IFERROR(Notlar!H129/v_s4,0)</f>
        <v>0</v>
      </c>
      <c r="I129" s="119">
        <f>IFERROR(Notlar!I129/v_s5,0)</f>
        <v>0</v>
      </c>
      <c r="J129" s="119">
        <f>IFERROR(Notlar!J129/v_s6,0)</f>
        <v>0</v>
      </c>
      <c r="K129" s="119">
        <f>IFERROR(Notlar!K129/v_s7,0)</f>
        <v>0</v>
      </c>
      <c r="L129" s="119">
        <f>IFERROR(Notlar!L129/v_s8,0)</f>
        <v>0</v>
      </c>
      <c r="M129" s="119">
        <f>IFERROR(Notlar!M129/v_s9,0)</f>
        <v>0</v>
      </c>
      <c r="N129" s="119">
        <f>IFERROR(Notlar!N129/v_s10,0)</f>
        <v>0</v>
      </c>
      <c r="O129" s="120" t="e">
        <f>Notlar!O129/v_top</f>
        <v>#VALUE!</v>
      </c>
      <c r="P129" s="121">
        <f>IFERROR(Notlar!P129/f_s1,0)</f>
        <v>0</v>
      </c>
      <c r="Q129" s="119">
        <f>IFERROR(Notlar!Q129/f_s2,0)</f>
        <v>0</v>
      </c>
      <c r="R129" s="119">
        <f>IFERROR(Notlar!R129/f_s3,0)</f>
        <v>0</v>
      </c>
      <c r="S129" s="119">
        <f>IFERROR(Notlar!S129/f_s4,0)</f>
        <v>0</v>
      </c>
      <c r="T129" s="119">
        <f>IFERROR(Notlar!T129/f_s5,0)</f>
        <v>0</v>
      </c>
      <c r="U129" s="119">
        <f>IFERROR(Notlar!U129/f_s6,0)</f>
        <v>0</v>
      </c>
      <c r="V129" s="119">
        <f>IFERROR(Notlar!V129/f_s7,0)</f>
        <v>0</v>
      </c>
      <c r="W129" s="119">
        <f>IFERROR(Notlar!W129/f_s8,0)</f>
        <v>0</v>
      </c>
      <c r="X129" s="119">
        <f>IFERROR(Notlar!X129/f_s9,0)</f>
        <v>0</v>
      </c>
      <c r="Y129" s="119">
        <f>IFERROR(Notlar!Y129/f_s10,0)</f>
        <v>0</v>
      </c>
      <c r="Z129" s="122" t="e">
        <f>Notlar!Z129/f_top</f>
        <v>#VALUE!</v>
      </c>
      <c r="AA129" s="118">
        <f>IFERROR(Notlar!AA129/b_s1,0)</f>
        <v>0</v>
      </c>
      <c r="AB129" s="119">
        <f>IFERROR(Notlar!AB129/b_s2,0)</f>
        <v>0</v>
      </c>
      <c r="AC129" s="119">
        <f>IFERROR(Notlar!AC129/b_s3,0)</f>
        <v>0</v>
      </c>
      <c r="AD129" s="119">
        <f>IFERROR(Notlar!AD129/b_s4,0)</f>
        <v>0</v>
      </c>
      <c r="AE129" s="119">
        <f>IFERROR(Notlar!AE129/b_s5,0)</f>
        <v>0</v>
      </c>
      <c r="AF129" s="119">
        <f>IFERROR(Notlar!AF129/b_s6,0)</f>
        <v>0</v>
      </c>
      <c r="AG129" s="119">
        <f>IFERROR(Notlar!AG129/b_s7,0)</f>
        <v>0</v>
      </c>
      <c r="AH129" s="119">
        <f>IFERROR(Notlar!AH129/b_s8,0)</f>
        <v>0</v>
      </c>
      <c r="AI129" s="119">
        <f>IFERROR(Notlar!AI129/b_s9,0)</f>
        <v>0</v>
      </c>
      <c r="AJ129" s="119">
        <f>IFERROR(Notlar!AJ129/b_s10,0)</f>
        <v>0</v>
      </c>
      <c r="AK129" s="122" t="e">
        <f>Notlar!AK129/b_top</f>
        <v>#VALUE!</v>
      </c>
      <c r="AL129" s="168">
        <f t="shared" si="5"/>
        <v>0</v>
      </c>
      <c r="AM129" s="169">
        <f t="shared" si="5"/>
        <v>0</v>
      </c>
      <c r="AN129" s="169">
        <f t="shared" si="5"/>
        <v>0</v>
      </c>
      <c r="AO129" s="169">
        <f t="shared" si="5"/>
        <v>0</v>
      </c>
      <c r="AP129" s="169">
        <f t="shared" si="5"/>
        <v>0</v>
      </c>
      <c r="AQ129" s="169">
        <f t="shared" si="4"/>
        <v>0</v>
      </c>
      <c r="AR129" s="169">
        <f t="shared" si="4"/>
        <v>0</v>
      </c>
      <c r="AS129" s="169">
        <f t="shared" si="4"/>
        <v>0</v>
      </c>
      <c r="AT129" s="169">
        <f t="shared" si="4"/>
        <v>0</v>
      </c>
      <c r="AU129" s="169">
        <f t="shared" si="4"/>
        <v>0</v>
      </c>
      <c r="AV129" s="170">
        <f>Notlar!AV129/b_top</f>
        <v>0</v>
      </c>
    </row>
    <row r="130" spans="1:48" x14ac:dyDescent="0.25">
      <c r="A130" s="30">
        <v>128</v>
      </c>
      <c r="B130" s="123" t="str">
        <f>IF(Notlar!B130&lt;&gt;"",Notlar!B130,"")</f>
        <v/>
      </c>
      <c r="C130" s="124" t="str">
        <f>IF(Notlar!C130&lt;&gt;"",Notlar!C130,"")</f>
        <v/>
      </c>
      <c r="D130" s="125" t="str">
        <f>IF(Notlar!D130&lt;&gt;"",Notlar!D130,"")</f>
        <v/>
      </c>
      <c r="E130" s="118">
        <f>IFERROR(Notlar!E130/v_s1,0)</f>
        <v>0</v>
      </c>
      <c r="F130" s="119">
        <f>IFERROR(Notlar!F130/v_s2,0)</f>
        <v>0</v>
      </c>
      <c r="G130" s="119">
        <f>IFERROR(Notlar!G130/v_s3,0)</f>
        <v>0</v>
      </c>
      <c r="H130" s="119">
        <f>IFERROR(Notlar!H130/v_s4,0)</f>
        <v>0</v>
      </c>
      <c r="I130" s="119">
        <f>IFERROR(Notlar!I130/v_s5,0)</f>
        <v>0</v>
      </c>
      <c r="J130" s="119">
        <f>IFERROR(Notlar!J130/v_s6,0)</f>
        <v>0</v>
      </c>
      <c r="K130" s="119">
        <f>IFERROR(Notlar!K130/v_s7,0)</f>
        <v>0</v>
      </c>
      <c r="L130" s="119">
        <f>IFERROR(Notlar!L130/v_s8,0)</f>
        <v>0</v>
      </c>
      <c r="M130" s="119">
        <f>IFERROR(Notlar!M130/v_s9,0)</f>
        <v>0</v>
      </c>
      <c r="N130" s="119">
        <f>IFERROR(Notlar!N130/v_s10,0)</f>
        <v>0</v>
      </c>
      <c r="O130" s="120" t="e">
        <f>Notlar!O130/v_top</f>
        <v>#VALUE!</v>
      </c>
      <c r="P130" s="121">
        <f>IFERROR(Notlar!P130/f_s1,0)</f>
        <v>0</v>
      </c>
      <c r="Q130" s="119">
        <f>IFERROR(Notlar!Q130/f_s2,0)</f>
        <v>0</v>
      </c>
      <c r="R130" s="119">
        <f>IFERROR(Notlar!R130/f_s3,0)</f>
        <v>0</v>
      </c>
      <c r="S130" s="119">
        <f>IFERROR(Notlar!S130/f_s4,0)</f>
        <v>0</v>
      </c>
      <c r="T130" s="119">
        <f>IFERROR(Notlar!T130/f_s5,0)</f>
        <v>0</v>
      </c>
      <c r="U130" s="119">
        <f>IFERROR(Notlar!U130/f_s6,0)</f>
        <v>0</v>
      </c>
      <c r="V130" s="119">
        <f>IFERROR(Notlar!V130/f_s7,0)</f>
        <v>0</v>
      </c>
      <c r="W130" s="119">
        <f>IFERROR(Notlar!W130/f_s8,0)</f>
        <v>0</v>
      </c>
      <c r="X130" s="119">
        <f>IFERROR(Notlar!X130/f_s9,0)</f>
        <v>0</v>
      </c>
      <c r="Y130" s="119">
        <f>IFERROR(Notlar!Y130/f_s10,0)</f>
        <v>0</v>
      </c>
      <c r="Z130" s="122" t="e">
        <f>Notlar!Z130/f_top</f>
        <v>#VALUE!</v>
      </c>
      <c r="AA130" s="118">
        <f>IFERROR(Notlar!AA130/b_s1,0)</f>
        <v>0</v>
      </c>
      <c r="AB130" s="119">
        <f>IFERROR(Notlar!AB130/b_s2,0)</f>
        <v>0</v>
      </c>
      <c r="AC130" s="119">
        <f>IFERROR(Notlar!AC130/b_s3,0)</f>
        <v>0</v>
      </c>
      <c r="AD130" s="119">
        <f>IFERROR(Notlar!AD130/b_s4,0)</f>
        <v>0</v>
      </c>
      <c r="AE130" s="119">
        <f>IFERROR(Notlar!AE130/b_s5,0)</f>
        <v>0</v>
      </c>
      <c r="AF130" s="119">
        <f>IFERROR(Notlar!AF130/b_s6,0)</f>
        <v>0</v>
      </c>
      <c r="AG130" s="119">
        <f>IFERROR(Notlar!AG130/b_s7,0)</f>
        <v>0</v>
      </c>
      <c r="AH130" s="119">
        <f>IFERROR(Notlar!AH130/b_s8,0)</f>
        <v>0</v>
      </c>
      <c r="AI130" s="119">
        <f>IFERROR(Notlar!AI130/b_s9,0)</f>
        <v>0</v>
      </c>
      <c r="AJ130" s="119">
        <f>IFERROR(Notlar!AJ130/b_s10,0)</f>
        <v>0</v>
      </c>
      <c r="AK130" s="122" t="e">
        <f>Notlar!AK130/b_top</f>
        <v>#VALUE!</v>
      </c>
      <c r="AL130" s="168">
        <f t="shared" si="5"/>
        <v>0</v>
      </c>
      <c r="AM130" s="169">
        <f t="shared" si="5"/>
        <v>0</v>
      </c>
      <c r="AN130" s="169">
        <f t="shared" si="5"/>
        <v>0</v>
      </c>
      <c r="AO130" s="169">
        <f t="shared" si="5"/>
        <v>0</v>
      </c>
      <c r="AP130" s="169">
        <f t="shared" si="5"/>
        <v>0</v>
      </c>
      <c r="AQ130" s="169">
        <f t="shared" si="4"/>
        <v>0</v>
      </c>
      <c r="AR130" s="169">
        <f t="shared" si="4"/>
        <v>0</v>
      </c>
      <c r="AS130" s="169">
        <f t="shared" si="4"/>
        <v>0</v>
      </c>
      <c r="AT130" s="169">
        <f t="shared" si="4"/>
        <v>0</v>
      </c>
      <c r="AU130" s="169">
        <f t="shared" si="4"/>
        <v>0</v>
      </c>
      <c r="AV130" s="170">
        <f>Notlar!AV130/b_top</f>
        <v>0</v>
      </c>
    </row>
    <row r="131" spans="1:48" x14ac:dyDescent="0.25">
      <c r="A131" s="68">
        <v>129</v>
      </c>
      <c r="B131" s="126" t="str">
        <f>IF(Notlar!B131&lt;&gt;"",Notlar!B131,"")</f>
        <v/>
      </c>
      <c r="C131" s="127" t="str">
        <f>IF(Notlar!C131&lt;&gt;"",Notlar!C131,"")</f>
        <v/>
      </c>
      <c r="D131" s="128" t="str">
        <f>IF(Notlar!D131&lt;&gt;"",Notlar!D131,"")</f>
        <v/>
      </c>
      <c r="E131" s="118">
        <f>IFERROR(Notlar!E131/v_s1,0)</f>
        <v>0</v>
      </c>
      <c r="F131" s="119">
        <f>IFERROR(Notlar!F131/v_s2,0)</f>
        <v>0</v>
      </c>
      <c r="G131" s="119">
        <f>IFERROR(Notlar!G131/v_s3,0)</f>
        <v>0</v>
      </c>
      <c r="H131" s="119">
        <f>IFERROR(Notlar!H131/v_s4,0)</f>
        <v>0</v>
      </c>
      <c r="I131" s="119">
        <f>IFERROR(Notlar!I131/v_s5,0)</f>
        <v>0</v>
      </c>
      <c r="J131" s="119">
        <f>IFERROR(Notlar!J131/v_s6,0)</f>
        <v>0</v>
      </c>
      <c r="K131" s="119">
        <f>IFERROR(Notlar!K131/v_s7,0)</f>
        <v>0</v>
      </c>
      <c r="L131" s="119">
        <f>IFERROR(Notlar!L131/v_s8,0)</f>
        <v>0</v>
      </c>
      <c r="M131" s="119">
        <f>IFERROR(Notlar!M131/v_s9,0)</f>
        <v>0</v>
      </c>
      <c r="N131" s="119">
        <f>IFERROR(Notlar!N131/v_s10,0)</f>
        <v>0</v>
      </c>
      <c r="O131" s="120" t="e">
        <f>Notlar!O131/v_top</f>
        <v>#VALUE!</v>
      </c>
      <c r="P131" s="121">
        <f>IFERROR(Notlar!P131/f_s1,0)</f>
        <v>0</v>
      </c>
      <c r="Q131" s="119">
        <f>IFERROR(Notlar!Q131/f_s2,0)</f>
        <v>0</v>
      </c>
      <c r="R131" s="119">
        <f>IFERROR(Notlar!R131/f_s3,0)</f>
        <v>0</v>
      </c>
      <c r="S131" s="119">
        <f>IFERROR(Notlar!S131/f_s4,0)</f>
        <v>0</v>
      </c>
      <c r="T131" s="119">
        <f>IFERROR(Notlar!T131/f_s5,0)</f>
        <v>0</v>
      </c>
      <c r="U131" s="119">
        <f>IFERROR(Notlar!U131/f_s6,0)</f>
        <v>0</v>
      </c>
      <c r="V131" s="119">
        <f>IFERROR(Notlar!V131/f_s7,0)</f>
        <v>0</v>
      </c>
      <c r="W131" s="119">
        <f>IFERROR(Notlar!W131/f_s8,0)</f>
        <v>0</v>
      </c>
      <c r="X131" s="119">
        <f>IFERROR(Notlar!X131/f_s9,0)</f>
        <v>0</v>
      </c>
      <c r="Y131" s="119">
        <f>IFERROR(Notlar!Y131/f_s10,0)</f>
        <v>0</v>
      </c>
      <c r="Z131" s="122" t="e">
        <f>Notlar!Z131/f_top</f>
        <v>#VALUE!</v>
      </c>
      <c r="AA131" s="118">
        <f>IFERROR(Notlar!AA131/b_s1,0)</f>
        <v>0</v>
      </c>
      <c r="AB131" s="119">
        <f>IFERROR(Notlar!AB131/b_s2,0)</f>
        <v>0</v>
      </c>
      <c r="AC131" s="119">
        <f>IFERROR(Notlar!AC131/b_s3,0)</f>
        <v>0</v>
      </c>
      <c r="AD131" s="119">
        <f>IFERROR(Notlar!AD131/b_s4,0)</f>
        <v>0</v>
      </c>
      <c r="AE131" s="119">
        <f>IFERROR(Notlar!AE131/b_s5,0)</f>
        <v>0</v>
      </c>
      <c r="AF131" s="119">
        <f>IFERROR(Notlar!AF131/b_s6,0)</f>
        <v>0</v>
      </c>
      <c r="AG131" s="119">
        <f>IFERROR(Notlar!AG131/b_s7,0)</f>
        <v>0</v>
      </c>
      <c r="AH131" s="119">
        <f>IFERROR(Notlar!AH131/b_s8,0)</f>
        <v>0</v>
      </c>
      <c r="AI131" s="119">
        <f>IFERROR(Notlar!AI131/b_s9,0)</f>
        <v>0</v>
      </c>
      <c r="AJ131" s="119">
        <f>IFERROR(Notlar!AJ131/b_s10,0)</f>
        <v>0</v>
      </c>
      <c r="AK131" s="122" t="e">
        <f>Notlar!AK131/b_top</f>
        <v>#VALUE!</v>
      </c>
      <c r="AL131" s="168">
        <f t="shared" si="5"/>
        <v>0</v>
      </c>
      <c r="AM131" s="169">
        <f t="shared" si="5"/>
        <v>0</v>
      </c>
      <c r="AN131" s="169">
        <f t="shared" si="5"/>
        <v>0</v>
      </c>
      <c r="AO131" s="169">
        <f t="shared" si="5"/>
        <v>0</v>
      </c>
      <c r="AP131" s="169">
        <f t="shared" si="5"/>
        <v>0</v>
      </c>
      <c r="AQ131" s="169">
        <f t="shared" si="4"/>
        <v>0</v>
      </c>
      <c r="AR131" s="169">
        <f t="shared" si="4"/>
        <v>0</v>
      </c>
      <c r="AS131" s="169">
        <f t="shared" si="4"/>
        <v>0</v>
      </c>
      <c r="AT131" s="169">
        <f t="shared" si="4"/>
        <v>0</v>
      </c>
      <c r="AU131" s="169">
        <f t="shared" si="4"/>
        <v>0</v>
      </c>
      <c r="AV131" s="170">
        <f>Notlar!AV131/b_top</f>
        <v>0</v>
      </c>
    </row>
    <row r="132" spans="1:48" x14ac:dyDescent="0.25">
      <c r="A132" s="30">
        <v>130</v>
      </c>
      <c r="B132" s="123" t="str">
        <f>IF(Notlar!B132&lt;&gt;"",Notlar!B132,"")</f>
        <v/>
      </c>
      <c r="C132" s="124" t="str">
        <f>IF(Notlar!C132&lt;&gt;"",Notlar!C132,"")</f>
        <v/>
      </c>
      <c r="D132" s="125" t="str">
        <f>IF(Notlar!D132&lt;&gt;"",Notlar!D132,"")</f>
        <v/>
      </c>
      <c r="E132" s="118">
        <f>IFERROR(Notlar!E132/v_s1,0)</f>
        <v>0</v>
      </c>
      <c r="F132" s="119">
        <f>IFERROR(Notlar!F132/v_s2,0)</f>
        <v>0</v>
      </c>
      <c r="G132" s="119">
        <f>IFERROR(Notlar!G132/v_s3,0)</f>
        <v>0</v>
      </c>
      <c r="H132" s="119">
        <f>IFERROR(Notlar!H132/v_s4,0)</f>
        <v>0</v>
      </c>
      <c r="I132" s="119">
        <f>IFERROR(Notlar!I132/v_s5,0)</f>
        <v>0</v>
      </c>
      <c r="J132" s="119">
        <f>IFERROR(Notlar!J132/v_s6,0)</f>
        <v>0</v>
      </c>
      <c r="K132" s="119">
        <f>IFERROR(Notlar!K132/v_s7,0)</f>
        <v>0</v>
      </c>
      <c r="L132" s="119">
        <f>IFERROR(Notlar!L132/v_s8,0)</f>
        <v>0</v>
      </c>
      <c r="M132" s="119">
        <f>IFERROR(Notlar!M132/v_s9,0)</f>
        <v>0</v>
      </c>
      <c r="N132" s="119">
        <f>IFERROR(Notlar!N132/v_s10,0)</f>
        <v>0</v>
      </c>
      <c r="O132" s="120" t="e">
        <f>Notlar!O132/v_top</f>
        <v>#VALUE!</v>
      </c>
      <c r="P132" s="121">
        <f>IFERROR(Notlar!P132/f_s1,0)</f>
        <v>0</v>
      </c>
      <c r="Q132" s="119">
        <f>IFERROR(Notlar!Q132/f_s2,0)</f>
        <v>0</v>
      </c>
      <c r="R132" s="119">
        <f>IFERROR(Notlar!R132/f_s3,0)</f>
        <v>0</v>
      </c>
      <c r="S132" s="119">
        <f>IFERROR(Notlar!S132/f_s4,0)</f>
        <v>0</v>
      </c>
      <c r="T132" s="119">
        <f>IFERROR(Notlar!T132/f_s5,0)</f>
        <v>0</v>
      </c>
      <c r="U132" s="119">
        <f>IFERROR(Notlar!U132/f_s6,0)</f>
        <v>0</v>
      </c>
      <c r="V132" s="119">
        <f>IFERROR(Notlar!V132/f_s7,0)</f>
        <v>0</v>
      </c>
      <c r="W132" s="119">
        <f>IFERROR(Notlar!W132/f_s8,0)</f>
        <v>0</v>
      </c>
      <c r="X132" s="119">
        <f>IFERROR(Notlar!X132/f_s9,0)</f>
        <v>0</v>
      </c>
      <c r="Y132" s="119">
        <f>IFERROR(Notlar!Y132/f_s10,0)</f>
        <v>0</v>
      </c>
      <c r="Z132" s="122" t="e">
        <f>Notlar!Z132/f_top</f>
        <v>#VALUE!</v>
      </c>
      <c r="AA132" s="118">
        <f>IFERROR(Notlar!AA132/b_s1,0)</f>
        <v>0</v>
      </c>
      <c r="AB132" s="119">
        <f>IFERROR(Notlar!AB132/b_s2,0)</f>
        <v>0</v>
      </c>
      <c r="AC132" s="119">
        <f>IFERROR(Notlar!AC132/b_s3,0)</f>
        <v>0</v>
      </c>
      <c r="AD132" s="119">
        <f>IFERROR(Notlar!AD132/b_s4,0)</f>
        <v>0</v>
      </c>
      <c r="AE132" s="119">
        <f>IFERROR(Notlar!AE132/b_s5,0)</f>
        <v>0</v>
      </c>
      <c r="AF132" s="119">
        <f>IFERROR(Notlar!AF132/b_s6,0)</f>
        <v>0</v>
      </c>
      <c r="AG132" s="119">
        <f>IFERROR(Notlar!AG132/b_s7,0)</f>
        <v>0</v>
      </c>
      <c r="AH132" s="119">
        <f>IFERROR(Notlar!AH132/b_s8,0)</f>
        <v>0</v>
      </c>
      <c r="AI132" s="119">
        <f>IFERROR(Notlar!AI132/b_s9,0)</f>
        <v>0</v>
      </c>
      <c r="AJ132" s="119">
        <f>IFERROR(Notlar!AJ132/b_s10,0)</f>
        <v>0</v>
      </c>
      <c r="AK132" s="122" t="e">
        <f>Notlar!AK132/b_top</f>
        <v>#VALUE!</v>
      </c>
      <c r="AL132" s="168">
        <f t="shared" si="5"/>
        <v>0</v>
      </c>
      <c r="AM132" s="169">
        <f t="shared" si="5"/>
        <v>0</v>
      </c>
      <c r="AN132" s="169">
        <f t="shared" si="5"/>
        <v>0</v>
      </c>
      <c r="AO132" s="169">
        <f t="shared" si="5"/>
        <v>0</v>
      </c>
      <c r="AP132" s="169">
        <f t="shared" si="5"/>
        <v>0</v>
      </c>
      <c r="AQ132" s="169">
        <f t="shared" si="4"/>
        <v>0</v>
      </c>
      <c r="AR132" s="169">
        <f t="shared" si="4"/>
        <v>0</v>
      </c>
      <c r="AS132" s="169">
        <f t="shared" si="4"/>
        <v>0</v>
      </c>
      <c r="AT132" s="169">
        <f t="shared" si="4"/>
        <v>0</v>
      </c>
      <c r="AU132" s="169">
        <f t="shared" si="4"/>
        <v>0</v>
      </c>
      <c r="AV132" s="170">
        <f>Notlar!AV132/b_top</f>
        <v>0</v>
      </c>
    </row>
    <row r="133" spans="1:48" x14ac:dyDescent="0.25">
      <c r="A133" s="68">
        <v>131</v>
      </c>
      <c r="B133" s="126" t="str">
        <f>IF(Notlar!B133&lt;&gt;"",Notlar!B133,"")</f>
        <v/>
      </c>
      <c r="C133" s="127" t="str">
        <f>IF(Notlar!C133&lt;&gt;"",Notlar!C133,"")</f>
        <v/>
      </c>
      <c r="D133" s="128" t="str">
        <f>IF(Notlar!D133&lt;&gt;"",Notlar!D133,"")</f>
        <v/>
      </c>
      <c r="E133" s="118">
        <f>IFERROR(Notlar!E133/v_s1,0)</f>
        <v>0</v>
      </c>
      <c r="F133" s="119">
        <f>IFERROR(Notlar!F133/v_s2,0)</f>
        <v>0</v>
      </c>
      <c r="G133" s="119">
        <f>IFERROR(Notlar!G133/v_s3,0)</f>
        <v>0</v>
      </c>
      <c r="H133" s="119">
        <f>IFERROR(Notlar!H133/v_s4,0)</f>
        <v>0</v>
      </c>
      <c r="I133" s="119">
        <f>IFERROR(Notlar!I133/v_s5,0)</f>
        <v>0</v>
      </c>
      <c r="J133" s="119">
        <f>IFERROR(Notlar!J133/v_s6,0)</f>
        <v>0</v>
      </c>
      <c r="K133" s="119">
        <f>IFERROR(Notlar!K133/v_s7,0)</f>
        <v>0</v>
      </c>
      <c r="L133" s="119">
        <f>IFERROR(Notlar!L133/v_s8,0)</f>
        <v>0</v>
      </c>
      <c r="M133" s="119">
        <f>IFERROR(Notlar!M133/v_s9,0)</f>
        <v>0</v>
      </c>
      <c r="N133" s="119">
        <f>IFERROR(Notlar!N133/v_s10,0)</f>
        <v>0</v>
      </c>
      <c r="O133" s="120" t="e">
        <f>Notlar!O133/v_top</f>
        <v>#VALUE!</v>
      </c>
      <c r="P133" s="121">
        <f>IFERROR(Notlar!P133/f_s1,0)</f>
        <v>0</v>
      </c>
      <c r="Q133" s="119">
        <f>IFERROR(Notlar!Q133/f_s2,0)</f>
        <v>0</v>
      </c>
      <c r="R133" s="119">
        <f>IFERROR(Notlar!R133/f_s3,0)</f>
        <v>0</v>
      </c>
      <c r="S133" s="119">
        <f>IFERROR(Notlar!S133/f_s4,0)</f>
        <v>0</v>
      </c>
      <c r="T133" s="119">
        <f>IFERROR(Notlar!T133/f_s5,0)</f>
        <v>0</v>
      </c>
      <c r="U133" s="119">
        <f>IFERROR(Notlar!U133/f_s6,0)</f>
        <v>0</v>
      </c>
      <c r="V133" s="119">
        <f>IFERROR(Notlar!V133/f_s7,0)</f>
        <v>0</v>
      </c>
      <c r="W133" s="119">
        <f>IFERROR(Notlar!W133/f_s8,0)</f>
        <v>0</v>
      </c>
      <c r="X133" s="119">
        <f>IFERROR(Notlar!X133/f_s9,0)</f>
        <v>0</v>
      </c>
      <c r="Y133" s="119">
        <f>IFERROR(Notlar!Y133/f_s10,0)</f>
        <v>0</v>
      </c>
      <c r="Z133" s="122" t="e">
        <f>Notlar!Z133/f_top</f>
        <v>#VALUE!</v>
      </c>
      <c r="AA133" s="118">
        <f>IFERROR(Notlar!AA133/b_s1,0)</f>
        <v>0</v>
      </c>
      <c r="AB133" s="119">
        <f>IFERROR(Notlar!AB133/b_s2,0)</f>
        <v>0</v>
      </c>
      <c r="AC133" s="119">
        <f>IFERROR(Notlar!AC133/b_s3,0)</f>
        <v>0</v>
      </c>
      <c r="AD133" s="119">
        <f>IFERROR(Notlar!AD133/b_s4,0)</f>
        <v>0</v>
      </c>
      <c r="AE133" s="119">
        <f>IFERROR(Notlar!AE133/b_s5,0)</f>
        <v>0</v>
      </c>
      <c r="AF133" s="119">
        <f>IFERROR(Notlar!AF133/b_s6,0)</f>
        <v>0</v>
      </c>
      <c r="AG133" s="119">
        <f>IFERROR(Notlar!AG133/b_s7,0)</f>
        <v>0</v>
      </c>
      <c r="AH133" s="119">
        <f>IFERROR(Notlar!AH133/b_s8,0)</f>
        <v>0</v>
      </c>
      <c r="AI133" s="119">
        <f>IFERROR(Notlar!AI133/b_s9,0)</f>
        <v>0</v>
      </c>
      <c r="AJ133" s="119">
        <f>IFERROR(Notlar!AJ133/b_s10,0)</f>
        <v>0</v>
      </c>
      <c r="AK133" s="122" t="e">
        <f>Notlar!AK133/b_top</f>
        <v>#VALUE!</v>
      </c>
      <c r="AL133" s="168">
        <f t="shared" si="5"/>
        <v>0</v>
      </c>
      <c r="AM133" s="169">
        <f t="shared" si="5"/>
        <v>0</v>
      </c>
      <c r="AN133" s="169">
        <f t="shared" si="5"/>
        <v>0</v>
      </c>
      <c r="AO133" s="169">
        <f t="shared" si="5"/>
        <v>0</v>
      </c>
      <c r="AP133" s="169">
        <f t="shared" si="5"/>
        <v>0</v>
      </c>
      <c r="AQ133" s="169">
        <f t="shared" si="4"/>
        <v>0</v>
      </c>
      <c r="AR133" s="169">
        <f t="shared" si="4"/>
        <v>0</v>
      </c>
      <c r="AS133" s="169">
        <f t="shared" si="4"/>
        <v>0</v>
      </c>
      <c r="AT133" s="169">
        <f t="shared" si="4"/>
        <v>0</v>
      </c>
      <c r="AU133" s="169">
        <f t="shared" si="4"/>
        <v>0</v>
      </c>
      <c r="AV133" s="170">
        <f>Notlar!AV133/b_top</f>
        <v>0</v>
      </c>
    </row>
    <row r="134" spans="1:48" x14ac:dyDescent="0.25">
      <c r="A134" s="30">
        <v>132</v>
      </c>
      <c r="B134" s="123" t="str">
        <f>IF(Notlar!B134&lt;&gt;"",Notlar!B134,"")</f>
        <v/>
      </c>
      <c r="C134" s="124" t="str">
        <f>IF(Notlar!C134&lt;&gt;"",Notlar!C134,"")</f>
        <v/>
      </c>
      <c r="D134" s="125" t="str">
        <f>IF(Notlar!D134&lt;&gt;"",Notlar!D134,"")</f>
        <v/>
      </c>
      <c r="E134" s="118">
        <f>IFERROR(Notlar!E134/v_s1,0)</f>
        <v>0</v>
      </c>
      <c r="F134" s="119">
        <f>IFERROR(Notlar!F134/v_s2,0)</f>
        <v>0</v>
      </c>
      <c r="G134" s="119">
        <f>IFERROR(Notlar!G134/v_s3,0)</f>
        <v>0</v>
      </c>
      <c r="H134" s="119">
        <f>IFERROR(Notlar!H134/v_s4,0)</f>
        <v>0</v>
      </c>
      <c r="I134" s="119">
        <f>IFERROR(Notlar!I134/v_s5,0)</f>
        <v>0</v>
      </c>
      <c r="J134" s="119">
        <f>IFERROR(Notlar!J134/v_s6,0)</f>
        <v>0</v>
      </c>
      <c r="K134" s="119">
        <f>IFERROR(Notlar!K134/v_s7,0)</f>
        <v>0</v>
      </c>
      <c r="L134" s="119">
        <f>IFERROR(Notlar!L134/v_s8,0)</f>
        <v>0</v>
      </c>
      <c r="M134" s="119">
        <f>IFERROR(Notlar!M134/v_s9,0)</f>
        <v>0</v>
      </c>
      <c r="N134" s="119">
        <f>IFERROR(Notlar!N134/v_s10,0)</f>
        <v>0</v>
      </c>
      <c r="O134" s="120" t="e">
        <f>Notlar!O134/v_top</f>
        <v>#VALUE!</v>
      </c>
      <c r="P134" s="121">
        <f>IFERROR(Notlar!P134/f_s1,0)</f>
        <v>0</v>
      </c>
      <c r="Q134" s="119">
        <f>IFERROR(Notlar!Q134/f_s2,0)</f>
        <v>0</v>
      </c>
      <c r="R134" s="119">
        <f>IFERROR(Notlar!R134/f_s3,0)</f>
        <v>0</v>
      </c>
      <c r="S134" s="119">
        <f>IFERROR(Notlar!S134/f_s4,0)</f>
        <v>0</v>
      </c>
      <c r="T134" s="119">
        <f>IFERROR(Notlar!T134/f_s5,0)</f>
        <v>0</v>
      </c>
      <c r="U134" s="119">
        <f>IFERROR(Notlar!U134/f_s6,0)</f>
        <v>0</v>
      </c>
      <c r="V134" s="119">
        <f>IFERROR(Notlar!V134/f_s7,0)</f>
        <v>0</v>
      </c>
      <c r="W134" s="119">
        <f>IFERROR(Notlar!W134/f_s8,0)</f>
        <v>0</v>
      </c>
      <c r="X134" s="119">
        <f>IFERROR(Notlar!X134/f_s9,0)</f>
        <v>0</v>
      </c>
      <c r="Y134" s="119">
        <f>IFERROR(Notlar!Y134/f_s10,0)</f>
        <v>0</v>
      </c>
      <c r="Z134" s="122" t="e">
        <f>Notlar!Z134/f_top</f>
        <v>#VALUE!</v>
      </c>
      <c r="AA134" s="118">
        <f>IFERROR(Notlar!AA134/b_s1,0)</f>
        <v>0</v>
      </c>
      <c r="AB134" s="119">
        <f>IFERROR(Notlar!AB134/b_s2,0)</f>
        <v>0</v>
      </c>
      <c r="AC134" s="119">
        <f>IFERROR(Notlar!AC134/b_s3,0)</f>
        <v>0</v>
      </c>
      <c r="AD134" s="119">
        <f>IFERROR(Notlar!AD134/b_s4,0)</f>
        <v>0</v>
      </c>
      <c r="AE134" s="119">
        <f>IFERROR(Notlar!AE134/b_s5,0)</f>
        <v>0</v>
      </c>
      <c r="AF134" s="119">
        <f>IFERROR(Notlar!AF134/b_s6,0)</f>
        <v>0</v>
      </c>
      <c r="AG134" s="119">
        <f>IFERROR(Notlar!AG134/b_s7,0)</f>
        <v>0</v>
      </c>
      <c r="AH134" s="119">
        <f>IFERROR(Notlar!AH134/b_s8,0)</f>
        <v>0</v>
      </c>
      <c r="AI134" s="119">
        <f>IFERROR(Notlar!AI134/b_s9,0)</f>
        <v>0</v>
      </c>
      <c r="AJ134" s="119">
        <f>IFERROR(Notlar!AJ134/b_s10,0)</f>
        <v>0</v>
      </c>
      <c r="AK134" s="122" t="e">
        <f>Notlar!AK134/b_top</f>
        <v>#VALUE!</v>
      </c>
      <c r="AL134" s="168">
        <f t="shared" si="5"/>
        <v>0</v>
      </c>
      <c r="AM134" s="169">
        <f t="shared" si="5"/>
        <v>0</v>
      </c>
      <c r="AN134" s="169">
        <f t="shared" si="5"/>
        <v>0</v>
      </c>
      <c r="AO134" s="169">
        <f t="shared" si="5"/>
        <v>0</v>
      </c>
      <c r="AP134" s="169">
        <f t="shared" si="5"/>
        <v>0</v>
      </c>
      <c r="AQ134" s="169">
        <f t="shared" si="4"/>
        <v>0</v>
      </c>
      <c r="AR134" s="169">
        <f t="shared" si="4"/>
        <v>0</v>
      </c>
      <c r="AS134" s="169">
        <f t="shared" si="4"/>
        <v>0</v>
      </c>
      <c r="AT134" s="169">
        <f t="shared" si="4"/>
        <v>0</v>
      </c>
      <c r="AU134" s="169">
        <f t="shared" si="4"/>
        <v>0</v>
      </c>
      <c r="AV134" s="170">
        <f>Notlar!AV134/b_top</f>
        <v>0</v>
      </c>
    </row>
    <row r="135" spans="1:48" x14ac:dyDescent="0.25">
      <c r="A135" s="68">
        <v>133</v>
      </c>
      <c r="B135" s="126" t="str">
        <f>IF(Notlar!B135&lt;&gt;"",Notlar!B135,"")</f>
        <v/>
      </c>
      <c r="C135" s="127" t="str">
        <f>IF(Notlar!C135&lt;&gt;"",Notlar!C135,"")</f>
        <v/>
      </c>
      <c r="D135" s="128" t="str">
        <f>IF(Notlar!D135&lt;&gt;"",Notlar!D135,"")</f>
        <v/>
      </c>
      <c r="E135" s="118">
        <f>IFERROR(Notlar!E135/v_s1,0)</f>
        <v>0</v>
      </c>
      <c r="F135" s="119">
        <f>IFERROR(Notlar!F135/v_s2,0)</f>
        <v>0</v>
      </c>
      <c r="G135" s="119">
        <f>IFERROR(Notlar!G135/v_s3,0)</f>
        <v>0</v>
      </c>
      <c r="H135" s="119">
        <f>IFERROR(Notlar!H135/v_s4,0)</f>
        <v>0</v>
      </c>
      <c r="I135" s="119">
        <f>IFERROR(Notlar!I135/v_s5,0)</f>
        <v>0</v>
      </c>
      <c r="J135" s="119">
        <f>IFERROR(Notlar!J135/v_s6,0)</f>
        <v>0</v>
      </c>
      <c r="K135" s="119">
        <f>IFERROR(Notlar!K135/v_s7,0)</f>
        <v>0</v>
      </c>
      <c r="L135" s="119">
        <f>IFERROR(Notlar!L135/v_s8,0)</f>
        <v>0</v>
      </c>
      <c r="M135" s="119">
        <f>IFERROR(Notlar!M135/v_s9,0)</f>
        <v>0</v>
      </c>
      <c r="N135" s="119">
        <f>IFERROR(Notlar!N135/v_s10,0)</f>
        <v>0</v>
      </c>
      <c r="O135" s="120" t="e">
        <f>Notlar!O135/v_top</f>
        <v>#VALUE!</v>
      </c>
      <c r="P135" s="121">
        <f>IFERROR(Notlar!P135/f_s1,0)</f>
        <v>0</v>
      </c>
      <c r="Q135" s="119">
        <f>IFERROR(Notlar!Q135/f_s2,0)</f>
        <v>0</v>
      </c>
      <c r="R135" s="119">
        <f>IFERROR(Notlar!R135/f_s3,0)</f>
        <v>0</v>
      </c>
      <c r="S135" s="119">
        <f>IFERROR(Notlar!S135/f_s4,0)</f>
        <v>0</v>
      </c>
      <c r="T135" s="119">
        <f>IFERROR(Notlar!T135/f_s5,0)</f>
        <v>0</v>
      </c>
      <c r="U135" s="119">
        <f>IFERROR(Notlar!U135/f_s6,0)</f>
        <v>0</v>
      </c>
      <c r="V135" s="119">
        <f>IFERROR(Notlar!V135/f_s7,0)</f>
        <v>0</v>
      </c>
      <c r="W135" s="119">
        <f>IFERROR(Notlar!W135/f_s8,0)</f>
        <v>0</v>
      </c>
      <c r="X135" s="119">
        <f>IFERROR(Notlar!X135/f_s9,0)</f>
        <v>0</v>
      </c>
      <c r="Y135" s="119">
        <f>IFERROR(Notlar!Y135/f_s10,0)</f>
        <v>0</v>
      </c>
      <c r="Z135" s="122" t="e">
        <f>Notlar!Z135/f_top</f>
        <v>#VALUE!</v>
      </c>
      <c r="AA135" s="118">
        <f>IFERROR(Notlar!AA135/b_s1,0)</f>
        <v>0</v>
      </c>
      <c r="AB135" s="119">
        <f>IFERROR(Notlar!AB135/b_s2,0)</f>
        <v>0</v>
      </c>
      <c r="AC135" s="119">
        <f>IFERROR(Notlar!AC135/b_s3,0)</f>
        <v>0</v>
      </c>
      <c r="AD135" s="119">
        <f>IFERROR(Notlar!AD135/b_s4,0)</f>
        <v>0</v>
      </c>
      <c r="AE135" s="119">
        <f>IFERROR(Notlar!AE135/b_s5,0)</f>
        <v>0</v>
      </c>
      <c r="AF135" s="119">
        <f>IFERROR(Notlar!AF135/b_s6,0)</f>
        <v>0</v>
      </c>
      <c r="AG135" s="119">
        <f>IFERROR(Notlar!AG135/b_s7,0)</f>
        <v>0</v>
      </c>
      <c r="AH135" s="119">
        <f>IFERROR(Notlar!AH135/b_s8,0)</f>
        <v>0</v>
      </c>
      <c r="AI135" s="119">
        <f>IFERROR(Notlar!AI135/b_s9,0)</f>
        <v>0</v>
      </c>
      <c r="AJ135" s="119">
        <f>IFERROR(Notlar!AJ135/b_s10,0)</f>
        <v>0</v>
      </c>
      <c r="AK135" s="122" t="e">
        <f>Notlar!AK135/b_top</f>
        <v>#VALUE!</v>
      </c>
      <c r="AL135" s="168">
        <f t="shared" si="5"/>
        <v>0</v>
      </c>
      <c r="AM135" s="169">
        <f t="shared" si="5"/>
        <v>0</v>
      </c>
      <c r="AN135" s="169">
        <f t="shared" si="5"/>
        <v>0</v>
      </c>
      <c r="AO135" s="169">
        <f t="shared" si="5"/>
        <v>0</v>
      </c>
      <c r="AP135" s="169">
        <f t="shared" si="5"/>
        <v>0</v>
      </c>
      <c r="AQ135" s="169">
        <f t="shared" si="4"/>
        <v>0</v>
      </c>
      <c r="AR135" s="169">
        <f t="shared" si="4"/>
        <v>0</v>
      </c>
      <c r="AS135" s="169">
        <f t="shared" si="4"/>
        <v>0</v>
      </c>
      <c r="AT135" s="169">
        <f t="shared" si="4"/>
        <v>0</v>
      </c>
      <c r="AU135" s="169">
        <f t="shared" si="4"/>
        <v>0</v>
      </c>
      <c r="AV135" s="170">
        <f>Notlar!AV135/b_top</f>
        <v>0</v>
      </c>
    </row>
    <row r="136" spans="1:48" x14ac:dyDescent="0.25">
      <c r="A136" s="30">
        <v>134</v>
      </c>
      <c r="B136" s="123" t="str">
        <f>IF(Notlar!B136&lt;&gt;"",Notlar!B136,"")</f>
        <v/>
      </c>
      <c r="C136" s="124" t="str">
        <f>IF(Notlar!C136&lt;&gt;"",Notlar!C136,"")</f>
        <v/>
      </c>
      <c r="D136" s="125" t="str">
        <f>IF(Notlar!D136&lt;&gt;"",Notlar!D136,"")</f>
        <v/>
      </c>
      <c r="E136" s="118">
        <f>IFERROR(Notlar!E136/v_s1,0)</f>
        <v>0</v>
      </c>
      <c r="F136" s="119">
        <f>IFERROR(Notlar!F136/v_s2,0)</f>
        <v>0</v>
      </c>
      <c r="G136" s="119">
        <f>IFERROR(Notlar!G136/v_s3,0)</f>
        <v>0</v>
      </c>
      <c r="H136" s="119">
        <f>IFERROR(Notlar!H136/v_s4,0)</f>
        <v>0</v>
      </c>
      <c r="I136" s="119">
        <f>IFERROR(Notlar!I136/v_s5,0)</f>
        <v>0</v>
      </c>
      <c r="J136" s="119">
        <f>IFERROR(Notlar!J136/v_s6,0)</f>
        <v>0</v>
      </c>
      <c r="K136" s="119">
        <f>IFERROR(Notlar!K136/v_s7,0)</f>
        <v>0</v>
      </c>
      <c r="L136" s="119">
        <f>IFERROR(Notlar!L136/v_s8,0)</f>
        <v>0</v>
      </c>
      <c r="M136" s="119">
        <f>IFERROR(Notlar!M136/v_s9,0)</f>
        <v>0</v>
      </c>
      <c r="N136" s="119">
        <f>IFERROR(Notlar!N136/v_s10,0)</f>
        <v>0</v>
      </c>
      <c r="O136" s="120" t="e">
        <f>Notlar!O136/v_top</f>
        <v>#VALUE!</v>
      </c>
      <c r="P136" s="121">
        <f>IFERROR(Notlar!P136/f_s1,0)</f>
        <v>0</v>
      </c>
      <c r="Q136" s="119">
        <f>IFERROR(Notlar!Q136/f_s2,0)</f>
        <v>0</v>
      </c>
      <c r="R136" s="119">
        <f>IFERROR(Notlar!R136/f_s3,0)</f>
        <v>0</v>
      </c>
      <c r="S136" s="119">
        <f>IFERROR(Notlar!S136/f_s4,0)</f>
        <v>0</v>
      </c>
      <c r="T136" s="119">
        <f>IFERROR(Notlar!T136/f_s5,0)</f>
        <v>0</v>
      </c>
      <c r="U136" s="119">
        <f>IFERROR(Notlar!U136/f_s6,0)</f>
        <v>0</v>
      </c>
      <c r="V136" s="119">
        <f>IFERROR(Notlar!V136/f_s7,0)</f>
        <v>0</v>
      </c>
      <c r="W136" s="119">
        <f>IFERROR(Notlar!W136/f_s8,0)</f>
        <v>0</v>
      </c>
      <c r="X136" s="119">
        <f>IFERROR(Notlar!X136/f_s9,0)</f>
        <v>0</v>
      </c>
      <c r="Y136" s="119">
        <f>IFERROR(Notlar!Y136/f_s10,0)</f>
        <v>0</v>
      </c>
      <c r="Z136" s="122" t="e">
        <f>Notlar!Z136/f_top</f>
        <v>#VALUE!</v>
      </c>
      <c r="AA136" s="118">
        <f>IFERROR(Notlar!AA136/b_s1,0)</f>
        <v>0</v>
      </c>
      <c r="AB136" s="119">
        <f>IFERROR(Notlar!AB136/b_s2,0)</f>
        <v>0</v>
      </c>
      <c r="AC136" s="119">
        <f>IFERROR(Notlar!AC136/b_s3,0)</f>
        <v>0</v>
      </c>
      <c r="AD136" s="119">
        <f>IFERROR(Notlar!AD136/b_s4,0)</f>
        <v>0</v>
      </c>
      <c r="AE136" s="119">
        <f>IFERROR(Notlar!AE136/b_s5,0)</f>
        <v>0</v>
      </c>
      <c r="AF136" s="119">
        <f>IFERROR(Notlar!AF136/b_s6,0)</f>
        <v>0</v>
      </c>
      <c r="AG136" s="119">
        <f>IFERROR(Notlar!AG136/b_s7,0)</f>
        <v>0</v>
      </c>
      <c r="AH136" s="119">
        <f>IFERROR(Notlar!AH136/b_s8,0)</f>
        <v>0</v>
      </c>
      <c r="AI136" s="119">
        <f>IFERROR(Notlar!AI136/b_s9,0)</f>
        <v>0</v>
      </c>
      <c r="AJ136" s="119">
        <f>IFERROR(Notlar!AJ136/b_s10,0)</f>
        <v>0</v>
      </c>
      <c r="AK136" s="122" t="e">
        <f>Notlar!AK136/b_top</f>
        <v>#VALUE!</v>
      </c>
      <c r="AL136" s="168">
        <f t="shared" si="5"/>
        <v>0</v>
      </c>
      <c r="AM136" s="169">
        <f t="shared" si="5"/>
        <v>0</v>
      </c>
      <c r="AN136" s="169">
        <f t="shared" si="5"/>
        <v>0</v>
      </c>
      <c r="AO136" s="169">
        <f t="shared" si="5"/>
        <v>0</v>
      </c>
      <c r="AP136" s="169">
        <f t="shared" si="5"/>
        <v>0</v>
      </c>
      <c r="AQ136" s="169">
        <f t="shared" si="4"/>
        <v>0</v>
      </c>
      <c r="AR136" s="169">
        <f t="shared" si="4"/>
        <v>0</v>
      </c>
      <c r="AS136" s="169">
        <f t="shared" si="4"/>
        <v>0</v>
      </c>
      <c r="AT136" s="169">
        <f t="shared" si="4"/>
        <v>0</v>
      </c>
      <c r="AU136" s="169">
        <f t="shared" si="4"/>
        <v>0</v>
      </c>
      <c r="AV136" s="170">
        <f>Notlar!AV136/b_top</f>
        <v>0</v>
      </c>
    </row>
    <row r="137" spans="1:48" x14ac:dyDescent="0.25">
      <c r="A137" s="68">
        <v>135</v>
      </c>
      <c r="B137" s="126" t="str">
        <f>IF(Notlar!B137&lt;&gt;"",Notlar!B137,"")</f>
        <v/>
      </c>
      <c r="C137" s="127" t="str">
        <f>IF(Notlar!C137&lt;&gt;"",Notlar!C137,"")</f>
        <v/>
      </c>
      <c r="D137" s="128" t="str">
        <f>IF(Notlar!D137&lt;&gt;"",Notlar!D137,"")</f>
        <v/>
      </c>
      <c r="E137" s="118">
        <f>IFERROR(Notlar!E137/v_s1,0)</f>
        <v>0</v>
      </c>
      <c r="F137" s="119">
        <f>IFERROR(Notlar!F137/v_s2,0)</f>
        <v>0</v>
      </c>
      <c r="G137" s="119">
        <f>IFERROR(Notlar!G137/v_s3,0)</f>
        <v>0</v>
      </c>
      <c r="H137" s="119">
        <f>IFERROR(Notlar!H137/v_s4,0)</f>
        <v>0</v>
      </c>
      <c r="I137" s="119">
        <f>IFERROR(Notlar!I137/v_s5,0)</f>
        <v>0</v>
      </c>
      <c r="J137" s="119">
        <f>IFERROR(Notlar!J137/v_s6,0)</f>
        <v>0</v>
      </c>
      <c r="K137" s="119">
        <f>IFERROR(Notlar!K137/v_s7,0)</f>
        <v>0</v>
      </c>
      <c r="L137" s="119">
        <f>IFERROR(Notlar!L137/v_s8,0)</f>
        <v>0</v>
      </c>
      <c r="M137" s="119">
        <f>IFERROR(Notlar!M137/v_s9,0)</f>
        <v>0</v>
      </c>
      <c r="N137" s="119">
        <f>IFERROR(Notlar!N137/v_s10,0)</f>
        <v>0</v>
      </c>
      <c r="O137" s="120" t="e">
        <f>Notlar!O137/v_top</f>
        <v>#VALUE!</v>
      </c>
      <c r="P137" s="121">
        <f>IFERROR(Notlar!P137/f_s1,0)</f>
        <v>0</v>
      </c>
      <c r="Q137" s="119">
        <f>IFERROR(Notlar!Q137/f_s2,0)</f>
        <v>0</v>
      </c>
      <c r="R137" s="119">
        <f>IFERROR(Notlar!R137/f_s3,0)</f>
        <v>0</v>
      </c>
      <c r="S137" s="119">
        <f>IFERROR(Notlar!S137/f_s4,0)</f>
        <v>0</v>
      </c>
      <c r="T137" s="119">
        <f>IFERROR(Notlar!T137/f_s5,0)</f>
        <v>0</v>
      </c>
      <c r="U137" s="119">
        <f>IFERROR(Notlar!U137/f_s6,0)</f>
        <v>0</v>
      </c>
      <c r="V137" s="119">
        <f>IFERROR(Notlar!V137/f_s7,0)</f>
        <v>0</v>
      </c>
      <c r="W137" s="119">
        <f>IFERROR(Notlar!W137/f_s8,0)</f>
        <v>0</v>
      </c>
      <c r="X137" s="119">
        <f>IFERROR(Notlar!X137/f_s9,0)</f>
        <v>0</v>
      </c>
      <c r="Y137" s="119">
        <f>IFERROR(Notlar!Y137/f_s10,0)</f>
        <v>0</v>
      </c>
      <c r="Z137" s="122" t="e">
        <f>Notlar!Z137/f_top</f>
        <v>#VALUE!</v>
      </c>
      <c r="AA137" s="118">
        <f>IFERROR(Notlar!AA137/b_s1,0)</f>
        <v>0</v>
      </c>
      <c r="AB137" s="119">
        <f>IFERROR(Notlar!AB137/b_s2,0)</f>
        <v>0</v>
      </c>
      <c r="AC137" s="119">
        <f>IFERROR(Notlar!AC137/b_s3,0)</f>
        <v>0</v>
      </c>
      <c r="AD137" s="119">
        <f>IFERROR(Notlar!AD137/b_s4,0)</f>
        <v>0</v>
      </c>
      <c r="AE137" s="119">
        <f>IFERROR(Notlar!AE137/b_s5,0)</f>
        <v>0</v>
      </c>
      <c r="AF137" s="119">
        <f>IFERROR(Notlar!AF137/b_s6,0)</f>
        <v>0</v>
      </c>
      <c r="AG137" s="119">
        <f>IFERROR(Notlar!AG137/b_s7,0)</f>
        <v>0</v>
      </c>
      <c r="AH137" s="119">
        <f>IFERROR(Notlar!AH137/b_s8,0)</f>
        <v>0</v>
      </c>
      <c r="AI137" s="119">
        <f>IFERROR(Notlar!AI137/b_s9,0)</f>
        <v>0</v>
      </c>
      <c r="AJ137" s="119">
        <f>IFERROR(Notlar!AJ137/b_s10,0)</f>
        <v>0</v>
      </c>
      <c r="AK137" s="122" t="e">
        <f>Notlar!AK137/b_top</f>
        <v>#VALUE!</v>
      </c>
      <c r="AL137" s="168">
        <f t="shared" si="5"/>
        <v>0</v>
      </c>
      <c r="AM137" s="169">
        <f t="shared" si="5"/>
        <v>0</v>
      </c>
      <c r="AN137" s="169">
        <f t="shared" si="5"/>
        <v>0</v>
      </c>
      <c r="AO137" s="169">
        <f t="shared" si="5"/>
        <v>0</v>
      </c>
      <c r="AP137" s="169">
        <f t="shared" si="5"/>
        <v>0</v>
      </c>
      <c r="AQ137" s="169">
        <f t="shared" si="4"/>
        <v>0</v>
      </c>
      <c r="AR137" s="169">
        <f t="shared" si="4"/>
        <v>0</v>
      </c>
      <c r="AS137" s="169">
        <f t="shared" si="4"/>
        <v>0</v>
      </c>
      <c r="AT137" s="169">
        <f t="shared" si="4"/>
        <v>0</v>
      </c>
      <c r="AU137" s="169">
        <f t="shared" si="4"/>
        <v>0</v>
      </c>
      <c r="AV137" s="170">
        <f>Notlar!AV137/b_top</f>
        <v>0</v>
      </c>
    </row>
    <row r="138" spans="1:48" x14ac:dyDescent="0.25">
      <c r="A138" s="30">
        <v>136</v>
      </c>
      <c r="B138" s="123" t="str">
        <f>IF(Notlar!B138&lt;&gt;"",Notlar!B138,"")</f>
        <v/>
      </c>
      <c r="C138" s="124" t="str">
        <f>IF(Notlar!C138&lt;&gt;"",Notlar!C138,"")</f>
        <v/>
      </c>
      <c r="D138" s="125" t="str">
        <f>IF(Notlar!D138&lt;&gt;"",Notlar!D138,"")</f>
        <v/>
      </c>
      <c r="E138" s="118">
        <f>IFERROR(Notlar!E138/v_s1,0)</f>
        <v>0</v>
      </c>
      <c r="F138" s="119">
        <f>IFERROR(Notlar!F138/v_s2,0)</f>
        <v>0</v>
      </c>
      <c r="G138" s="119">
        <f>IFERROR(Notlar!G138/v_s3,0)</f>
        <v>0</v>
      </c>
      <c r="H138" s="119">
        <f>IFERROR(Notlar!H138/v_s4,0)</f>
        <v>0</v>
      </c>
      <c r="I138" s="119">
        <f>IFERROR(Notlar!I138/v_s5,0)</f>
        <v>0</v>
      </c>
      <c r="J138" s="119">
        <f>IFERROR(Notlar!J138/v_s6,0)</f>
        <v>0</v>
      </c>
      <c r="K138" s="119">
        <f>IFERROR(Notlar!K138/v_s7,0)</f>
        <v>0</v>
      </c>
      <c r="L138" s="119">
        <f>IFERROR(Notlar!L138/v_s8,0)</f>
        <v>0</v>
      </c>
      <c r="M138" s="119">
        <f>IFERROR(Notlar!M138/v_s9,0)</f>
        <v>0</v>
      </c>
      <c r="N138" s="119">
        <f>IFERROR(Notlar!N138/v_s10,0)</f>
        <v>0</v>
      </c>
      <c r="O138" s="120" t="e">
        <f>Notlar!O138/v_top</f>
        <v>#VALUE!</v>
      </c>
      <c r="P138" s="121">
        <f>IFERROR(Notlar!P138/f_s1,0)</f>
        <v>0</v>
      </c>
      <c r="Q138" s="119">
        <f>IFERROR(Notlar!Q138/f_s2,0)</f>
        <v>0</v>
      </c>
      <c r="R138" s="119">
        <f>IFERROR(Notlar!R138/f_s3,0)</f>
        <v>0</v>
      </c>
      <c r="S138" s="119">
        <f>IFERROR(Notlar!S138/f_s4,0)</f>
        <v>0</v>
      </c>
      <c r="T138" s="119">
        <f>IFERROR(Notlar!T138/f_s5,0)</f>
        <v>0</v>
      </c>
      <c r="U138" s="119">
        <f>IFERROR(Notlar!U138/f_s6,0)</f>
        <v>0</v>
      </c>
      <c r="V138" s="119">
        <f>IFERROR(Notlar!V138/f_s7,0)</f>
        <v>0</v>
      </c>
      <c r="W138" s="119">
        <f>IFERROR(Notlar!W138/f_s8,0)</f>
        <v>0</v>
      </c>
      <c r="X138" s="119">
        <f>IFERROR(Notlar!X138/f_s9,0)</f>
        <v>0</v>
      </c>
      <c r="Y138" s="119">
        <f>IFERROR(Notlar!Y138/f_s10,0)</f>
        <v>0</v>
      </c>
      <c r="Z138" s="122" t="e">
        <f>Notlar!Z138/f_top</f>
        <v>#VALUE!</v>
      </c>
      <c r="AA138" s="118">
        <f>IFERROR(Notlar!AA138/b_s1,0)</f>
        <v>0</v>
      </c>
      <c r="AB138" s="119">
        <f>IFERROR(Notlar!AB138/b_s2,0)</f>
        <v>0</v>
      </c>
      <c r="AC138" s="119">
        <f>IFERROR(Notlar!AC138/b_s3,0)</f>
        <v>0</v>
      </c>
      <c r="AD138" s="119">
        <f>IFERROR(Notlar!AD138/b_s4,0)</f>
        <v>0</v>
      </c>
      <c r="AE138" s="119">
        <f>IFERROR(Notlar!AE138/b_s5,0)</f>
        <v>0</v>
      </c>
      <c r="AF138" s="119">
        <f>IFERROR(Notlar!AF138/b_s6,0)</f>
        <v>0</v>
      </c>
      <c r="AG138" s="119">
        <f>IFERROR(Notlar!AG138/b_s7,0)</f>
        <v>0</v>
      </c>
      <c r="AH138" s="119">
        <f>IFERROR(Notlar!AH138/b_s8,0)</f>
        <v>0</v>
      </c>
      <c r="AI138" s="119">
        <f>IFERROR(Notlar!AI138/b_s9,0)</f>
        <v>0</v>
      </c>
      <c r="AJ138" s="119">
        <f>IFERROR(Notlar!AJ138/b_s10,0)</f>
        <v>0</v>
      </c>
      <c r="AK138" s="122" t="e">
        <f>Notlar!AK138/b_top</f>
        <v>#VALUE!</v>
      </c>
      <c r="AL138" s="168">
        <f t="shared" si="5"/>
        <v>0</v>
      </c>
      <c r="AM138" s="169">
        <f t="shared" si="5"/>
        <v>0</v>
      </c>
      <c r="AN138" s="169">
        <f t="shared" si="5"/>
        <v>0</v>
      </c>
      <c r="AO138" s="169">
        <f t="shared" si="5"/>
        <v>0</v>
      </c>
      <c r="AP138" s="169">
        <f t="shared" si="5"/>
        <v>0</v>
      </c>
      <c r="AQ138" s="169">
        <f t="shared" si="4"/>
        <v>0</v>
      </c>
      <c r="AR138" s="169">
        <f t="shared" si="4"/>
        <v>0</v>
      </c>
      <c r="AS138" s="169">
        <f t="shared" si="4"/>
        <v>0</v>
      </c>
      <c r="AT138" s="169">
        <f t="shared" si="4"/>
        <v>0</v>
      </c>
      <c r="AU138" s="169">
        <f t="shared" si="4"/>
        <v>0</v>
      </c>
      <c r="AV138" s="170">
        <f>Notlar!AV138/b_top</f>
        <v>0</v>
      </c>
    </row>
    <row r="139" spans="1:48" x14ac:dyDescent="0.25">
      <c r="A139" s="68">
        <v>137</v>
      </c>
      <c r="B139" s="126" t="str">
        <f>IF(Notlar!B139&lt;&gt;"",Notlar!B139,"")</f>
        <v/>
      </c>
      <c r="C139" s="127" t="str">
        <f>IF(Notlar!C139&lt;&gt;"",Notlar!C139,"")</f>
        <v/>
      </c>
      <c r="D139" s="128" t="str">
        <f>IF(Notlar!D139&lt;&gt;"",Notlar!D139,"")</f>
        <v/>
      </c>
      <c r="E139" s="118">
        <f>IFERROR(Notlar!E139/v_s1,0)</f>
        <v>0</v>
      </c>
      <c r="F139" s="119">
        <f>IFERROR(Notlar!F139/v_s2,0)</f>
        <v>0</v>
      </c>
      <c r="G139" s="119">
        <f>IFERROR(Notlar!G139/v_s3,0)</f>
        <v>0</v>
      </c>
      <c r="H139" s="119">
        <f>IFERROR(Notlar!H139/v_s4,0)</f>
        <v>0</v>
      </c>
      <c r="I139" s="119">
        <f>IFERROR(Notlar!I139/v_s5,0)</f>
        <v>0</v>
      </c>
      <c r="J139" s="119">
        <f>IFERROR(Notlar!J139/v_s6,0)</f>
        <v>0</v>
      </c>
      <c r="K139" s="119">
        <f>IFERROR(Notlar!K139/v_s7,0)</f>
        <v>0</v>
      </c>
      <c r="L139" s="119">
        <f>IFERROR(Notlar!L139/v_s8,0)</f>
        <v>0</v>
      </c>
      <c r="M139" s="119">
        <f>IFERROR(Notlar!M139/v_s9,0)</f>
        <v>0</v>
      </c>
      <c r="N139" s="119">
        <f>IFERROR(Notlar!N139/v_s10,0)</f>
        <v>0</v>
      </c>
      <c r="O139" s="120" t="e">
        <f>Notlar!O139/v_top</f>
        <v>#VALUE!</v>
      </c>
      <c r="P139" s="121">
        <f>IFERROR(Notlar!P139/f_s1,0)</f>
        <v>0</v>
      </c>
      <c r="Q139" s="119">
        <f>IFERROR(Notlar!Q139/f_s2,0)</f>
        <v>0</v>
      </c>
      <c r="R139" s="119">
        <f>IFERROR(Notlar!R139/f_s3,0)</f>
        <v>0</v>
      </c>
      <c r="S139" s="119">
        <f>IFERROR(Notlar!S139/f_s4,0)</f>
        <v>0</v>
      </c>
      <c r="T139" s="119">
        <f>IFERROR(Notlar!T139/f_s5,0)</f>
        <v>0</v>
      </c>
      <c r="U139" s="119">
        <f>IFERROR(Notlar!U139/f_s6,0)</f>
        <v>0</v>
      </c>
      <c r="V139" s="119">
        <f>IFERROR(Notlar!V139/f_s7,0)</f>
        <v>0</v>
      </c>
      <c r="W139" s="119">
        <f>IFERROR(Notlar!W139/f_s8,0)</f>
        <v>0</v>
      </c>
      <c r="X139" s="119">
        <f>IFERROR(Notlar!X139/f_s9,0)</f>
        <v>0</v>
      </c>
      <c r="Y139" s="119">
        <f>IFERROR(Notlar!Y139/f_s10,0)</f>
        <v>0</v>
      </c>
      <c r="Z139" s="122" t="e">
        <f>Notlar!Z139/f_top</f>
        <v>#VALUE!</v>
      </c>
      <c r="AA139" s="118">
        <f>IFERROR(Notlar!AA139/b_s1,0)</f>
        <v>0</v>
      </c>
      <c r="AB139" s="119">
        <f>IFERROR(Notlar!AB139/b_s2,0)</f>
        <v>0</v>
      </c>
      <c r="AC139" s="119">
        <f>IFERROR(Notlar!AC139/b_s3,0)</f>
        <v>0</v>
      </c>
      <c r="AD139" s="119">
        <f>IFERROR(Notlar!AD139/b_s4,0)</f>
        <v>0</v>
      </c>
      <c r="AE139" s="119">
        <f>IFERROR(Notlar!AE139/b_s5,0)</f>
        <v>0</v>
      </c>
      <c r="AF139" s="119">
        <f>IFERROR(Notlar!AF139/b_s6,0)</f>
        <v>0</v>
      </c>
      <c r="AG139" s="119">
        <f>IFERROR(Notlar!AG139/b_s7,0)</f>
        <v>0</v>
      </c>
      <c r="AH139" s="119">
        <f>IFERROR(Notlar!AH139/b_s8,0)</f>
        <v>0</v>
      </c>
      <c r="AI139" s="119">
        <f>IFERROR(Notlar!AI139/b_s9,0)</f>
        <v>0</v>
      </c>
      <c r="AJ139" s="119">
        <f>IFERROR(Notlar!AJ139/b_s10,0)</f>
        <v>0</v>
      </c>
      <c r="AK139" s="122" t="e">
        <f>Notlar!AK139/b_top</f>
        <v>#VALUE!</v>
      </c>
      <c r="AL139" s="168">
        <f t="shared" si="5"/>
        <v>0</v>
      </c>
      <c r="AM139" s="169">
        <f t="shared" si="5"/>
        <v>0</v>
      </c>
      <c r="AN139" s="169">
        <f t="shared" si="5"/>
        <v>0</v>
      </c>
      <c r="AO139" s="169">
        <f t="shared" si="5"/>
        <v>0</v>
      </c>
      <c r="AP139" s="169">
        <f t="shared" si="5"/>
        <v>0</v>
      </c>
      <c r="AQ139" s="169">
        <f t="shared" si="4"/>
        <v>0</v>
      </c>
      <c r="AR139" s="169">
        <f t="shared" si="4"/>
        <v>0</v>
      </c>
      <c r="AS139" s="169">
        <f t="shared" si="4"/>
        <v>0</v>
      </c>
      <c r="AT139" s="169">
        <f t="shared" si="4"/>
        <v>0</v>
      </c>
      <c r="AU139" s="169">
        <f t="shared" si="4"/>
        <v>0</v>
      </c>
      <c r="AV139" s="170">
        <f>Notlar!AV139/b_top</f>
        <v>0</v>
      </c>
    </row>
    <row r="140" spans="1:48" x14ac:dyDescent="0.25">
      <c r="A140" s="30">
        <v>138</v>
      </c>
      <c r="B140" s="123" t="str">
        <f>IF(Notlar!B140&lt;&gt;"",Notlar!B140,"")</f>
        <v/>
      </c>
      <c r="C140" s="124" t="str">
        <f>IF(Notlar!C140&lt;&gt;"",Notlar!C140,"")</f>
        <v/>
      </c>
      <c r="D140" s="125" t="str">
        <f>IF(Notlar!D140&lt;&gt;"",Notlar!D140,"")</f>
        <v/>
      </c>
      <c r="E140" s="118">
        <f>IFERROR(Notlar!E140/v_s1,0)</f>
        <v>0</v>
      </c>
      <c r="F140" s="119">
        <f>IFERROR(Notlar!F140/v_s2,0)</f>
        <v>0</v>
      </c>
      <c r="G140" s="119">
        <f>IFERROR(Notlar!G140/v_s3,0)</f>
        <v>0</v>
      </c>
      <c r="H140" s="119">
        <f>IFERROR(Notlar!H140/v_s4,0)</f>
        <v>0</v>
      </c>
      <c r="I140" s="119">
        <f>IFERROR(Notlar!I140/v_s5,0)</f>
        <v>0</v>
      </c>
      <c r="J140" s="119">
        <f>IFERROR(Notlar!J140/v_s6,0)</f>
        <v>0</v>
      </c>
      <c r="K140" s="119">
        <f>IFERROR(Notlar!K140/v_s7,0)</f>
        <v>0</v>
      </c>
      <c r="L140" s="119">
        <f>IFERROR(Notlar!L140/v_s8,0)</f>
        <v>0</v>
      </c>
      <c r="M140" s="119">
        <f>IFERROR(Notlar!M140/v_s9,0)</f>
        <v>0</v>
      </c>
      <c r="N140" s="119">
        <f>IFERROR(Notlar!N140/v_s10,0)</f>
        <v>0</v>
      </c>
      <c r="O140" s="120" t="e">
        <f>Notlar!O140/v_top</f>
        <v>#VALUE!</v>
      </c>
      <c r="P140" s="121">
        <f>IFERROR(Notlar!P140/f_s1,0)</f>
        <v>0</v>
      </c>
      <c r="Q140" s="119">
        <f>IFERROR(Notlar!Q140/f_s2,0)</f>
        <v>0</v>
      </c>
      <c r="R140" s="119">
        <f>IFERROR(Notlar!R140/f_s3,0)</f>
        <v>0</v>
      </c>
      <c r="S140" s="119">
        <f>IFERROR(Notlar!S140/f_s4,0)</f>
        <v>0</v>
      </c>
      <c r="T140" s="119">
        <f>IFERROR(Notlar!T140/f_s5,0)</f>
        <v>0</v>
      </c>
      <c r="U140" s="119">
        <f>IFERROR(Notlar!U140/f_s6,0)</f>
        <v>0</v>
      </c>
      <c r="V140" s="119">
        <f>IFERROR(Notlar!V140/f_s7,0)</f>
        <v>0</v>
      </c>
      <c r="W140" s="119">
        <f>IFERROR(Notlar!W140/f_s8,0)</f>
        <v>0</v>
      </c>
      <c r="X140" s="119">
        <f>IFERROR(Notlar!X140/f_s9,0)</f>
        <v>0</v>
      </c>
      <c r="Y140" s="119">
        <f>IFERROR(Notlar!Y140/f_s10,0)</f>
        <v>0</v>
      </c>
      <c r="Z140" s="122" t="e">
        <f>Notlar!Z140/f_top</f>
        <v>#VALUE!</v>
      </c>
      <c r="AA140" s="118">
        <f>IFERROR(Notlar!AA140/b_s1,0)</f>
        <v>0</v>
      </c>
      <c r="AB140" s="119">
        <f>IFERROR(Notlar!AB140/b_s2,0)</f>
        <v>0</v>
      </c>
      <c r="AC140" s="119">
        <f>IFERROR(Notlar!AC140/b_s3,0)</f>
        <v>0</v>
      </c>
      <c r="AD140" s="119">
        <f>IFERROR(Notlar!AD140/b_s4,0)</f>
        <v>0</v>
      </c>
      <c r="AE140" s="119">
        <f>IFERROR(Notlar!AE140/b_s5,0)</f>
        <v>0</v>
      </c>
      <c r="AF140" s="119">
        <f>IFERROR(Notlar!AF140/b_s6,0)</f>
        <v>0</v>
      </c>
      <c r="AG140" s="119">
        <f>IFERROR(Notlar!AG140/b_s7,0)</f>
        <v>0</v>
      </c>
      <c r="AH140" s="119">
        <f>IFERROR(Notlar!AH140/b_s8,0)</f>
        <v>0</v>
      </c>
      <c r="AI140" s="119">
        <f>IFERROR(Notlar!AI140/b_s9,0)</f>
        <v>0</v>
      </c>
      <c r="AJ140" s="119">
        <f>IFERROR(Notlar!AJ140/b_s10,0)</f>
        <v>0</v>
      </c>
      <c r="AK140" s="122" t="e">
        <f>Notlar!AK140/b_top</f>
        <v>#VALUE!</v>
      </c>
      <c r="AL140" s="168">
        <f t="shared" si="5"/>
        <v>0</v>
      </c>
      <c r="AM140" s="169">
        <f t="shared" si="5"/>
        <v>0</v>
      </c>
      <c r="AN140" s="169">
        <f t="shared" si="5"/>
        <v>0</v>
      </c>
      <c r="AO140" s="169">
        <f t="shared" si="5"/>
        <v>0</v>
      </c>
      <c r="AP140" s="169">
        <f t="shared" si="5"/>
        <v>0</v>
      </c>
      <c r="AQ140" s="169">
        <f t="shared" si="4"/>
        <v>0</v>
      </c>
      <c r="AR140" s="169">
        <f t="shared" si="4"/>
        <v>0</v>
      </c>
      <c r="AS140" s="169">
        <f t="shared" si="4"/>
        <v>0</v>
      </c>
      <c r="AT140" s="169">
        <f t="shared" si="4"/>
        <v>0</v>
      </c>
      <c r="AU140" s="169">
        <f t="shared" si="4"/>
        <v>0</v>
      </c>
      <c r="AV140" s="170">
        <f>Notlar!AV140/b_top</f>
        <v>0</v>
      </c>
    </row>
    <row r="141" spans="1:48" x14ac:dyDescent="0.25">
      <c r="A141" s="68">
        <v>139</v>
      </c>
      <c r="B141" s="126" t="str">
        <f>IF(Notlar!B141&lt;&gt;"",Notlar!B141,"")</f>
        <v/>
      </c>
      <c r="C141" s="127" t="str">
        <f>IF(Notlar!C141&lt;&gt;"",Notlar!C141,"")</f>
        <v/>
      </c>
      <c r="D141" s="128" t="str">
        <f>IF(Notlar!D141&lt;&gt;"",Notlar!D141,"")</f>
        <v/>
      </c>
      <c r="E141" s="118">
        <f>IFERROR(Notlar!E141/v_s1,0)</f>
        <v>0</v>
      </c>
      <c r="F141" s="119">
        <f>IFERROR(Notlar!F141/v_s2,0)</f>
        <v>0</v>
      </c>
      <c r="G141" s="119">
        <f>IFERROR(Notlar!G141/v_s3,0)</f>
        <v>0</v>
      </c>
      <c r="H141" s="119">
        <f>IFERROR(Notlar!H141/v_s4,0)</f>
        <v>0</v>
      </c>
      <c r="I141" s="119">
        <f>IFERROR(Notlar!I141/v_s5,0)</f>
        <v>0</v>
      </c>
      <c r="J141" s="119">
        <f>IFERROR(Notlar!J141/v_s6,0)</f>
        <v>0</v>
      </c>
      <c r="K141" s="119">
        <f>IFERROR(Notlar!K141/v_s7,0)</f>
        <v>0</v>
      </c>
      <c r="L141" s="119">
        <f>IFERROR(Notlar!L141/v_s8,0)</f>
        <v>0</v>
      </c>
      <c r="M141" s="119">
        <f>IFERROR(Notlar!M141/v_s9,0)</f>
        <v>0</v>
      </c>
      <c r="N141" s="119">
        <f>IFERROR(Notlar!N141/v_s10,0)</f>
        <v>0</v>
      </c>
      <c r="O141" s="120" t="e">
        <f>Notlar!O141/v_top</f>
        <v>#VALUE!</v>
      </c>
      <c r="P141" s="121">
        <f>IFERROR(Notlar!P141/f_s1,0)</f>
        <v>0</v>
      </c>
      <c r="Q141" s="119">
        <f>IFERROR(Notlar!Q141/f_s2,0)</f>
        <v>0</v>
      </c>
      <c r="R141" s="119">
        <f>IFERROR(Notlar!R141/f_s3,0)</f>
        <v>0</v>
      </c>
      <c r="S141" s="119">
        <f>IFERROR(Notlar!S141/f_s4,0)</f>
        <v>0</v>
      </c>
      <c r="T141" s="119">
        <f>IFERROR(Notlar!T141/f_s5,0)</f>
        <v>0</v>
      </c>
      <c r="U141" s="119">
        <f>IFERROR(Notlar!U141/f_s6,0)</f>
        <v>0</v>
      </c>
      <c r="V141" s="119">
        <f>IFERROR(Notlar!V141/f_s7,0)</f>
        <v>0</v>
      </c>
      <c r="W141" s="119">
        <f>IFERROR(Notlar!W141/f_s8,0)</f>
        <v>0</v>
      </c>
      <c r="X141" s="119">
        <f>IFERROR(Notlar!X141/f_s9,0)</f>
        <v>0</v>
      </c>
      <c r="Y141" s="119">
        <f>IFERROR(Notlar!Y141/f_s10,0)</f>
        <v>0</v>
      </c>
      <c r="Z141" s="122" t="e">
        <f>Notlar!Z141/f_top</f>
        <v>#VALUE!</v>
      </c>
      <c r="AA141" s="118">
        <f>IFERROR(Notlar!AA141/b_s1,0)</f>
        <v>0</v>
      </c>
      <c r="AB141" s="119">
        <f>IFERROR(Notlar!AB141/b_s2,0)</f>
        <v>0</v>
      </c>
      <c r="AC141" s="119">
        <f>IFERROR(Notlar!AC141/b_s3,0)</f>
        <v>0</v>
      </c>
      <c r="AD141" s="119">
        <f>IFERROR(Notlar!AD141/b_s4,0)</f>
        <v>0</v>
      </c>
      <c r="AE141" s="119">
        <f>IFERROR(Notlar!AE141/b_s5,0)</f>
        <v>0</v>
      </c>
      <c r="AF141" s="119">
        <f>IFERROR(Notlar!AF141/b_s6,0)</f>
        <v>0</v>
      </c>
      <c r="AG141" s="119">
        <f>IFERROR(Notlar!AG141/b_s7,0)</f>
        <v>0</v>
      </c>
      <c r="AH141" s="119">
        <f>IFERROR(Notlar!AH141/b_s8,0)</f>
        <v>0</v>
      </c>
      <c r="AI141" s="119">
        <f>IFERROR(Notlar!AI141/b_s9,0)</f>
        <v>0</v>
      </c>
      <c r="AJ141" s="119">
        <f>IFERROR(Notlar!AJ141/b_s10,0)</f>
        <v>0</v>
      </c>
      <c r="AK141" s="122" t="e">
        <f>Notlar!AK141/b_top</f>
        <v>#VALUE!</v>
      </c>
      <c r="AL141" s="168">
        <f t="shared" si="5"/>
        <v>0</v>
      </c>
      <c r="AM141" s="169">
        <f t="shared" si="5"/>
        <v>0</v>
      </c>
      <c r="AN141" s="169">
        <f t="shared" si="5"/>
        <v>0</v>
      </c>
      <c r="AO141" s="169">
        <f t="shared" si="5"/>
        <v>0</v>
      </c>
      <c r="AP141" s="169">
        <f t="shared" si="5"/>
        <v>0</v>
      </c>
      <c r="AQ141" s="169">
        <f t="shared" si="4"/>
        <v>0</v>
      </c>
      <c r="AR141" s="169">
        <f t="shared" si="4"/>
        <v>0</v>
      </c>
      <c r="AS141" s="169">
        <f t="shared" si="4"/>
        <v>0</v>
      </c>
      <c r="AT141" s="169">
        <f t="shared" si="4"/>
        <v>0</v>
      </c>
      <c r="AU141" s="169">
        <f t="shared" si="4"/>
        <v>0</v>
      </c>
      <c r="AV141" s="170">
        <f>Notlar!AV141/b_top</f>
        <v>0</v>
      </c>
    </row>
    <row r="142" spans="1:48" x14ac:dyDescent="0.25">
      <c r="A142" s="30">
        <v>140</v>
      </c>
      <c r="B142" s="123" t="str">
        <f>IF(Notlar!B142&lt;&gt;"",Notlar!B142,"")</f>
        <v/>
      </c>
      <c r="C142" s="124" t="str">
        <f>IF(Notlar!C142&lt;&gt;"",Notlar!C142,"")</f>
        <v/>
      </c>
      <c r="D142" s="125" t="str">
        <f>IF(Notlar!D142&lt;&gt;"",Notlar!D142,"")</f>
        <v/>
      </c>
      <c r="E142" s="118">
        <f>IFERROR(Notlar!E142/v_s1,0)</f>
        <v>0</v>
      </c>
      <c r="F142" s="119">
        <f>IFERROR(Notlar!F142/v_s2,0)</f>
        <v>0</v>
      </c>
      <c r="G142" s="119">
        <f>IFERROR(Notlar!G142/v_s3,0)</f>
        <v>0</v>
      </c>
      <c r="H142" s="119">
        <f>IFERROR(Notlar!H142/v_s4,0)</f>
        <v>0</v>
      </c>
      <c r="I142" s="119">
        <f>IFERROR(Notlar!I142/v_s5,0)</f>
        <v>0</v>
      </c>
      <c r="J142" s="119">
        <f>IFERROR(Notlar!J142/v_s6,0)</f>
        <v>0</v>
      </c>
      <c r="K142" s="119">
        <f>IFERROR(Notlar!K142/v_s7,0)</f>
        <v>0</v>
      </c>
      <c r="L142" s="119">
        <f>IFERROR(Notlar!L142/v_s8,0)</f>
        <v>0</v>
      </c>
      <c r="M142" s="119">
        <f>IFERROR(Notlar!M142/v_s9,0)</f>
        <v>0</v>
      </c>
      <c r="N142" s="119">
        <f>IFERROR(Notlar!N142/v_s10,0)</f>
        <v>0</v>
      </c>
      <c r="O142" s="120" t="e">
        <f>Notlar!O142/v_top</f>
        <v>#VALUE!</v>
      </c>
      <c r="P142" s="121">
        <f>IFERROR(Notlar!P142/f_s1,0)</f>
        <v>0</v>
      </c>
      <c r="Q142" s="119">
        <f>IFERROR(Notlar!Q142/f_s2,0)</f>
        <v>0</v>
      </c>
      <c r="R142" s="119">
        <f>IFERROR(Notlar!R142/f_s3,0)</f>
        <v>0</v>
      </c>
      <c r="S142" s="119">
        <f>IFERROR(Notlar!S142/f_s4,0)</f>
        <v>0</v>
      </c>
      <c r="T142" s="119">
        <f>IFERROR(Notlar!T142/f_s5,0)</f>
        <v>0</v>
      </c>
      <c r="U142" s="119">
        <f>IFERROR(Notlar!U142/f_s6,0)</f>
        <v>0</v>
      </c>
      <c r="V142" s="119">
        <f>IFERROR(Notlar!V142/f_s7,0)</f>
        <v>0</v>
      </c>
      <c r="W142" s="119">
        <f>IFERROR(Notlar!W142/f_s8,0)</f>
        <v>0</v>
      </c>
      <c r="X142" s="119">
        <f>IFERROR(Notlar!X142/f_s9,0)</f>
        <v>0</v>
      </c>
      <c r="Y142" s="119">
        <f>IFERROR(Notlar!Y142/f_s10,0)</f>
        <v>0</v>
      </c>
      <c r="Z142" s="122" t="e">
        <f>Notlar!Z142/f_top</f>
        <v>#VALUE!</v>
      </c>
      <c r="AA142" s="118">
        <f>IFERROR(Notlar!AA142/b_s1,0)</f>
        <v>0</v>
      </c>
      <c r="AB142" s="119">
        <f>IFERROR(Notlar!AB142/b_s2,0)</f>
        <v>0</v>
      </c>
      <c r="AC142" s="119">
        <f>IFERROR(Notlar!AC142/b_s3,0)</f>
        <v>0</v>
      </c>
      <c r="AD142" s="119">
        <f>IFERROR(Notlar!AD142/b_s4,0)</f>
        <v>0</v>
      </c>
      <c r="AE142" s="119">
        <f>IFERROR(Notlar!AE142/b_s5,0)</f>
        <v>0</v>
      </c>
      <c r="AF142" s="119">
        <f>IFERROR(Notlar!AF142/b_s6,0)</f>
        <v>0</v>
      </c>
      <c r="AG142" s="119">
        <f>IFERROR(Notlar!AG142/b_s7,0)</f>
        <v>0</v>
      </c>
      <c r="AH142" s="119">
        <f>IFERROR(Notlar!AH142/b_s8,0)</f>
        <v>0</v>
      </c>
      <c r="AI142" s="119">
        <f>IFERROR(Notlar!AI142/b_s9,0)</f>
        <v>0</v>
      </c>
      <c r="AJ142" s="119">
        <f>IFERROR(Notlar!AJ142/b_s10,0)</f>
        <v>0</v>
      </c>
      <c r="AK142" s="122" t="e">
        <f>Notlar!AK142/b_top</f>
        <v>#VALUE!</v>
      </c>
      <c r="AL142" s="168">
        <f t="shared" si="5"/>
        <v>0</v>
      </c>
      <c r="AM142" s="169">
        <f t="shared" si="5"/>
        <v>0</v>
      </c>
      <c r="AN142" s="169">
        <f t="shared" si="5"/>
        <v>0</v>
      </c>
      <c r="AO142" s="169">
        <f t="shared" si="5"/>
        <v>0</v>
      </c>
      <c r="AP142" s="169">
        <f t="shared" si="5"/>
        <v>0</v>
      </c>
      <c r="AQ142" s="169">
        <f t="shared" si="4"/>
        <v>0</v>
      </c>
      <c r="AR142" s="169">
        <f t="shared" si="4"/>
        <v>0</v>
      </c>
      <c r="AS142" s="169">
        <f t="shared" si="4"/>
        <v>0</v>
      </c>
      <c r="AT142" s="169">
        <f t="shared" si="4"/>
        <v>0</v>
      </c>
      <c r="AU142" s="169">
        <f t="shared" si="4"/>
        <v>0</v>
      </c>
      <c r="AV142" s="170">
        <f>Notlar!AV142/b_top</f>
        <v>0</v>
      </c>
    </row>
    <row r="143" spans="1:48" x14ac:dyDescent="0.25">
      <c r="A143" s="68">
        <v>141</v>
      </c>
      <c r="B143" s="126" t="str">
        <f>IF(Notlar!B143&lt;&gt;"",Notlar!B143,"")</f>
        <v/>
      </c>
      <c r="C143" s="127" t="str">
        <f>IF(Notlar!C143&lt;&gt;"",Notlar!C143,"")</f>
        <v/>
      </c>
      <c r="D143" s="128" t="str">
        <f>IF(Notlar!D143&lt;&gt;"",Notlar!D143,"")</f>
        <v/>
      </c>
      <c r="E143" s="118">
        <f>IFERROR(Notlar!E143/v_s1,0)</f>
        <v>0</v>
      </c>
      <c r="F143" s="119">
        <f>IFERROR(Notlar!F143/v_s2,0)</f>
        <v>0</v>
      </c>
      <c r="G143" s="119">
        <f>IFERROR(Notlar!G143/v_s3,0)</f>
        <v>0</v>
      </c>
      <c r="H143" s="119">
        <f>IFERROR(Notlar!H143/v_s4,0)</f>
        <v>0</v>
      </c>
      <c r="I143" s="119">
        <f>IFERROR(Notlar!I143/v_s5,0)</f>
        <v>0</v>
      </c>
      <c r="J143" s="119">
        <f>IFERROR(Notlar!J143/v_s6,0)</f>
        <v>0</v>
      </c>
      <c r="K143" s="119">
        <f>IFERROR(Notlar!K143/v_s7,0)</f>
        <v>0</v>
      </c>
      <c r="L143" s="119">
        <f>IFERROR(Notlar!L143/v_s8,0)</f>
        <v>0</v>
      </c>
      <c r="M143" s="119">
        <f>IFERROR(Notlar!M143/v_s9,0)</f>
        <v>0</v>
      </c>
      <c r="N143" s="119">
        <f>IFERROR(Notlar!N143/v_s10,0)</f>
        <v>0</v>
      </c>
      <c r="O143" s="120" t="e">
        <f>Notlar!O143/v_top</f>
        <v>#VALUE!</v>
      </c>
      <c r="P143" s="121">
        <f>IFERROR(Notlar!P143/f_s1,0)</f>
        <v>0</v>
      </c>
      <c r="Q143" s="119">
        <f>IFERROR(Notlar!Q143/f_s2,0)</f>
        <v>0</v>
      </c>
      <c r="R143" s="119">
        <f>IFERROR(Notlar!R143/f_s3,0)</f>
        <v>0</v>
      </c>
      <c r="S143" s="119">
        <f>IFERROR(Notlar!S143/f_s4,0)</f>
        <v>0</v>
      </c>
      <c r="T143" s="119">
        <f>IFERROR(Notlar!T143/f_s5,0)</f>
        <v>0</v>
      </c>
      <c r="U143" s="119">
        <f>IFERROR(Notlar!U143/f_s6,0)</f>
        <v>0</v>
      </c>
      <c r="V143" s="119">
        <f>IFERROR(Notlar!V143/f_s7,0)</f>
        <v>0</v>
      </c>
      <c r="W143" s="119">
        <f>IFERROR(Notlar!W143/f_s8,0)</f>
        <v>0</v>
      </c>
      <c r="X143" s="119">
        <f>IFERROR(Notlar!X143/f_s9,0)</f>
        <v>0</v>
      </c>
      <c r="Y143" s="119">
        <f>IFERROR(Notlar!Y143/f_s10,0)</f>
        <v>0</v>
      </c>
      <c r="Z143" s="122" t="e">
        <f>Notlar!Z143/f_top</f>
        <v>#VALUE!</v>
      </c>
      <c r="AA143" s="118">
        <f>IFERROR(Notlar!AA143/b_s1,0)</f>
        <v>0</v>
      </c>
      <c r="AB143" s="119">
        <f>IFERROR(Notlar!AB143/b_s2,0)</f>
        <v>0</v>
      </c>
      <c r="AC143" s="119">
        <f>IFERROR(Notlar!AC143/b_s3,0)</f>
        <v>0</v>
      </c>
      <c r="AD143" s="119">
        <f>IFERROR(Notlar!AD143/b_s4,0)</f>
        <v>0</v>
      </c>
      <c r="AE143" s="119">
        <f>IFERROR(Notlar!AE143/b_s5,0)</f>
        <v>0</v>
      </c>
      <c r="AF143" s="119">
        <f>IFERROR(Notlar!AF143/b_s6,0)</f>
        <v>0</v>
      </c>
      <c r="AG143" s="119">
        <f>IFERROR(Notlar!AG143/b_s7,0)</f>
        <v>0</v>
      </c>
      <c r="AH143" s="119">
        <f>IFERROR(Notlar!AH143/b_s8,0)</f>
        <v>0</v>
      </c>
      <c r="AI143" s="119">
        <f>IFERROR(Notlar!AI143/b_s9,0)</f>
        <v>0</v>
      </c>
      <c r="AJ143" s="119">
        <f>IFERROR(Notlar!AJ143/b_s10,0)</f>
        <v>0</v>
      </c>
      <c r="AK143" s="122" t="e">
        <f>Notlar!AK143/b_top</f>
        <v>#VALUE!</v>
      </c>
      <c r="AL143" s="168">
        <f t="shared" si="5"/>
        <v>0</v>
      </c>
      <c r="AM143" s="169">
        <f t="shared" si="5"/>
        <v>0</v>
      </c>
      <c r="AN143" s="169">
        <f t="shared" si="5"/>
        <v>0</v>
      </c>
      <c r="AO143" s="169">
        <f t="shared" si="5"/>
        <v>0</v>
      </c>
      <c r="AP143" s="169">
        <f t="shared" si="5"/>
        <v>0</v>
      </c>
      <c r="AQ143" s="169">
        <f t="shared" ref="AQ143:AU193" si="6">MAX(AF143,U143)</f>
        <v>0</v>
      </c>
      <c r="AR143" s="169">
        <f t="shared" si="6"/>
        <v>0</v>
      </c>
      <c r="AS143" s="169">
        <f t="shared" si="6"/>
        <v>0</v>
      </c>
      <c r="AT143" s="169">
        <f t="shared" si="6"/>
        <v>0</v>
      </c>
      <c r="AU143" s="169">
        <f t="shared" si="6"/>
        <v>0</v>
      </c>
      <c r="AV143" s="170">
        <f>Notlar!AV143/b_top</f>
        <v>0</v>
      </c>
    </row>
    <row r="144" spans="1:48" x14ac:dyDescent="0.25">
      <c r="A144" s="30">
        <v>142</v>
      </c>
      <c r="B144" s="123" t="str">
        <f>IF(Notlar!B144&lt;&gt;"",Notlar!B144,"")</f>
        <v/>
      </c>
      <c r="C144" s="124" t="str">
        <f>IF(Notlar!C144&lt;&gt;"",Notlar!C144,"")</f>
        <v/>
      </c>
      <c r="D144" s="125" t="str">
        <f>IF(Notlar!D144&lt;&gt;"",Notlar!D144,"")</f>
        <v/>
      </c>
      <c r="E144" s="118">
        <f>IFERROR(Notlar!E144/v_s1,0)</f>
        <v>0</v>
      </c>
      <c r="F144" s="119">
        <f>IFERROR(Notlar!F144/v_s2,0)</f>
        <v>0</v>
      </c>
      <c r="G144" s="119">
        <f>IFERROR(Notlar!G144/v_s3,0)</f>
        <v>0</v>
      </c>
      <c r="H144" s="119">
        <f>IFERROR(Notlar!H144/v_s4,0)</f>
        <v>0</v>
      </c>
      <c r="I144" s="119">
        <f>IFERROR(Notlar!I144/v_s5,0)</f>
        <v>0</v>
      </c>
      <c r="J144" s="119">
        <f>IFERROR(Notlar!J144/v_s6,0)</f>
        <v>0</v>
      </c>
      <c r="K144" s="119">
        <f>IFERROR(Notlar!K144/v_s7,0)</f>
        <v>0</v>
      </c>
      <c r="L144" s="119">
        <f>IFERROR(Notlar!L144/v_s8,0)</f>
        <v>0</v>
      </c>
      <c r="M144" s="119">
        <f>IFERROR(Notlar!M144/v_s9,0)</f>
        <v>0</v>
      </c>
      <c r="N144" s="119">
        <f>IFERROR(Notlar!N144/v_s10,0)</f>
        <v>0</v>
      </c>
      <c r="O144" s="120" t="e">
        <f>Notlar!O144/v_top</f>
        <v>#VALUE!</v>
      </c>
      <c r="P144" s="121">
        <f>IFERROR(Notlar!P144/f_s1,0)</f>
        <v>0</v>
      </c>
      <c r="Q144" s="119">
        <f>IFERROR(Notlar!Q144/f_s2,0)</f>
        <v>0</v>
      </c>
      <c r="R144" s="119">
        <f>IFERROR(Notlar!R144/f_s3,0)</f>
        <v>0</v>
      </c>
      <c r="S144" s="119">
        <f>IFERROR(Notlar!S144/f_s4,0)</f>
        <v>0</v>
      </c>
      <c r="T144" s="119">
        <f>IFERROR(Notlar!T144/f_s5,0)</f>
        <v>0</v>
      </c>
      <c r="U144" s="119">
        <f>IFERROR(Notlar!U144/f_s6,0)</f>
        <v>0</v>
      </c>
      <c r="V144" s="119">
        <f>IFERROR(Notlar!V144/f_s7,0)</f>
        <v>0</v>
      </c>
      <c r="W144" s="119">
        <f>IFERROR(Notlar!W144/f_s8,0)</f>
        <v>0</v>
      </c>
      <c r="X144" s="119">
        <f>IFERROR(Notlar!X144/f_s9,0)</f>
        <v>0</v>
      </c>
      <c r="Y144" s="119">
        <f>IFERROR(Notlar!Y144/f_s10,0)</f>
        <v>0</v>
      </c>
      <c r="Z144" s="122" t="e">
        <f>Notlar!Z144/f_top</f>
        <v>#VALUE!</v>
      </c>
      <c r="AA144" s="118">
        <f>IFERROR(Notlar!AA144/b_s1,0)</f>
        <v>0</v>
      </c>
      <c r="AB144" s="119">
        <f>IFERROR(Notlar!AB144/b_s2,0)</f>
        <v>0</v>
      </c>
      <c r="AC144" s="119">
        <f>IFERROR(Notlar!AC144/b_s3,0)</f>
        <v>0</v>
      </c>
      <c r="AD144" s="119">
        <f>IFERROR(Notlar!AD144/b_s4,0)</f>
        <v>0</v>
      </c>
      <c r="AE144" s="119">
        <f>IFERROR(Notlar!AE144/b_s5,0)</f>
        <v>0</v>
      </c>
      <c r="AF144" s="119">
        <f>IFERROR(Notlar!AF144/b_s6,0)</f>
        <v>0</v>
      </c>
      <c r="AG144" s="119">
        <f>IFERROR(Notlar!AG144/b_s7,0)</f>
        <v>0</v>
      </c>
      <c r="AH144" s="119">
        <f>IFERROR(Notlar!AH144/b_s8,0)</f>
        <v>0</v>
      </c>
      <c r="AI144" s="119">
        <f>IFERROR(Notlar!AI144/b_s9,0)</f>
        <v>0</v>
      </c>
      <c r="AJ144" s="119">
        <f>IFERROR(Notlar!AJ144/b_s10,0)</f>
        <v>0</v>
      </c>
      <c r="AK144" s="122" t="e">
        <f>Notlar!AK144/b_top</f>
        <v>#VALUE!</v>
      </c>
      <c r="AL144" s="168">
        <f t="shared" ref="AL144:AP194" si="7">MAX(AA144,P144)</f>
        <v>0</v>
      </c>
      <c r="AM144" s="169">
        <f t="shared" si="7"/>
        <v>0</v>
      </c>
      <c r="AN144" s="169">
        <f t="shared" si="7"/>
        <v>0</v>
      </c>
      <c r="AO144" s="169">
        <f t="shared" si="7"/>
        <v>0</v>
      </c>
      <c r="AP144" s="169">
        <f t="shared" si="7"/>
        <v>0</v>
      </c>
      <c r="AQ144" s="169">
        <f t="shared" si="6"/>
        <v>0</v>
      </c>
      <c r="AR144" s="169">
        <f t="shared" si="6"/>
        <v>0</v>
      </c>
      <c r="AS144" s="169">
        <f t="shared" si="6"/>
        <v>0</v>
      </c>
      <c r="AT144" s="169">
        <f t="shared" si="6"/>
        <v>0</v>
      </c>
      <c r="AU144" s="169">
        <f t="shared" si="6"/>
        <v>0</v>
      </c>
      <c r="AV144" s="170">
        <f>Notlar!AV144/b_top</f>
        <v>0</v>
      </c>
    </row>
    <row r="145" spans="1:48" x14ac:dyDescent="0.25">
      <c r="A145" s="68">
        <v>143</v>
      </c>
      <c r="B145" s="126" t="str">
        <f>IF(Notlar!B145&lt;&gt;"",Notlar!B145,"")</f>
        <v/>
      </c>
      <c r="C145" s="127" t="str">
        <f>IF(Notlar!C145&lt;&gt;"",Notlar!C145,"")</f>
        <v/>
      </c>
      <c r="D145" s="128" t="str">
        <f>IF(Notlar!D145&lt;&gt;"",Notlar!D145,"")</f>
        <v/>
      </c>
      <c r="E145" s="118">
        <f>IFERROR(Notlar!E145/v_s1,0)</f>
        <v>0</v>
      </c>
      <c r="F145" s="119">
        <f>IFERROR(Notlar!F145/v_s2,0)</f>
        <v>0</v>
      </c>
      <c r="G145" s="119">
        <f>IFERROR(Notlar!G145/v_s3,0)</f>
        <v>0</v>
      </c>
      <c r="H145" s="119">
        <f>IFERROR(Notlar!H145/v_s4,0)</f>
        <v>0</v>
      </c>
      <c r="I145" s="119">
        <f>IFERROR(Notlar!I145/v_s5,0)</f>
        <v>0</v>
      </c>
      <c r="J145" s="119">
        <f>IFERROR(Notlar!J145/v_s6,0)</f>
        <v>0</v>
      </c>
      <c r="K145" s="119">
        <f>IFERROR(Notlar!K145/v_s7,0)</f>
        <v>0</v>
      </c>
      <c r="L145" s="119">
        <f>IFERROR(Notlar!L145/v_s8,0)</f>
        <v>0</v>
      </c>
      <c r="M145" s="119">
        <f>IFERROR(Notlar!M145/v_s9,0)</f>
        <v>0</v>
      </c>
      <c r="N145" s="119">
        <f>IFERROR(Notlar!N145/v_s10,0)</f>
        <v>0</v>
      </c>
      <c r="O145" s="120" t="e">
        <f>Notlar!O145/v_top</f>
        <v>#VALUE!</v>
      </c>
      <c r="P145" s="121">
        <f>IFERROR(Notlar!P145/f_s1,0)</f>
        <v>0</v>
      </c>
      <c r="Q145" s="119">
        <f>IFERROR(Notlar!Q145/f_s2,0)</f>
        <v>0</v>
      </c>
      <c r="R145" s="119">
        <f>IFERROR(Notlar!R145/f_s3,0)</f>
        <v>0</v>
      </c>
      <c r="S145" s="119">
        <f>IFERROR(Notlar!S145/f_s4,0)</f>
        <v>0</v>
      </c>
      <c r="T145" s="119">
        <f>IFERROR(Notlar!T145/f_s5,0)</f>
        <v>0</v>
      </c>
      <c r="U145" s="119">
        <f>IFERROR(Notlar!U145/f_s6,0)</f>
        <v>0</v>
      </c>
      <c r="V145" s="119">
        <f>IFERROR(Notlar!V145/f_s7,0)</f>
        <v>0</v>
      </c>
      <c r="W145" s="119">
        <f>IFERROR(Notlar!W145/f_s8,0)</f>
        <v>0</v>
      </c>
      <c r="X145" s="119">
        <f>IFERROR(Notlar!X145/f_s9,0)</f>
        <v>0</v>
      </c>
      <c r="Y145" s="119">
        <f>IFERROR(Notlar!Y145/f_s10,0)</f>
        <v>0</v>
      </c>
      <c r="Z145" s="122" t="e">
        <f>Notlar!Z145/f_top</f>
        <v>#VALUE!</v>
      </c>
      <c r="AA145" s="118">
        <f>IFERROR(Notlar!AA145/b_s1,0)</f>
        <v>0</v>
      </c>
      <c r="AB145" s="119">
        <f>IFERROR(Notlar!AB145/b_s2,0)</f>
        <v>0</v>
      </c>
      <c r="AC145" s="119">
        <f>IFERROR(Notlar!AC145/b_s3,0)</f>
        <v>0</v>
      </c>
      <c r="AD145" s="119">
        <f>IFERROR(Notlar!AD145/b_s4,0)</f>
        <v>0</v>
      </c>
      <c r="AE145" s="119">
        <f>IFERROR(Notlar!AE145/b_s5,0)</f>
        <v>0</v>
      </c>
      <c r="AF145" s="119">
        <f>IFERROR(Notlar!AF145/b_s6,0)</f>
        <v>0</v>
      </c>
      <c r="AG145" s="119">
        <f>IFERROR(Notlar!AG145/b_s7,0)</f>
        <v>0</v>
      </c>
      <c r="AH145" s="119">
        <f>IFERROR(Notlar!AH145/b_s8,0)</f>
        <v>0</v>
      </c>
      <c r="AI145" s="119">
        <f>IFERROR(Notlar!AI145/b_s9,0)</f>
        <v>0</v>
      </c>
      <c r="AJ145" s="119">
        <f>IFERROR(Notlar!AJ145/b_s10,0)</f>
        <v>0</v>
      </c>
      <c r="AK145" s="122" t="e">
        <f>Notlar!AK145/b_top</f>
        <v>#VALUE!</v>
      </c>
      <c r="AL145" s="168">
        <f t="shared" si="7"/>
        <v>0</v>
      </c>
      <c r="AM145" s="169">
        <f t="shared" si="7"/>
        <v>0</v>
      </c>
      <c r="AN145" s="169">
        <f t="shared" si="7"/>
        <v>0</v>
      </c>
      <c r="AO145" s="169">
        <f t="shared" si="7"/>
        <v>0</v>
      </c>
      <c r="AP145" s="169">
        <f t="shared" si="7"/>
        <v>0</v>
      </c>
      <c r="AQ145" s="169">
        <f t="shared" si="6"/>
        <v>0</v>
      </c>
      <c r="AR145" s="169">
        <f t="shared" si="6"/>
        <v>0</v>
      </c>
      <c r="AS145" s="169">
        <f t="shared" si="6"/>
        <v>0</v>
      </c>
      <c r="AT145" s="169">
        <f t="shared" si="6"/>
        <v>0</v>
      </c>
      <c r="AU145" s="169">
        <f t="shared" si="6"/>
        <v>0</v>
      </c>
      <c r="AV145" s="170">
        <f>Notlar!AV145/b_top</f>
        <v>0</v>
      </c>
    </row>
    <row r="146" spans="1:48" x14ac:dyDescent="0.25">
      <c r="A146" s="30">
        <v>144</v>
      </c>
      <c r="B146" s="123" t="str">
        <f>IF(Notlar!B146&lt;&gt;"",Notlar!B146,"")</f>
        <v/>
      </c>
      <c r="C146" s="124" t="str">
        <f>IF(Notlar!C146&lt;&gt;"",Notlar!C146,"")</f>
        <v/>
      </c>
      <c r="D146" s="125" t="str">
        <f>IF(Notlar!D146&lt;&gt;"",Notlar!D146,"")</f>
        <v/>
      </c>
      <c r="E146" s="118">
        <f>IFERROR(Notlar!E146/v_s1,0)</f>
        <v>0</v>
      </c>
      <c r="F146" s="119">
        <f>IFERROR(Notlar!F146/v_s2,0)</f>
        <v>0</v>
      </c>
      <c r="G146" s="119">
        <f>IFERROR(Notlar!G146/v_s3,0)</f>
        <v>0</v>
      </c>
      <c r="H146" s="119">
        <f>IFERROR(Notlar!H146/v_s4,0)</f>
        <v>0</v>
      </c>
      <c r="I146" s="119">
        <f>IFERROR(Notlar!I146/v_s5,0)</f>
        <v>0</v>
      </c>
      <c r="J146" s="119">
        <f>IFERROR(Notlar!J146/v_s6,0)</f>
        <v>0</v>
      </c>
      <c r="K146" s="119">
        <f>IFERROR(Notlar!K146/v_s7,0)</f>
        <v>0</v>
      </c>
      <c r="L146" s="119">
        <f>IFERROR(Notlar!L146/v_s8,0)</f>
        <v>0</v>
      </c>
      <c r="M146" s="119">
        <f>IFERROR(Notlar!M146/v_s9,0)</f>
        <v>0</v>
      </c>
      <c r="N146" s="119">
        <f>IFERROR(Notlar!N146/v_s10,0)</f>
        <v>0</v>
      </c>
      <c r="O146" s="120" t="e">
        <f>Notlar!O146/v_top</f>
        <v>#VALUE!</v>
      </c>
      <c r="P146" s="121">
        <f>IFERROR(Notlar!P146/f_s1,0)</f>
        <v>0</v>
      </c>
      <c r="Q146" s="119">
        <f>IFERROR(Notlar!Q146/f_s2,0)</f>
        <v>0</v>
      </c>
      <c r="R146" s="119">
        <f>IFERROR(Notlar!R146/f_s3,0)</f>
        <v>0</v>
      </c>
      <c r="S146" s="119">
        <f>IFERROR(Notlar!S146/f_s4,0)</f>
        <v>0</v>
      </c>
      <c r="T146" s="119">
        <f>IFERROR(Notlar!T146/f_s5,0)</f>
        <v>0</v>
      </c>
      <c r="U146" s="119">
        <f>IFERROR(Notlar!U146/f_s6,0)</f>
        <v>0</v>
      </c>
      <c r="V146" s="119">
        <f>IFERROR(Notlar!V146/f_s7,0)</f>
        <v>0</v>
      </c>
      <c r="W146" s="119">
        <f>IFERROR(Notlar!W146/f_s8,0)</f>
        <v>0</v>
      </c>
      <c r="X146" s="119">
        <f>IFERROR(Notlar!X146/f_s9,0)</f>
        <v>0</v>
      </c>
      <c r="Y146" s="119">
        <f>IFERROR(Notlar!Y146/f_s10,0)</f>
        <v>0</v>
      </c>
      <c r="Z146" s="122" t="e">
        <f>Notlar!Z146/f_top</f>
        <v>#VALUE!</v>
      </c>
      <c r="AA146" s="118">
        <f>IFERROR(Notlar!AA146/b_s1,0)</f>
        <v>0</v>
      </c>
      <c r="AB146" s="119">
        <f>IFERROR(Notlar!AB146/b_s2,0)</f>
        <v>0</v>
      </c>
      <c r="AC146" s="119">
        <f>IFERROR(Notlar!AC146/b_s3,0)</f>
        <v>0</v>
      </c>
      <c r="AD146" s="119">
        <f>IFERROR(Notlar!AD146/b_s4,0)</f>
        <v>0</v>
      </c>
      <c r="AE146" s="119">
        <f>IFERROR(Notlar!AE146/b_s5,0)</f>
        <v>0</v>
      </c>
      <c r="AF146" s="119">
        <f>IFERROR(Notlar!AF146/b_s6,0)</f>
        <v>0</v>
      </c>
      <c r="AG146" s="119">
        <f>IFERROR(Notlar!AG146/b_s7,0)</f>
        <v>0</v>
      </c>
      <c r="AH146" s="119">
        <f>IFERROR(Notlar!AH146/b_s8,0)</f>
        <v>0</v>
      </c>
      <c r="AI146" s="119">
        <f>IFERROR(Notlar!AI146/b_s9,0)</f>
        <v>0</v>
      </c>
      <c r="AJ146" s="119">
        <f>IFERROR(Notlar!AJ146/b_s10,0)</f>
        <v>0</v>
      </c>
      <c r="AK146" s="122" t="e">
        <f>Notlar!AK146/b_top</f>
        <v>#VALUE!</v>
      </c>
      <c r="AL146" s="168">
        <f t="shared" si="7"/>
        <v>0</v>
      </c>
      <c r="AM146" s="169">
        <f t="shared" si="7"/>
        <v>0</v>
      </c>
      <c r="AN146" s="169">
        <f t="shared" si="7"/>
        <v>0</v>
      </c>
      <c r="AO146" s="169">
        <f t="shared" si="7"/>
        <v>0</v>
      </c>
      <c r="AP146" s="169">
        <f t="shared" si="7"/>
        <v>0</v>
      </c>
      <c r="AQ146" s="169">
        <f t="shared" si="6"/>
        <v>0</v>
      </c>
      <c r="AR146" s="169">
        <f t="shared" si="6"/>
        <v>0</v>
      </c>
      <c r="AS146" s="169">
        <f t="shared" si="6"/>
        <v>0</v>
      </c>
      <c r="AT146" s="169">
        <f t="shared" si="6"/>
        <v>0</v>
      </c>
      <c r="AU146" s="169">
        <f t="shared" si="6"/>
        <v>0</v>
      </c>
      <c r="AV146" s="170">
        <f>Notlar!AV146/b_top</f>
        <v>0</v>
      </c>
    </row>
    <row r="147" spans="1:48" x14ac:dyDescent="0.25">
      <c r="A147" s="68">
        <v>145</v>
      </c>
      <c r="B147" s="126" t="str">
        <f>IF(Notlar!B147&lt;&gt;"",Notlar!B147,"")</f>
        <v/>
      </c>
      <c r="C147" s="127" t="str">
        <f>IF(Notlar!C147&lt;&gt;"",Notlar!C147,"")</f>
        <v/>
      </c>
      <c r="D147" s="128" t="str">
        <f>IF(Notlar!D147&lt;&gt;"",Notlar!D147,"")</f>
        <v/>
      </c>
      <c r="E147" s="118">
        <f>IFERROR(Notlar!E147/v_s1,0)</f>
        <v>0</v>
      </c>
      <c r="F147" s="119">
        <f>IFERROR(Notlar!F147/v_s2,0)</f>
        <v>0</v>
      </c>
      <c r="G147" s="119">
        <f>IFERROR(Notlar!G147/v_s3,0)</f>
        <v>0</v>
      </c>
      <c r="H147" s="119">
        <f>IFERROR(Notlar!H147/v_s4,0)</f>
        <v>0</v>
      </c>
      <c r="I147" s="119">
        <f>IFERROR(Notlar!I147/v_s5,0)</f>
        <v>0</v>
      </c>
      <c r="J147" s="119">
        <f>IFERROR(Notlar!J147/v_s6,0)</f>
        <v>0</v>
      </c>
      <c r="K147" s="119">
        <f>IFERROR(Notlar!K147/v_s7,0)</f>
        <v>0</v>
      </c>
      <c r="L147" s="119">
        <f>IFERROR(Notlar!L147/v_s8,0)</f>
        <v>0</v>
      </c>
      <c r="M147" s="119">
        <f>IFERROR(Notlar!M147/v_s9,0)</f>
        <v>0</v>
      </c>
      <c r="N147" s="119">
        <f>IFERROR(Notlar!N147/v_s10,0)</f>
        <v>0</v>
      </c>
      <c r="O147" s="120" t="e">
        <f>Notlar!O147/v_top</f>
        <v>#VALUE!</v>
      </c>
      <c r="P147" s="121">
        <f>IFERROR(Notlar!P147/f_s1,0)</f>
        <v>0</v>
      </c>
      <c r="Q147" s="119">
        <f>IFERROR(Notlar!Q147/f_s2,0)</f>
        <v>0</v>
      </c>
      <c r="R147" s="119">
        <f>IFERROR(Notlar!R147/f_s3,0)</f>
        <v>0</v>
      </c>
      <c r="S147" s="119">
        <f>IFERROR(Notlar!S147/f_s4,0)</f>
        <v>0</v>
      </c>
      <c r="T147" s="119">
        <f>IFERROR(Notlar!T147/f_s5,0)</f>
        <v>0</v>
      </c>
      <c r="U147" s="119">
        <f>IFERROR(Notlar!U147/f_s6,0)</f>
        <v>0</v>
      </c>
      <c r="V147" s="119">
        <f>IFERROR(Notlar!V147/f_s7,0)</f>
        <v>0</v>
      </c>
      <c r="W147" s="119">
        <f>IFERROR(Notlar!W147/f_s8,0)</f>
        <v>0</v>
      </c>
      <c r="X147" s="119">
        <f>IFERROR(Notlar!X147/f_s9,0)</f>
        <v>0</v>
      </c>
      <c r="Y147" s="119">
        <f>IFERROR(Notlar!Y147/f_s10,0)</f>
        <v>0</v>
      </c>
      <c r="Z147" s="122" t="e">
        <f>Notlar!Z147/f_top</f>
        <v>#VALUE!</v>
      </c>
      <c r="AA147" s="118">
        <f>IFERROR(Notlar!AA147/b_s1,0)</f>
        <v>0</v>
      </c>
      <c r="AB147" s="119">
        <f>IFERROR(Notlar!AB147/b_s2,0)</f>
        <v>0</v>
      </c>
      <c r="AC147" s="119">
        <f>IFERROR(Notlar!AC147/b_s3,0)</f>
        <v>0</v>
      </c>
      <c r="AD147" s="119">
        <f>IFERROR(Notlar!AD147/b_s4,0)</f>
        <v>0</v>
      </c>
      <c r="AE147" s="119">
        <f>IFERROR(Notlar!AE147/b_s5,0)</f>
        <v>0</v>
      </c>
      <c r="AF147" s="119">
        <f>IFERROR(Notlar!AF147/b_s6,0)</f>
        <v>0</v>
      </c>
      <c r="AG147" s="119">
        <f>IFERROR(Notlar!AG147/b_s7,0)</f>
        <v>0</v>
      </c>
      <c r="AH147" s="119">
        <f>IFERROR(Notlar!AH147/b_s8,0)</f>
        <v>0</v>
      </c>
      <c r="AI147" s="119">
        <f>IFERROR(Notlar!AI147/b_s9,0)</f>
        <v>0</v>
      </c>
      <c r="AJ147" s="119">
        <f>IFERROR(Notlar!AJ147/b_s10,0)</f>
        <v>0</v>
      </c>
      <c r="AK147" s="122" t="e">
        <f>Notlar!AK147/b_top</f>
        <v>#VALUE!</v>
      </c>
      <c r="AL147" s="168">
        <f t="shared" si="7"/>
        <v>0</v>
      </c>
      <c r="AM147" s="169">
        <f t="shared" si="7"/>
        <v>0</v>
      </c>
      <c r="AN147" s="169">
        <f t="shared" si="7"/>
        <v>0</v>
      </c>
      <c r="AO147" s="169">
        <f t="shared" si="7"/>
        <v>0</v>
      </c>
      <c r="AP147" s="169">
        <f t="shared" si="7"/>
        <v>0</v>
      </c>
      <c r="AQ147" s="169">
        <f t="shared" si="6"/>
        <v>0</v>
      </c>
      <c r="AR147" s="169">
        <f t="shared" si="6"/>
        <v>0</v>
      </c>
      <c r="AS147" s="169">
        <f t="shared" si="6"/>
        <v>0</v>
      </c>
      <c r="AT147" s="169">
        <f t="shared" si="6"/>
        <v>0</v>
      </c>
      <c r="AU147" s="169">
        <f t="shared" si="6"/>
        <v>0</v>
      </c>
      <c r="AV147" s="170">
        <f>Notlar!AV147/b_top</f>
        <v>0</v>
      </c>
    </row>
    <row r="148" spans="1:48" x14ac:dyDescent="0.25">
      <c r="A148" s="30">
        <v>146</v>
      </c>
      <c r="B148" s="123" t="str">
        <f>IF(Notlar!B148&lt;&gt;"",Notlar!B148,"")</f>
        <v/>
      </c>
      <c r="C148" s="124" t="str">
        <f>IF(Notlar!C148&lt;&gt;"",Notlar!C148,"")</f>
        <v/>
      </c>
      <c r="D148" s="125" t="str">
        <f>IF(Notlar!D148&lt;&gt;"",Notlar!D148,"")</f>
        <v/>
      </c>
      <c r="E148" s="118">
        <f>IFERROR(Notlar!E148/v_s1,0)</f>
        <v>0</v>
      </c>
      <c r="F148" s="119">
        <f>IFERROR(Notlar!F148/v_s2,0)</f>
        <v>0</v>
      </c>
      <c r="G148" s="119">
        <f>IFERROR(Notlar!G148/v_s3,0)</f>
        <v>0</v>
      </c>
      <c r="H148" s="119">
        <f>IFERROR(Notlar!H148/v_s4,0)</f>
        <v>0</v>
      </c>
      <c r="I148" s="119">
        <f>IFERROR(Notlar!I148/v_s5,0)</f>
        <v>0</v>
      </c>
      <c r="J148" s="119">
        <f>IFERROR(Notlar!J148/v_s6,0)</f>
        <v>0</v>
      </c>
      <c r="K148" s="119">
        <f>IFERROR(Notlar!K148/v_s7,0)</f>
        <v>0</v>
      </c>
      <c r="L148" s="119">
        <f>IFERROR(Notlar!L148/v_s8,0)</f>
        <v>0</v>
      </c>
      <c r="M148" s="119">
        <f>IFERROR(Notlar!M148/v_s9,0)</f>
        <v>0</v>
      </c>
      <c r="N148" s="119">
        <f>IFERROR(Notlar!N148/v_s10,0)</f>
        <v>0</v>
      </c>
      <c r="O148" s="120" t="e">
        <f>Notlar!O148/v_top</f>
        <v>#VALUE!</v>
      </c>
      <c r="P148" s="121">
        <f>IFERROR(Notlar!P148/f_s1,0)</f>
        <v>0</v>
      </c>
      <c r="Q148" s="119">
        <f>IFERROR(Notlar!Q148/f_s2,0)</f>
        <v>0</v>
      </c>
      <c r="R148" s="119">
        <f>IFERROR(Notlar!R148/f_s3,0)</f>
        <v>0</v>
      </c>
      <c r="S148" s="119">
        <f>IFERROR(Notlar!S148/f_s4,0)</f>
        <v>0</v>
      </c>
      <c r="T148" s="119">
        <f>IFERROR(Notlar!T148/f_s5,0)</f>
        <v>0</v>
      </c>
      <c r="U148" s="119">
        <f>IFERROR(Notlar!U148/f_s6,0)</f>
        <v>0</v>
      </c>
      <c r="V148" s="119">
        <f>IFERROR(Notlar!V148/f_s7,0)</f>
        <v>0</v>
      </c>
      <c r="W148" s="119">
        <f>IFERROR(Notlar!W148/f_s8,0)</f>
        <v>0</v>
      </c>
      <c r="X148" s="119">
        <f>IFERROR(Notlar!X148/f_s9,0)</f>
        <v>0</v>
      </c>
      <c r="Y148" s="119">
        <f>IFERROR(Notlar!Y148/f_s10,0)</f>
        <v>0</v>
      </c>
      <c r="Z148" s="122" t="e">
        <f>Notlar!Z148/f_top</f>
        <v>#VALUE!</v>
      </c>
      <c r="AA148" s="118">
        <f>IFERROR(Notlar!AA148/b_s1,0)</f>
        <v>0</v>
      </c>
      <c r="AB148" s="119">
        <f>IFERROR(Notlar!AB148/b_s2,0)</f>
        <v>0</v>
      </c>
      <c r="AC148" s="119">
        <f>IFERROR(Notlar!AC148/b_s3,0)</f>
        <v>0</v>
      </c>
      <c r="AD148" s="119">
        <f>IFERROR(Notlar!AD148/b_s4,0)</f>
        <v>0</v>
      </c>
      <c r="AE148" s="119">
        <f>IFERROR(Notlar!AE148/b_s5,0)</f>
        <v>0</v>
      </c>
      <c r="AF148" s="119">
        <f>IFERROR(Notlar!AF148/b_s6,0)</f>
        <v>0</v>
      </c>
      <c r="AG148" s="119">
        <f>IFERROR(Notlar!AG148/b_s7,0)</f>
        <v>0</v>
      </c>
      <c r="AH148" s="119">
        <f>IFERROR(Notlar!AH148/b_s8,0)</f>
        <v>0</v>
      </c>
      <c r="AI148" s="119">
        <f>IFERROR(Notlar!AI148/b_s9,0)</f>
        <v>0</v>
      </c>
      <c r="AJ148" s="119">
        <f>IFERROR(Notlar!AJ148/b_s10,0)</f>
        <v>0</v>
      </c>
      <c r="AK148" s="122" t="e">
        <f>Notlar!AK148/b_top</f>
        <v>#VALUE!</v>
      </c>
      <c r="AL148" s="168">
        <f t="shared" si="7"/>
        <v>0</v>
      </c>
      <c r="AM148" s="169">
        <f t="shared" si="7"/>
        <v>0</v>
      </c>
      <c r="AN148" s="169">
        <f t="shared" si="7"/>
        <v>0</v>
      </c>
      <c r="AO148" s="169">
        <f t="shared" si="7"/>
        <v>0</v>
      </c>
      <c r="AP148" s="169">
        <f t="shared" si="7"/>
        <v>0</v>
      </c>
      <c r="AQ148" s="169">
        <f t="shared" si="6"/>
        <v>0</v>
      </c>
      <c r="AR148" s="169">
        <f t="shared" si="6"/>
        <v>0</v>
      </c>
      <c r="AS148" s="169">
        <f t="shared" si="6"/>
        <v>0</v>
      </c>
      <c r="AT148" s="169">
        <f t="shared" si="6"/>
        <v>0</v>
      </c>
      <c r="AU148" s="169">
        <f t="shared" si="6"/>
        <v>0</v>
      </c>
      <c r="AV148" s="170">
        <f>Notlar!AV148/b_top</f>
        <v>0</v>
      </c>
    </row>
    <row r="149" spans="1:48" x14ac:dyDescent="0.25">
      <c r="A149" s="68">
        <v>147</v>
      </c>
      <c r="B149" s="126" t="str">
        <f>IF(Notlar!B149&lt;&gt;"",Notlar!B149,"")</f>
        <v/>
      </c>
      <c r="C149" s="127" t="str">
        <f>IF(Notlar!C149&lt;&gt;"",Notlar!C149,"")</f>
        <v/>
      </c>
      <c r="D149" s="128" t="str">
        <f>IF(Notlar!D149&lt;&gt;"",Notlar!D149,"")</f>
        <v/>
      </c>
      <c r="E149" s="118">
        <f>IFERROR(Notlar!E149/v_s1,0)</f>
        <v>0</v>
      </c>
      <c r="F149" s="119">
        <f>IFERROR(Notlar!F149/v_s2,0)</f>
        <v>0</v>
      </c>
      <c r="G149" s="119">
        <f>IFERROR(Notlar!G149/v_s3,0)</f>
        <v>0</v>
      </c>
      <c r="H149" s="119">
        <f>IFERROR(Notlar!H149/v_s4,0)</f>
        <v>0</v>
      </c>
      <c r="I149" s="119">
        <f>IFERROR(Notlar!I149/v_s5,0)</f>
        <v>0</v>
      </c>
      <c r="J149" s="119">
        <f>IFERROR(Notlar!J149/v_s6,0)</f>
        <v>0</v>
      </c>
      <c r="K149" s="119">
        <f>IFERROR(Notlar!K149/v_s7,0)</f>
        <v>0</v>
      </c>
      <c r="L149" s="119">
        <f>IFERROR(Notlar!L149/v_s8,0)</f>
        <v>0</v>
      </c>
      <c r="M149" s="119">
        <f>IFERROR(Notlar!M149/v_s9,0)</f>
        <v>0</v>
      </c>
      <c r="N149" s="119">
        <f>IFERROR(Notlar!N149/v_s10,0)</f>
        <v>0</v>
      </c>
      <c r="O149" s="120" t="e">
        <f>Notlar!O149/v_top</f>
        <v>#VALUE!</v>
      </c>
      <c r="P149" s="121">
        <f>IFERROR(Notlar!P149/f_s1,0)</f>
        <v>0</v>
      </c>
      <c r="Q149" s="119">
        <f>IFERROR(Notlar!Q149/f_s2,0)</f>
        <v>0</v>
      </c>
      <c r="R149" s="119">
        <f>IFERROR(Notlar!R149/f_s3,0)</f>
        <v>0</v>
      </c>
      <c r="S149" s="119">
        <f>IFERROR(Notlar!S149/f_s4,0)</f>
        <v>0</v>
      </c>
      <c r="T149" s="119">
        <f>IFERROR(Notlar!T149/f_s5,0)</f>
        <v>0</v>
      </c>
      <c r="U149" s="119">
        <f>IFERROR(Notlar!U149/f_s6,0)</f>
        <v>0</v>
      </c>
      <c r="V149" s="119">
        <f>IFERROR(Notlar!V149/f_s7,0)</f>
        <v>0</v>
      </c>
      <c r="W149" s="119">
        <f>IFERROR(Notlar!W149/f_s8,0)</f>
        <v>0</v>
      </c>
      <c r="X149" s="119">
        <f>IFERROR(Notlar!X149/f_s9,0)</f>
        <v>0</v>
      </c>
      <c r="Y149" s="119">
        <f>IFERROR(Notlar!Y149/f_s10,0)</f>
        <v>0</v>
      </c>
      <c r="Z149" s="122" t="e">
        <f>Notlar!Z149/f_top</f>
        <v>#VALUE!</v>
      </c>
      <c r="AA149" s="118">
        <f>IFERROR(Notlar!AA149/b_s1,0)</f>
        <v>0</v>
      </c>
      <c r="AB149" s="119">
        <f>IFERROR(Notlar!AB149/b_s2,0)</f>
        <v>0</v>
      </c>
      <c r="AC149" s="119">
        <f>IFERROR(Notlar!AC149/b_s3,0)</f>
        <v>0</v>
      </c>
      <c r="AD149" s="119">
        <f>IFERROR(Notlar!AD149/b_s4,0)</f>
        <v>0</v>
      </c>
      <c r="AE149" s="119">
        <f>IFERROR(Notlar!AE149/b_s5,0)</f>
        <v>0</v>
      </c>
      <c r="AF149" s="119">
        <f>IFERROR(Notlar!AF149/b_s6,0)</f>
        <v>0</v>
      </c>
      <c r="AG149" s="119">
        <f>IFERROR(Notlar!AG149/b_s7,0)</f>
        <v>0</v>
      </c>
      <c r="AH149" s="119">
        <f>IFERROR(Notlar!AH149/b_s8,0)</f>
        <v>0</v>
      </c>
      <c r="AI149" s="119">
        <f>IFERROR(Notlar!AI149/b_s9,0)</f>
        <v>0</v>
      </c>
      <c r="AJ149" s="119">
        <f>IFERROR(Notlar!AJ149/b_s10,0)</f>
        <v>0</v>
      </c>
      <c r="AK149" s="122" t="e">
        <f>Notlar!AK149/b_top</f>
        <v>#VALUE!</v>
      </c>
      <c r="AL149" s="168">
        <f t="shared" si="7"/>
        <v>0</v>
      </c>
      <c r="AM149" s="169">
        <f t="shared" si="7"/>
        <v>0</v>
      </c>
      <c r="AN149" s="169">
        <f t="shared" si="7"/>
        <v>0</v>
      </c>
      <c r="AO149" s="169">
        <f t="shared" si="7"/>
        <v>0</v>
      </c>
      <c r="AP149" s="169">
        <f t="shared" si="7"/>
        <v>0</v>
      </c>
      <c r="AQ149" s="169">
        <f t="shared" si="6"/>
        <v>0</v>
      </c>
      <c r="AR149" s="169">
        <f t="shared" si="6"/>
        <v>0</v>
      </c>
      <c r="AS149" s="169">
        <f t="shared" si="6"/>
        <v>0</v>
      </c>
      <c r="AT149" s="169">
        <f t="shared" si="6"/>
        <v>0</v>
      </c>
      <c r="AU149" s="169">
        <f t="shared" si="6"/>
        <v>0</v>
      </c>
      <c r="AV149" s="170">
        <f>Notlar!AV149/b_top</f>
        <v>0</v>
      </c>
    </row>
    <row r="150" spans="1:48" x14ac:dyDescent="0.25">
      <c r="A150" s="30">
        <v>148</v>
      </c>
      <c r="B150" s="123" t="str">
        <f>IF(Notlar!B150&lt;&gt;"",Notlar!B150,"")</f>
        <v/>
      </c>
      <c r="C150" s="124" t="str">
        <f>IF(Notlar!C150&lt;&gt;"",Notlar!C150,"")</f>
        <v/>
      </c>
      <c r="D150" s="125" t="str">
        <f>IF(Notlar!D150&lt;&gt;"",Notlar!D150,"")</f>
        <v/>
      </c>
      <c r="E150" s="118">
        <f>IFERROR(Notlar!E150/v_s1,0)</f>
        <v>0</v>
      </c>
      <c r="F150" s="119">
        <f>IFERROR(Notlar!F150/v_s2,0)</f>
        <v>0</v>
      </c>
      <c r="G150" s="119">
        <f>IFERROR(Notlar!G150/v_s3,0)</f>
        <v>0</v>
      </c>
      <c r="H150" s="119">
        <f>IFERROR(Notlar!H150/v_s4,0)</f>
        <v>0</v>
      </c>
      <c r="I150" s="119">
        <f>IFERROR(Notlar!I150/v_s5,0)</f>
        <v>0</v>
      </c>
      <c r="J150" s="119">
        <f>IFERROR(Notlar!J150/v_s6,0)</f>
        <v>0</v>
      </c>
      <c r="K150" s="119">
        <f>IFERROR(Notlar!K150/v_s7,0)</f>
        <v>0</v>
      </c>
      <c r="L150" s="119">
        <f>IFERROR(Notlar!L150/v_s8,0)</f>
        <v>0</v>
      </c>
      <c r="M150" s="119">
        <f>IFERROR(Notlar!M150/v_s9,0)</f>
        <v>0</v>
      </c>
      <c r="N150" s="119">
        <f>IFERROR(Notlar!N150/v_s10,0)</f>
        <v>0</v>
      </c>
      <c r="O150" s="120" t="e">
        <f>Notlar!O150/v_top</f>
        <v>#VALUE!</v>
      </c>
      <c r="P150" s="121">
        <f>IFERROR(Notlar!P150/f_s1,0)</f>
        <v>0</v>
      </c>
      <c r="Q150" s="119">
        <f>IFERROR(Notlar!Q150/f_s2,0)</f>
        <v>0</v>
      </c>
      <c r="R150" s="119">
        <f>IFERROR(Notlar!R150/f_s3,0)</f>
        <v>0</v>
      </c>
      <c r="S150" s="119">
        <f>IFERROR(Notlar!S150/f_s4,0)</f>
        <v>0</v>
      </c>
      <c r="T150" s="119">
        <f>IFERROR(Notlar!T150/f_s5,0)</f>
        <v>0</v>
      </c>
      <c r="U150" s="119">
        <f>IFERROR(Notlar!U150/f_s6,0)</f>
        <v>0</v>
      </c>
      <c r="V150" s="119">
        <f>IFERROR(Notlar!V150/f_s7,0)</f>
        <v>0</v>
      </c>
      <c r="W150" s="119">
        <f>IFERROR(Notlar!W150/f_s8,0)</f>
        <v>0</v>
      </c>
      <c r="X150" s="119">
        <f>IFERROR(Notlar!X150/f_s9,0)</f>
        <v>0</v>
      </c>
      <c r="Y150" s="119">
        <f>IFERROR(Notlar!Y150/f_s10,0)</f>
        <v>0</v>
      </c>
      <c r="Z150" s="122" t="e">
        <f>Notlar!Z150/f_top</f>
        <v>#VALUE!</v>
      </c>
      <c r="AA150" s="118">
        <f>IFERROR(Notlar!AA150/b_s1,0)</f>
        <v>0</v>
      </c>
      <c r="AB150" s="119">
        <f>IFERROR(Notlar!AB150/b_s2,0)</f>
        <v>0</v>
      </c>
      <c r="AC150" s="119">
        <f>IFERROR(Notlar!AC150/b_s3,0)</f>
        <v>0</v>
      </c>
      <c r="AD150" s="119">
        <f>IFERROR(Notlar!AD150/b_s4,0)</f>
        <v>0</v>
      </c>
      <c r="AE150" s="119">
        <f>IFERROR(Notlar!AE150/b_s5,0)</f>
        <v>0</v>
      </c>
      <c r="AF150" s="119">
        <f>IFERROR(Notlar!AF150/b_s6,0)</f>
        <v>0</v>
      </c>
      <c r="AG150" s="119">
        <f>IFERROR(Notlar!AG150/b_s7,0)</f>
        <v>0</v>
      </c>
      <c r="AH150" s="119">
        <f>IFERROR(Notlar!AH150/b_s8,0)</f>
        <v>0</v>
      </c>
      <c r="AI150" s="119">
        <f>IFERROR(Notlar!AI150/b_s9,0)</f>
        <v>0</v>
      </c>
      <c r="AJ150" s="119">
        <f>IFERROR(Notlar!AJ150/b_s10,0)</f>
        <v>0</v>
      </c>
      <c r="AK150" s="122" t="e">
        <f>Notlar!AK150/b_top</f>
        <v>#VALUE!</v>
      </c>
      <c r="AL150" s="168">
        <f t="shared" si="7"/>
        <v>0</v>
      </c>
      <c r="AM150" s="169">
        <f t="shared" si="7"/>
        <v>0</v>
      </c>
      <c r="AN150" s="169">
        <f t="shared" si="7"/>
        <v>0</v>
      </c>
      <c r="AO150" s="169">
        <f t="shared" si="7"/>
        <v>0</v>
      </c>
      <c r="AP150" s="169">
        <f t="shared" si="7"/>
        <v>0</v>
      </c>
      <c r="AQ150" s="169">
        <f t="shared" si="6"/>
        <v>0</v>
      </c>
      <c r="AR150" s="169">
        <f t="shared" si="6"/>
        <v>0</v>
      </c>
      <c r="AS150" s="169">
        <f t="shared" si="6"/>
        <v>0</v>
      </c>
      <c r="AT150" s="169">
        <f t="shared" si="6"/>
        <v>0</v>
      </c>
      <c r="AU150" s="169">
        <f t="shared" si="6"/>
        <v>0</v>
      </c>
      <c r="AV150" s="170">
        <f>Notlar!AV150/b_top</f>
        <v>0</v>
      </c>
    </row>
    <row r="151" spans="1:48" x14ac:dyDescent="0.25">
      <c r="A151" s="68">
        <v>149</v>
      </c>
      <c r="B151" s="126" t="str">
        <f>IF(Notlar!B151&lt;&gt;"",Notlar!B151,"")</f>
        <v/>
      </c>
      <c r="C151" s="127" t="str">
        <f>IF(Notlar!C151&lt;&gt;"",Notlar!C151,"")</f>
        <v/>
      </c>
      <c r="D151" s="128" t="str">
        <f>IF(Notlar!D151&lt;&gt;"",Notlar!D151,"")</f>
        <v/>
      </c>
      <c r="E151" s="118">
        <f>IFERROR(Notlar!E151/v_s1,0)</f>
        <v>0</v>
      </c>
      <c r="F151" s="119">
        <f>IFERROR(Notlar!F151/v_s2,0)</f>
        <v>0</v>
      </c>
      <c r="G151" s="119">
        <f>IFERROR(Notlar!G151/v_s3,0)</f>
        <v>0</v>
      </c>
      <c r="H151" s="119">
        <f>IFERROR(Notlar!H151/v_s4,0)</f>
        <v>0</v>
      </c>
      <c r="I151" s="119">
        <f>IFERROR(Notlar!I151/v_s5,0)</f>
        <v>0</v>
      </c>
      <c r="J151" s="119">
        <f>IFERROR(Notlar!J151/v_s6,0)</f>
        <v>0</v>
      </c>
      <c r="K151" s="119">
        <f>IFERROR(Notlar!K151/v_s7,0)</f>
        <v>0</v>
      </c>
      <c r="L151" s="119">
        <f>IFERROR(Notlar!L151/v_s8,0)</f>
        <v>0</v>
      </c>
      <c r="M151" s="119">
        <f>IFERROR(Notlar!M151/v_s9,0)</f>
        <v>0</v>
      </c>
      <c r="N151" s="119">
        <f>IFERROR(Notlar!N151/v_s10,0)</f>
        <v>0</v>
      </c>
      <c r="O151" s="120" t="e">
        <f>Notlar!O151/v_top</f>
        <v>#VALUE!</v>
      </c>
      <c r="P151" s="121">
        <f>IFERROR(Notlar!P151/f_s1,0)</f>
        <v>0</v>
      </c>
      <c r="Q151" s="119">
        <f>IFERROR(Notlar!Q151/f_s2,0)</f>
        <v>0</v>
      </c>
      <c r="R151" s="119">
        <f>IFERROR(Notlar!R151/f_s3,0)</f>
        <v>0</v>
      </c>
      <c r="S151" s="119">
        <f>IFERROR(Notlar!S151/f_s4,0)</f>
        <v>0</v>
      </c>
      <c r="T151" s="119">
        <f>IFERROR(Notlar!T151/f_s5,0)</f>
        <v>0</v>
      </c>
      <c r="U151" s="119">
        <f>IFERROR(Notlar!U151/f_s6,0)</f>
        <v>0</v>
      </c>
      <c r="V151" s="119">
        <f>IFERROR(Notlar!V151/f_s7,0)</f>
        <v>0</v>
      </c>
      <c r="W151" s="119">
        <f>IFERROR(Notlar!W151/f_s8,0)</f>
        <v>0</v>
      </c>
      <c r="X151" s="119">
        <f>IFERROR(Notlar!X151/f_s9,0)</f>
        <v>0</v>
      </c>
      <c r="Y151" s="119">
        <f>IFERROR(Notlar!Y151/f_s10,0)</f>
        <v>0</v>
      </c>
      <c r="Z151" s="122" t="e">
        <f>Notlar!Z151/f_top</f>
        <v>#VALUE!</v>
      </c>
      <c r="AA151" s="118">
        <f>IFERROR(Notlar!AA151/b_s1,0)</f>
        <v>0</v>
      </c>
      <c r="AB151" s="119">
        <f>IFERROR(Notlar!AB151/b_s2,0)</f>
        <v>0</v>
      </c>
      <c r="AC151" s="119">
        <f>IFERROR(Notlar!AC151/b_s3,0)</f>
        <v>0</v>
      </c>
      <c r="AD151" s="119">
        <f>IFERROR(Notlar!AD151/b_s4,0)</f>
        <v>0</v>
      </c>
      <c r="AE151" s="119">
        <f>IFERROR(Notlar!AE151/b_s5,0)</f>
        <v>0</v>
      </c>
      <c r="AF151" s="119">
        <f>IFERROR(Notlar!AF151/b_s6,0)</f>
        <v>0</v>
      </c>
      <c r="AG151" s="119">
        <f>IFERROR(Notlar!AG151/b_s7,0)</f>
        <v>0</v>
      </c>
      <c r="AH151" s="119">
        <f>IFERROR(Notlar!AH151/b_s8,0)</f>
        <v>0</v>
      </c>
      <c r="AI151" s="119">
        <f>IFERROR(Notlar!AI151/b_s9,0)</f>
        <v>0</v>
      </c>
      <c r="AJ151" s="119">
        <f>IFERROR(Notlar!AJ151/b_s10,0)</f>
        <v>0</v>
      </c>
      <c r="AK151" s="122" t="e">
        <f>Notlar!AK151/b_top</f>
        <v>#VALUE!</v>
      </c>
      <c r="AL151" s="168">
        <f t="shared" si="7"/>
        <v>0</v>
      </c>
      <c r="AM151" s="169">
        <f t="shared" si="7"/>
        <v>0</v>
      </c>
      <c r="AN151" s="169">
        <f t="shared" si="7"/>
        <v>0</v>
      </c>
      <c r="AO151" s="169">
        <f t="shared" si="7"/>
        <v>0</v>
      </c>
      <c r="AP151" s="169">
        <f t="shared" si="7"/>
        <v>0</v>
      </c>
      <c r="AQ151" s="169">
        <f t="shared" si="6"/>
        <v>0</v>
      </c>
      <c r="AR151" s="169">
        <f t="shared" si="6"/>
        <v>0</v>
      </c>
      <c r="AS151" s="169">
        <f t="shared" si="6"/>
        <v>0</v>
      </c>
      <c r="AT151" s="169">
        <f t="shared" si="6"/>
        <v>0</v>
      </c>
      <c r="AU151" s="169">
        <f t="shared" si="6"/>
        <v>0</v>
      </c>
      <c r="AV151" s="170">
        <f>Notlar!AV151/b_top</f>
        <v>0</v>
      </c>
    </row>
    <row r="152" spans="1:48" x14ac:dyDescent="0.25">
      <c r="A152" s="30">
        <v>150</v>
      </c>
      <c r="B152" s="123" t="str">
        <f>IF(Notlar!B152&lt;&gt;"",Notlar!B152,"")</f>
        <v/>
      </c>
      <c r="C152" s="124" t="str">
        <f>IF(Notlar!C152&lt;&gt;"",Notlar!C152,"")</f>
        <v/>
      </c>
      <c r="D152" s="125" t="str">
        <f>IF(Notlar!D152&lt;&gt;"",Notlar!D152,"")</f>
        <v/>
      </c>
      <c r="E152" s="118">
        <f>IFERROR(Notlar!E152/v_s1,0)</f>
        <v>0</v>
      </c>
      <c r="F152" s="119">
        <f>IFERROR(Notlar!F152/v_s2,0)</f>
        <v>0</v>
      </c>
      <c r="G152" s="119">
        <f>IFERROR(Notlar!G152/v_s3,0)</f>
        <v>0</v>
      </c>
      <c r="H152" s="119">
        <f>IFERROR(Notlar!H152/v_s4,0)</f>
        <v>0</v>
      </c>
      <c r="I152" s="119">
        <f>IFERROR(Notlar!I152/v_s5,0)</f>
        <v>0</v>
      </c>
      <c r="J152" s="119">
        <f>IFERROR(Notlar!J152/v_s6,0)</f>
        <v>0</v>
      </c>
      <c r="K152" s="119">
        <f>IFERROR(Notlar!K152/v_s7,0)</f>
        <v>0</v>
      </c>
      <c r="L152" s="119">
        <f>IFERROR(Notlar!L152/v_s8,0)</f>
        <v>0</v>
      </c>
      <c r="M152" s="119">
        <f>IFERROR(Notlar!M152/v_s9,0)</f>
        <v>0</v>
      </c>
      <c r="N152" s="119">
        <f>IFERROR(Notlar!N152/v_s10,0)</f>
        <v>0</v>
      </c>
      <c r="O152" s="120" t="e">
        <f>Notlar!O152/v_top</f>
        <v>#VALUE!</v>
      </c>
      <c r="P152" s="121">
        <f>IFERROR(Notlar!P152/f_s1,0)</f>
        <v>0</v>
      </c>
      <c r="Q152" s="119">
        <f>IFERROR(Notlar!Q152/f_s2,0)</f>
        <v>0</v>
      </c>
      <c r="R152" s="119">
        <f>IFERROR(Notlar!R152/f_s3,0)</f>
        <v>0</v>
      </c>
      <c r="S152" s="119">
        <f>IFERROR(Notlar!S152/f_s4,0)</f>
        <v>0</v>
      </c>
      <c r="T152" s="119">
        <f>IFERROR(Notlar!T152/f_s5,0)</f>
        <v>0</v>
      </c>
      <c r="U152" s="119">
        <f>IFERROR(Notlar!U152/f_s6,0)</f>
        <v>0</v>
      </c>
      <c r="V152" s="119">
        <f>IFERROR(Notlar!V152/f_s7,0)</f>
        <v>0</v>
      </c>
      <c r="W152" s="119">
        <f>IFERROR(Notlar!W152/f_s8,0)</f>
        <v>0</v>
      </c>
      <c r="X152" s="119">
        <f>IFERROR(Notlar!X152/f_s9,0)</f>
        <v>0</v>
      </c>
      <c r="Y152" s="119">
        <f>IFERROR(Notlar!Y152/f_s10,0)</f>
        <v>0</v>
      </c>
      <c r="Z152" s="122" t="e">
        <f>Notlar!Z152/f_top</f>
        <v>#VALUE!</v>
      </c>
      <c r="AA152" s="118">
        <f>IFERROR(Notlar!AA152/b_s1,0)</f>
        <v>0</v>
      </c>
      <c r="AB152" s="119">
        <f>IFERROR(Notlar!AB152/b_s2,0)</f>
        <v>0</v>
      </c>
      <c r="AC152" s="119">
        <f>IFERROR(Notlar!AC152/b_s3,0)</f>
        <v>0</v>
      </c>
      <c r="AD152" s="119">
        <f>IFERROR(Notlar!AD152/b_s4,0)</f>
        <v>0</v>
      </c>
      <c r="AE152" s="119">
        <f>IFERROR(Notlar!AE152/b_s5,0)</f>
        <v>0</v>
      </c>
      <c r="AF152" s="119">
        <f>IFERROR(Notlar!AF152/b_s6,0)</f>
        <v>0</v>
      </c>
      <c r="AG152" s="119">
        <f>IFERROR(Notlar!AG152/b_s7,0)</f>
        <v>0</v>
      </c>
      <c r="AH152" s="119">
        <f>IFERROR(Notlar!AH152/b_s8,0)</f>
        <v>0</v>
      </c>
      <c r="AI152" s="119">
        <f>IFERROR(Notlar!AI152/b_s9,0)</f>
        <v>0</v>
      </c>
      <c r="AJ152" s="119">
        <f>IFERROR(Notlar!AJ152/b_s10,0)</f>
        <v>0</v>
      </c>
      <c r="AK152" s="122" t="e">
        <f>Notlar!AK152/b_top</f>
        <v>#VALUE!</v>
      </c>
      <c r="AL152" s="168">
        <f t="shared" si="7"/>
        <v>0</v>
      </c>
      <c r="AM152" s="169">
        <f t="shared" si="7"/>
        <v>0</v>
      </c>
      <c r="AN152" s="169">
        <f t="shared" si="7"/>
        <v>0</v>
      </c>
      <c r="AO152" s="169">
        <f t="shared" si="7"/>
        <v>0</v>
      </c>
      <c r="AP152" s="169">
        <f t="shared" si="7"/>
        <v>0</v>
      </c>
      <c r="AQ152" s="169">
        <f t="shared" si="6"/>
        <v>0</v>
      </c>
      <c r="AR152" s="169">
        <f t="shared" si="6"/>
        <v>0</v>
      </c>
      <c r="AS152" s="169">
        <f t="shared" si="6"/>
        <v>0</v>
      </c>
      <c r="AT152" s="169">
        <f t="shared" si="6"/>
        <v>0</v>
      </c>
      <c r="AU152" s="169">
        <f t="shared" si="6"/>
        <v>0</v>
      </c>
      <c r="AV152" s="170">
        <f>Notlar!AV152/b_top</f>
        <v>0</v>
      </c>
    </row>
    <row r="153" spans="1:48" x14ac:dyDescent="0.25">
      <c r="A153" s="68">
        <v>151</v>
      </c>
      <c r="B153" s="126" t="str">
        <f>IF(Notlar!B153&lt;&gt;"",Notlar!B153,"")</f>
        <v/>
      </c>
      <c r="C153" s="127" t="str">
        <f>IF(Notlar!C153&lt;&gt;"",Notlar!C153,"")</f>
        <v/>
      </c>
      <c r="D153" s="128" t="str">
        <f>IF(Notlar!D153&lt;&gt;"",Notlar!D153,"")</f>
        <v/>
      </c>
      <c r="E153" s="118">
        <f>IFERROR(Notlar!E153/v_s1,0)</f>
        <v>0</v>
      </c>
      <c r="F153" s="119">
        <f>IFERROR(Notlar!F153/v_s2,0)</f>
        <v>0</v>
      </c>
      <c r="G153" s="119">
        <f>IFERROR(Notlar!G153/v_s3,0)</f>
        <v>0</v>
      </c>
      <c r="H153" s="119">
        <f>IFERROR(Notlar!H153/v_s4,0)</f>
        <v>0</v>
      </c>
      <c r="I153" s="119">
        <f>IFERROR(Notlar!I153/v_s5,0)</f>
        <v>0</v>
      </c>
      <c r="J153" s="119">
        <f>IFERROR(Notlar!J153/v_s6,0)</f>
        <v>0</v>
      </c>
      <c r="K153" s="119">
        <f>IFERROR(Notlar!K153/v_s7,0)</f>
        <v>0</v>
      </c>
      <c r="L153" s="119">
        <f>IFERROR(Notlar!L153/v_s8,0)</f>
        <v>0</v>
      </c>
      <c r="M153" s="119">
        <f>IFERROR(Notlar!M153/v_s9,0)</f>
        <v>0</v>
      </c>
      <c r="N153" s="119">
        <f>IFERROR(Notlar!N153/v_s10,0)</f>
        <v>0</v>
      </c>
      <c r="O153" s="120" t="e">
        <f>Notlar!O153/v_top</f>
        <v>#VALUE!</v>
      </c>
      <c r="P153" s="121">
        <f>IFERROR(Notlar!P153/f_s1,0)</f>
        <v>0</v>
      </c>
      <c r="Q153" s="119">
        <f>IFERROR(Notlar!Q153/f_s2,0)</f>
        <v>0</v>
      </c>
      <c r="R153" s="119">
        <f>IFERROR(Notlar!R153/f_s3,0)</f>
        <v>0</v>
      </c>
      <c r="S153" s="119">
        <f>IFERROR(Notlar!S153/f_s4,0)</f>
        <v>0</v>
      </c>
      <c r="T153" s="119">
        <f>IFERROR(Notlar!T153/f_s5,0)</f>
        <v>0</v>
      </c>
      <c r="U153" s="119">
        <f>IFERROR(Notlar!U153/f_s6,0)</f>
        <v>0</v>
      </c>
      <c r="V153" s="119">
        <f>IFERROR(Notlar!V153/f_s7,0)</f>
        <v>0</v>
      </c>
      <c r="W153" s="119">
        <f>IFERROR(Notlar!W153/f_s8,0)</f>
        <v>0</v>
      </c>
      <c r="X153" s="119">
        <f>IFERROR(Notlar!X153/f_s9,0)</f>
        <v>0</v>
      </c>
      <c r="Y153" s="119">
        <f>IFERROR(Notlar!Y153/f_s10,0)</f>
        <v>0</v>
      </c>
      <c r="Z153" s="122" t="e">
        <f>Notlar!Z153/f_top</f>
        <v>#VALUE!</v>
      </c>
      <c r="AA153" s="118">
        <f>IFERROR(Notlar!AA153/b_s1,0)</f>
        <v>0</v>
      </c>
      <c r="AB153" s="119">
        <f>IFERROR(Notlar!AB153/b_s2,0)</f>
        <v>0</v>
      </c>
      <c r="AC153" s="119">
        <f>IFERROR(Notlar!AC153/b_s3,0)</f>
        <v>0</v>
      </c>
      <c r="AD153" s="119">
        <f>IFERROR(Notlar!AD153/b_s4,0)</f>
        <v>0</v>
      </c>
      <c r="AE153" s="119">
        <f>IFERROR(Notlar!AE153/b_s5,0)</f>
        <v>0</v>
      </c>
      <c r="AF153" s="119">
        <f>IFERROR(Notlar!AF153/b_s6,0)</f>
        <v>0</v>
      </c>
      <c r="AG153" s="119">
        <f>IFERROR(Notlar!AG153/b_s7,0)</f>
        <v>0</v>
      </c>
      <c r="AH153" s="119">
        <f>IFERROR(Notlar!AH153/b_s8,0)</f>
        <v>0</v>
      </c>
      <c r="AI153" s="119">
        <f>IFERROR(Notlar!AI153/b_s9,0)</f>
        <v>0</v>
      </c>
      <c r="AJ153" s="119">
        <f>IFERROR(Notlar!AJ153/b_s10,0)</f>
        <v>0</v>
      </c>
      <c r="AK153" s="122" t="e">
        <f>Notlar!AK153/b_top</f>
        <v>#VALUE!</v>
      </c>
      <c r="AL153" s="168">
        <f t="shared" si="7"/>
        <v>0</v>
      </c>
      <c r="AM153" s="169">
        <f t="shared" si="7"/>
        <v>0</v>
      </c>
      <c r="AN153" s="169">
        <f t="shared" si="7"/>
        <v>0</v>
      </c>
      <c r="AO153" s="169">
        <f t="shared" si="7"/>
        <v>0</v>
      </c>
      <c r="AP153" s="169">
        <f t="shared" si="7"/>
        <v>0</v>
      </c>
      <c r="AQ153" s="169">
        <f t="shared" si="6"/>
        <v>0</v>
      </c>
      <c r="AR153" s="169">
        <f t="shared" si="6"/>
        <v>0</v>
      </c>
      <c r="AS153" s="169">
        <f t="shared" si="6"/>
        <v>0</v>
      </c>
      <c r="AT153" s="169">
        <f t="shared" si="6"/>
        <v>0</v>
      </c>
      <c r="AU153" s="169">
        <f t="shared" si="6"/>
        <v>0</v>
      </c>
      <c r="AV153" s="170">
        <f>Notlar!AV153/b_top</f>
        <v>0</v>
      </c>
    </row>
    <row r="154" spans="1:48" x14ac:dyDescent="0.25">
      <c r="A154" s="30">
        <v>152</v>
      </c>
      <c r="B154" s="123" t="str">
        <f>IF(Notlar!B154&lt;&gt;"",Notlar!B154,"")</f>
        <v/>
      </c>
      <c r="C154" s="124" t="str">
        <f>IF(Notlar!C154&lt;&gt;"",Notlar!C154,"")</f>
        <v/>
      </c>
      <c r="D154" s="125" t="str">
        <f>IF(Notlar!D154&lt;&gt;"",Notlar!D154,"")</f>
        <v/>
      </c>
      <c r="E154" s="118">
        <f>IFERROR(Notlar!E154/v_s1,0)</f>
        <v>0</v>
      </c>
      <c r="F154" s="119">
        <f>IFERROR(Notlar!F154/v_s2,0)</f>
        <v>0</v>
      </c>
      <c r="G154" s="119">
        <f>IFERROR(Notlar!G154/v_s3,0)</f>
        <v>0</v>
      </c>
      <c r="H154" s="119">
        <f>IFERROR(Notlar!H154/v_s4,0)</f>
        <v>0</v>
      </c>
      <c r="I154" s="119">
        <f>IFERROR(Notlar!I154/v_s5,0)</f>
        <v>0</v>
      </c>
      <c r="J154" s="119">
        <f>IFERROR(Notlar!J154/v_s6,0)</f>
        <v>0</v>
      </c>
      <c r="K154" s="119">
        <f>IFERROR(Notlar!K154/v_s7,0)</f>
        <v>0</v>
      </c>
      <c r="L154" s="119">
        <f>IFERROR(Notlar!L154/v_s8,0)</f>
        <v>0</v>
      </c>
      <c r="M154" s="119">
        <f>IFERROR(Notlar!M154/v_s9,0)</f>
        <v>0</v>
      </c>
      <c r="N154" s="119">
        <f>IFERROR(Notlar!N154/v_s10,0)</f>
        <v>0</v>
      </c>
      <c r="O154" s="120" t="e">
        <f>Notlar!O154/v_top</f>
        <v>#VALUE!</v>
      </c>
      <c r="P154" s="121">
        <f>IFERROR(Notlar!P154/f_s1,0)</f>
        <v>0</v>
      </c>
      <c r="Q154" s="119">
        <f>IFERROR(Notlar!Q154/f_s2,0)</f>
        <v>0</v>
      </c>
      <c r="R154" s="119">
        <f>IFERROR(Notlar!R154/f_s3,0)</f>
        <v>0</v>
      </c>
      <c r="S154" s="119">
        <f>IFERROR(Notlar!S154/f_s4,0)</f>
        <v>0</v>
      </c>
      <c r="T154" s="119">
        <f>IFERROR(Notlar!T154/f_s5,0)</f>
        <v>0</v>
      </c>
      <c r="U154" s="119">
        <f>IFERROR(Notlar!U154/f_s6,0)</f>
        <v>0</v>
      </c>
      <c r="V154" s="119">
        <f>IFERROR(Notlar!V154/f_s7,0)</f>
        <v>0</v>
      </c>
      <c r="W154" s="119">
        <f>IFERROR(Notlar!W154/f_s8,0)</f>
        <v>0</v>
      </c>
      <c r="X154" s="119">
        <f>IFERROR(Notlar!X154/f_s9,0)</f>
        <v>0</v>
      </c>
      <c r="Y154" s="119">
        <f>IFERROR(Notlar!Y154/f_s10,0)</f>
        <v>0</v>
      </c>
      <c r="Z154" s="122" t="e">
        <f>Notlar!Z154/f_top</f>
        <v>#VALUE!</v>
      </c>
      <c r="AA154" s="118">
        <f>IFERROR(Notlar!AA154/b_s1,0)</f>
        <v>0</v>
      </c>
      <c r="AB154" s="119">
        <f>IFERROR(Notlar!AB154/b_s2,0)</f>
        <v>0</v>
      </c>
      <c r="AC154" s="119">
        <f>IFERROR(Notlar!AC154/b_s3,0)</f>
        <v>0</v>
      </c>
      <c r="AD154" s="119">
        <f>IFERROR(Notlar!AD154/b_s4,0)</f>
        <v>0</v>
      </c>
      <c r="AE154" s="119">
        <f>IFERROR(Notlar!AE154/b_s5,0)</f>
        <v>0</v>
      </c>
      <c r="AF154" s="119">
        <f>IFERROR(Notlar!AF154/b_s6,0)</f>
        <v>0</v>
      </c>
      <c r="AG154" s="119">
        <f>IFERROR(Notlar!AG154/b_s7,0)</f>
        <v>0</v>
      </c>
      <c r="AH154" s="119">
        <f>IFERROR(Notlar!AH154/b_s8,0)</f>
        <v>0</v>
      </c>
      <c r="AI154" s="119">
        <f>IFERROR(Notlar!AI154/b_s9,0)</f>
        <v>0</v>
      </c>
      <c r="AJ154" s="119">
        <f>IFERROR(Notlar!AJ154/b_s10,0)</f>
        <v>0</v>
      </c>
      <c r="AK154" s="122" t="e">
        <f>Notlar!AK154/b_top</f>
        <v>#VALUE!</v>
      </c>
      <c r="AL154" s="168">
        <f t="shared" si="7"/>
        <v>0</v>
      </c>
      <c r="AM154" s="169">
        <f t="shared" si="7"/>
        <v>0</v>
      </c>
      <c r="AN154" s="169">
        <f t="shared" si="7"/>
        <v>0</v>
      </c>
      <c r="AO154" s="169">
        <f t="shared" si="7"/>
        <v>0</v>
      </c>
      <c r="AP154" s="169">
        <f t="shared" si="7"/>
        <v>0</v>
      </c>
      <c r="AQ154" s="169">
        <f t="shared" si="6"/>
        <v>0</v>
      </c>
      <c r="AR154" s="169">
        <f t="shared" si="6"/>
        <v>0</v>
      </c>
      <c r="AS154" s="169">
        <f t="shared" si="6"/>
        <v>0</v>
      </c>
      <c r="AT154" s="169">
        <f t="shared" si="6"/>
        <v>0</v>
      </c>
      <c r="AU154" s="169">
        <f t="shared" si="6"/>
        <v>0</v>
      </c>
      <c r="AV154" s="170">
        <f>Notlar!AV154/b_top</f>
        <v>0</v>
      </c>
    </row>
    <row r="155" spans="1:48" x14ac:dyDescent="0.25">
      <c r="A155" s="68">
        <v>153</v>
      </c>
      <c r="B155" s="126" t="str">
        <f>IF(Notlar!B155&lt;&gt;"",Notlar!B155,"")</f>
        <v/>
      </c>
      <c r="C155" s="127" t="str">
        <f>IF(Notlar!C155&lt;&gt;"",Notlar!C155,"")</f>
        <v/>
      </c>
      <c r="D155" s="128" t="str">
        <f>IF(Notlar!D155&lt;&gt;"",Notlar!D155,"")</f>
        <v/>
      </c>
      <c r="E155" s="118">
        <f>IFERROR(Notlar!E155/v_s1,0)</f>
        <v>0</v>
      </c>
      <c r="F155" s="119">
        <f>IFERROR(Notlar!F155/v_s2,0)</f>
        <v>0</v>
      </c>
      <c r="G155" s="119">
        <f>IFERROR(Notlar!G155/v_s3,0)</f>
        <v>0</v>
      </c>
      <c r="H155" s="119">
        <f>IFERROR(Notlar!H155/v_s4,0)</f>
        <v>0</v>
      </c>
      <c r="I155" s="119">
        <f>IFERROR(Notlar!I155/v_s5,0)</f>
        <v>0</v>
      </c>
      <c r="J155" s="119">
        <f>IFERROR(Notlar!J155/v_s6,0)</f>
        <v>0</v>
      </c>
      <c r="K155" s="119">
        <f>IFERROR(Notlar!K155/v_s7,0)</f>
        <v>0</v>
      </c>
      <c r="L155" s="119">
        <f>IFERROR(Notlar!L155/v_s8,0)</f>
        <v>0</v>
      </c>
      <c r="M155" s="119">
        <f>IFERROR(Notlar!M155/v_s9,0)</f>
        <v>0</v>
      </c>
      <c r="N155" s="119">
        <f>IFERROR(Notlar!N155/v_s10,0)</f>
        <v>0</v>
      </c>
      <c r="O155" s="120" t="e">
        <f>Notlar!O155/v_top</f>
        <v>#VALUE!</v>
      </c>
      <c r="P155" s="121">
        <f>IFERROR(Notlar!P155/f_s1,0)</f>
        <v>0</v>
      </c>
      <c r="Q155" s="119">
        <f>IFERROR(Notlar!Q155/f_s2,0)</f>
        <v>0</v>
      </c>
      <c r="R155" s="119">
        <f>IFERROR(Notlar!R155/f_s3,0)</f>
        <v>0</v>
      </c>
      <c r="S155" s="119">
        <f>IFERROR(Notlar!S155/f_s4,0)</f>
        <v>0</v>
      </c>
      <c r="T155" s="119">
        <f>IFERROR(Notlar!T155/f_s5,0)</f>
        <v>0</v>
      </c>
      <c r="U155" s="119">
        <f>IFERROR(Notlar!U155/f_s6,0)</f>
        <v>0</v>
      </c>
      <c r="V155" s="119">
        <f>IFERROR(Notlar!V155/f_s7,0)</f>
        <v>0</v>
      </c>
      <c r="W155" s="119">
        <f>IFERROR(Notlar!W155/f_s8,0)</f>
        <v>0</v>
      </c>
      <c r="X155" s="119">
        <f>IFERROR(Notlar!X155/f_s9,0)</f>
        <v>0</v>
      </c>
      <c r="Y155" s="119">
        <f>IFERROR(Notlar!Y155/f_s10,0)</f>
        <v>0</v>
      </c>
      <c r="Z155" s="122" t="e">
        <f>Notlar!Z155/f_top</f>
        <v>#VALUE!</v>
      </c>
      <c r="AA155" s="118">
        <f>IFERROR(Notlar!AA155/b_s1,0)</f>
        <v>0</v>
      </c>
      <c r="AB155" s="119">
        <f>IFERROR(Notlar!AB155/b_s2,0)</f>
        <v>0</v>
      </c>
      <c r="AC155" s="119">
        <f>IFERROR(Notlar!AC155/b_s3,0)</f>
        <v>0</v>
      </c>
      <c r="AD155" s="119">
        <f>IFERROR(Notlar!AD155/b_s4,0)</f>
        <v>0</v>
      </c>
      <c r="AE155" s="119">
        <f>IFERROR(Notlar!AE155/b_s5,0)</f>
        <v>0</v>
      </c>
      <c r="AF155" s="119">
        <f>IFERROR(Notlar!AF155/b_s6,0)</f>
        <v>0</v>
      </c>
      <c r="AG155" s="119">
        <f>IFERROR(Notlar!AG155/b_s7,0)</f>
        <v>0</v>
      </c>
      <c r="AH155" s="119">
        <f>IFERROR(Notlar!AH155/b_s8,0)</f>
        <v>0</v>
      </c>
      <c r="AI155" s="119">
        <f>IFERROR(Notlar!AI155/b_s9,0)</f>
        <v>0</v>
      </c>
      <c r="AJ155" s="119">
        <f>IFERROR(Notlar!AJ155/b_s10,0)</f>
        <v>0</v>
      </c>
      <c r="AK155" s="122" t="e">
        <f>Notlar!AK155/b_top</f>
        <v>#VALUE!</v>
      </c>
      <c r="AL155" s="168">
        <f t="shared" si="7"/>
        <v>0</v>
      </c>
      <c r="AM155" s="169">
        <f t="shared" si="7"/>
        <v>0</v>
      </c>
      <c r="AN155" s="169">
        <f t="shared" si="7"/>
        <v>0</v>
      </c>
      <c r="AO155" s="169">
        <f t="shared" si="7"/>
        <v>0</v>
      </c>
      <c r="AP155" s="169">
        <f t="shared" si="7"/>
        <v>0</v>
      </c>
      <c r="AQ155" s="169">
        <f t="shared" si="6"/>
        <v>0</v>
      </c>
      <c r="AR155" s="169">
        <f t="shared" si="6"/>
        <v>0</v>
      </c>
      <c r="AS155" s="169">
        <f t="shared" si="6"/>
        <v>0</v>
      </c>
      <c r="AT155" s="169">
        <f t="shared" si="6"/>
        <v>0</v>
      </c>
      <c r="AU155" s="169">
        <f t="shared" si="6"/>
        <v>0</v>
      </c>
      <c r="AV155" s="170">
        <f>Notlar!AV155/b_top</f>
        <v>0</v>
      </c>
    </row>
    <row r="156" spans="1:48" x14ac:dyDescent="0.25">
      <c r="A156" s="30">
        <v>154</v>
      </c>
      <c r="B156" s="123" t="str">
        <f>IF(Notlar!B156&lt;&gt;"",Notlar!B156,"")</f>
        <v/>
      </c>
      <c r="C156" s="124" t="str">
        <f>IF(Notlar!C156&lt;&gt;"",Notlar!C156,"")</f>
        <v/>
      </c>
      <c r="D156" s="125" t="str">
        <f>IF(Notlar!D156&lt;&gt;"",Notlar!D156,"")</f>
        <v/>
      </c>
      <c r="E156" s="118">
        <f>IFERROR(Notlar!E156/v_s1,0)</f>
        <v>0</v>
      </c>
      <c r="F156" s="119">
        <f>IFERROR(Notlar!F156/v_s2,0)</f>
        <v>0</v>
      </c>
      <c r="G156" s="119">
        <f>IFERROR(Notlar!G156/v_s3,0)</f>
        <v>0</v>
      </c>
      <c r="H156" s="119">
        <f>IFERROR(Notlar!H156/v_s4,0)</f>
        <v>0</v>
      </c>
      <c r="I156" s="119">
        <f>IFERROR(Notlar!I156/v_s5,0)</f>
        <v>0</v>
      </c>
      <c r="J156" s="119">
        <f>IFERROR(Notlar!J156/v_s6,0)</f>
        <v>0</v>
      </c>
      <c r="K156" s="119">
        <f>IFERROR(Notlar!K156/v_s7,0)</f>
        <v>0</v>
      </c>
      <c r="L156" s="119">
        <f>IFERROR(Notlar!L156/v_s8,0)</f>
        <v>0</v>
      </c>
      <c r="M156" s="119">
        <f>IFERROR(Notlar!M156/v_s9,0)</f>
        <v>0</v>
      </c>
      <c r="N156" s="119">
        <f>IFERROR(Notlar!N156/v_s10,0)</f>
        <v>0</v>
      </c>
      <c r="O156" s="120" t="e">
        <f>Notlar!O156/v_top</f>
        <v>#VALUE!</v>
      </c>
      <c r="P156" s="121">
        <f>IFERROR(Notlar!P156/f_s1,0)</f>
        <v>0</v>
      </c>
      <c r="Q156" s="119">
        <f>IFERROR(Notlar!Q156/f_s2,0)</f>
        <v>0</v>
      </c>
      <c r="R156" s="119">
        <f>IFERROR(Notlar!R156/f_s3,0)</f>
        <v>0</v>
      </c>
      <c r="S156" s="119">
        <f>IFERROR(Notlar!S156/f_s4,0)</f>
        <v>0</v>
      </c>
      <c r="T156" s="119">
        <f>IFERROR(Notlar!T156/f_s5,0)</f>
        <v>0</v>
      </c>
      <c r="U156" s="119">
        <f>IFERROR(Notlar!U156/f_s6,0)</f>
        <v>0</v>
      </c>
      <c r="V156" s="119">
        <f>IFERROR(Notlar!V156/f_s7,0)</f>
        <v>0</v>
      </c>
      <c r="W156" s="119">
        <f>IFERROR(Notlar!W156/f_s8,0)</f>
        <v>0</v>
      </c>
      <c r="X156" s="119">
        <f>IFERROR(Notlar!X156/f_s9,0)</f>
        <v>0</v>
      </c>
      <c r="Y156" s="119">
        <f>IFERROR(Notlar!Y156/f_s10,0)</f>
        <v>0</v>
      </c>
      <c r="Z156" s="122" t="e">
        <f>Notlar!Z156/f_top</f>
        <v>#VALUE!</v>
      </c>
      <c r="AA156" s="118">
        <f>IFERROR(Notlar!AA156/b_s1,0)</f>
        <v>0</v>
      </c>
      <c r="AB156" s="119">
        <f>IFERROR(Notlar!AB156/b_s2,0)</f>
        <v>0</v>
      </c>
      <c r="AC156" s="119">
        <f>IFERROR(Notlar!AC156/b_s3,0)</f>
        <v>0</v>
      </c>
      <c r="AD156" s="119">
        <f>IFERROR(Notlar!AD156/b_s4,0)</f>
        <v>0</v>
      </c>
      <c r="AE156" s="119">
        <f>IFERROR(Notlar!AE156/b_s5,0)</f>
        <v>0</v>
      </c>
      <c r="AF156" s="119">
        <f>IFERROR(Notlar!AF156/b_s6,0)</f>
        <v>0</v>
      </c>
      <c r="AG156" s="119">
        <f>IFERROR(Notlar!AG156/b_s7,0)</f>
        <v>0</v>
      </c>
      <c r="AH156" s="119">
        <f>IFERROR(Notlar!AH156/b_s8,0)</f>
        <v>0</v>
      </c>
      <c r="AI156" s="119">
        <f>IFERROR(Notlar!AI156/b_s9,0)</f>
        <v>0</v>
      </c>
      <c r="AJ156" s="119">
        <f>IFERROR(Notlar!AJ156/b_s10,0)</f>
        <v>0</v>
      </c>
      <c r="AK156" s="122" t="e">
        <f>Notlar!AK156/b_top</f>
        <v>#VALUE!</v>
      </c>
      <c r="AL156" s="168">
        <f t="shared" si="7"/>
        <v>0</v>
      </c>
      <c r="AM156" s="169">
        <f t="shared" si="7"/>
        <v>0</v>
      </c>
      <c r="AN156" s="169">
        <f t="shared" si="7"/>
        <v>0</v>
      </c>
      <c r="AO156" s="169">
        <f t="shared" si="7"/>
        <v>0</v>
      </c>
      <c r="AP156" s="169">
        <f t="shared" si="7"/>
        <v>0</v>
      </c>
      <c r="AQ156" s="169">
        <f t="shared" si="6"/>
        <v>0</v>
      </c>
      <c r="AR156" s="169">
        <f t="shared" si="6"/>
        <v>0</v>
      </c>
      <c r="AS156" s="169">
        <f t="shared" si="6"/>
        <v>0</v>
      </c>
      <c r="AT156" s="169">
        <f t="shared" si="6"/>
        <v>0</v>
      </c>
      <c r="AU156" s="169">
        <f t="shared" si="6"/>
        <v>0</v>
      </c>
      <c r="AV156" s="170">
        <f>Notlar!AV156/b_top</f>
        <v>0</v>
      </c>
    </row>
    <row r="157" spans="1:48" x14ac:dyDescent="0.25">
      <c r="A157" s="68">
        <v>155</v>
      </c>
      <c r="B157" s="126" t="str">
        <f>IF(Notlar!B157&lt;&gt;"",Notlar!B157,"")</f>
        <v/>
      </c>
      <c r="C157" s="127" t="str">
        <f>IF(Notlar!C157&lt;&gt;"",Notlar!C157,"")</f>
        <v/>
      </c>
      <c r="D157" s="128" t="str">
        <f>IF(Notlar!D157&lt;&gt;"",Notlar!D157,"")</f>
        <v/>
      </c>
      <c r="E157" s="118">
        <f>IFERROR(Notlar!E157/v_s1,0)</f>
        <v>0</v>
      </c>
      <c r="F157" s="119">
        <f>IFERROR(Notlar!F157/v_s2,0)</f>
        <v>0</v>
      </c>
      <c r="G157" s="119">
        <f>IFERROR(Notlar!G157/v_s3,0)</f>
        <v>0</v>
      </c>
      <c r="H157" s="119">
        <f>IFERROR(Notlar!H157/v_s4,0)</f>
        <v>0</v>
      </c>
      <c r="I157" s="119">
        <f>IFERROR(Notlar!I157/v_s5,0)</f>
        <v>0</v>
      </c>
      <c r="J157" s="119">
        <f>IFERROR(Notlar!J157/v_s6,0)</f>
        <v>0</v>
      </c>
      <c r="K157" s="119">
        <f>IFERROR(Notlar!K157/v_s7,0)</f>
        <v>0</v>
      </c>
      <c r="L157" s="119">
        <f>IFERROR(Notlar!L157/v_s8,0)</f>
        <v>0</v>
      </c>
      <c r="M157" s="119">
        <f>IFERROR(Notlar!M157/v_s9,0)</f>
        <v>0</v>
      </c>
      <c r="N157" s="119">
        <f>IFERROR(Notlar!N157/v_s10,0)</f>
        <v>0</v>
      </c>
      <c r="O157" s="120" t="e">
        <f>Notlar!O157/v_top</f>
        <v>#VALUE!</v>
      </c>
      <c r="P157" s="121">
        <f>IFERROR(Notlar!P157/f_s1,0)</f>
        <v>0</v>
      </c>
      <c r="Q157" s="119">
        <f>IFERROR(Notlar!Q157/f_s2,0)</f>
        <v>0</v>
      </c>
      <c r="R157" s="119">
        <f>IFERROR(Notlar!R157/f_s3,0)</f>
        <v>0</v>
      </c>
      <c r="S157" s="119">
        <f>IFERROR(Notlar!S157/f_s4,0)</f>
        <v>0</v>
      </c>
      <c r="T157" s="119">
        <f>IFERROR(Notlar!T157/f_s5,0)</f>
        <v>0</v>
      </c>
      <c r="U157" s="119">
        <f>IFERROR(Notlar!U157/f_s6,0)</f>
        <v>0</v>
      </c>
      <c r="V157" s="119">
        <f>IFERROR(Notlar!V157/f_s7,0)</f>
        <v>0</v>
      </c>
      <c r="W157" s="119">
        <f>IFERROR(Notlar!W157/f_s8,0)</f>
        <v>0</v>
      </c>
      <c r="X157" s="119">
        <f>IFERROR(Notlar!X157/f_s9,0)</f>
        <v>0</v>
      </c>
      <c r="Y157" s="119">
        <f>IFERROR(Notlar!Y157/f_s10,0)</f>
        <v>0</v>
      </c>
      <c r="Z157" s="122" t="e">
        <f>Notlar!Z157/f_top</f>
        <v>#VALUE!</v>
      </c>
      <c r="AA157" s="118">
        <f>IFERROR(Notlar!AA157/b_s1,0)</f>
        <v>0</v>
      </c>
      <c r="AB157" s="119">
        <f>IFERROR(Notlar!AB157/b_s2,0)</f>
        <v>0</v>
      </c>
      <c r="AC157" s="119">
        <f>IFERROR(Notlar!AC157/b_s3,0)</f>
        <v>0</v>
      </c>
      <c r="AD157" s="119">
        <f>IFERROR(Notlar!AD157/b_s4,0)</f>
        <v>0</v>
      </c>
      <c r="AE157" s="119">
        <f>IFERROR(Notlar!AE157/b_s5,0)</f>
        <v>0</v>
      </c>
      <c r="AF157" s="119">
        <f>IFERROR(Notlar!AF157/b_s6,0)</f>
        <v>0</v>
      </c>
      <c r="AG157" s="119">
        <f>IFERROR(Notlar!AG157/b_s7,0)</f>
        <v>0</v>
      </c>
      <c r="AH157" s="119">
        <f>IFERROR(Notlar!AH157/b_s8,0)</f>
        <v>0</v>
      </c>
      <c r="AI157" s="119">
        <f>IFERROR(Notlar!AI157/b_s9,0)</f>
        <v>0</v>
      </c>
      <c r="AJ157" s="119">
        <f>IFERROR(Notlar!AJ157/b_s10,0)</f>
        <v>0</v>
      </c>
      <c r="AK157" s="122" t="e">
        <f>Notlar!AK157/b_top</f>
        <v>#VALUE!</v>
      </c>
      <c r="AL157" s="168">
        <f t="shared" si="7"/>
        <v>0</v>
      </c>
      <c r="AM157" s="169">
        <f t="shared" si="7"/>
        <v>0</v>
      </c>
      <c r="AN157" s="169">
        <f t="shared" si="7"/>
        <v>0</v>
      </c>
      <c r="AO157" s="169">
        <f t="shared" si="7"/>
        <v>0</v>
      </c>
      <c r="AP157" s="169">
        <f t="shared" si="7"/>
        <v>0</v>
      </c>
      <c r="AQ157" s="169">
        <f t="shared" si="6"/>
        <v>0</v>
      </c>
      <c r="AR157" s="169">
        <f t="shared" si="6"/>
        <v>0</v>
      </c>
      <c r="AS157" s="169">
        <f t="shared" si="6"/>
        <v>0</v>
      </c>
      <c r="AT157" s="169">
        <f t="shared" si="6"/>
        <v>0</v>
      </c>
      <c r="AU157" s="169">
        <f t="shared" si="6"/>
        <v>0</v>
      </c>
      <c r="AV157" s="170">
        <f>Notlar!AV157/b_top</f>
        <v>0</v>
      </c>
    </row>
    <row r="158" spans="1:48" x14ac:dyDescent="0.25">
      <c r="A158" s="30">
        <v>156</v>
      </c>
      <c r="B158" s="123" t="str">
        <f>IF(Notlar!B158&lt;&gt;"",Notlar!B158,"")</f>
        <v/>
      </c>
      <c r="C158" s="124" t="str">
        <f>IF(Notlar!C158&lt;&gt;"",Notlar!C158,"")</f>
        <v/>
      </c>
      <c r="D158" s="125" t="str">
        <f>IF(Notlar!D158&lt;&gt;"",Notlar!D158,"")</f>
        <v/>
      </c>
      <c r="E158" s="118">
        <f>IFERROR(Notlar!E158/v_s1,0)</f>
        <v>0</v>
      </c>
      <c r="F158" s="119">
        <f>IFERROR(Notlar!F158/v_s2,0)</f>
        <v>0</v>
      </c>
      <c r="G158" s="119">
        <f>IFERROR(Notlar!G158/v_s3,0)</f>
        <v>0</v>
      </c>
      <c r="H158" s="119">
        <f>IFERROR(Notlar!H158/v_s4,0)</f>
        <v>0</v>
      </c>
      <c r="I158" s="119">
        <f>IFERROR(Notlar!I158/v_s5,0)</f>
        <v>0</v>
      </c>
      <c r="J158" s="119">
        <f>IFERROR(Notlar!J158/v_s6,0)</f>
        <v>0</v>
      </c>
      <c r="K158" s="119">
        <f>IFERROR(Notlar!K158/v_s7,0)</f>
        <v>0</v>
      </c>
      <c r="L158" s="119">
        <f>IFERROR(Notlar!L158/v_s8,0)</f>
        <v>0</v>
      </c>
      <c r="M158" s="119">
        <f>IFERROR(Notlar!M158/v_s9,0)</f>
        <v>0</v>
      </c>
      <c r="N158" s="119">
        <f>IFERROR(Notlar!N158/v_s10,0)</f>
        <v>0</v>
      </c>
      <c r="O158" s="120" t="e">
        <f>Notlar!O158/v_top</f>
        <v>#VALUE!</v>
      </c>
      <c r="P158" s="121">
        <f>IFERROR(Notlar!P158/f_s1,0)</f>
        <v>0</v>
      </c>
      <c r="Q158" s="119">
        <f>IFERROR(Notlar!Q158/f_s2,0)</f>
        <v>0</v>
      </c>
      <c r="R158" s="119">
        <f>IFERROR(Notlar!R158/f_s3,0)</f>
        <v>0</v>
      </c>
      <c r="S158" s="119">
        <f>IFERROR(Notlar!S158/f_s4,0)</f>
        <v>0</v>
      </c>
      <c r="T158" s="119">
        <f>IFERROR(Notlar!T158/f_s5,0)</f>
        <v>0</v>
      </c>
      <c r="U158" s="119">
        <f>IFERROR(Notlar!U158/f_s6,0)</f>
        <v>0</v>
      </c>
      <c r="V158" s="119">
        <f>IFERROR(Notlar!V158/f_s7,0)</f>
        <v>0</v>
      </c>
      <c r="W158" s="119">
        <f>IFERROR(Notlar!W158/f_s8,0)</f>
        <v>0</v>
      </c>
      <c r="X158" s="119">
        <f>IFERROR(Notlar!X158/f_s9,0)</f>
        <v>0</v>
      </c>
      <c r="Y158" s="119">
        <f>IFERROR(Notlar!Y158/f_s10,0)</f>
        <v>0</v>
      </c>
      <c r="Z158" s="122" t="e">
        <f>Notlar!Z158/f_top</f>
        <v>#VALUE!</v>
      </c>
      <c r="AA158" s="118">
        <f>IFERROR(Notlar!AA158/b_s1,0)</f>
        <v>0</v>
      </c>
      <c r="AB158" s="119">
        <f>IFERROR(Notlar!AB158/b_s2,0)</f>
        <v>0</v>
      </c>
      <c r="AC158" s="119">
        <f>IFERROR(Notlar!AC158/b_s3,0)</f>
        <v>0</v>
      </c>
      <c r="AD158" s="119">
        <f>IFERROR(Notlar!AD158/b_s4,0)</f>
        <v>0</v>
      </c>
      <c r="AE158" s="119">
        <f>IFERROR(Notlar!AE158/b_s5,0)</f>
        <v>0</v>
      </c>
      <c r="AF158" s="119">
        <f>IFERROR(Notlar!AF158/b_s6,0)</f>
        <v>0</v>
      </c>
      <c r="AG158" s="119">
        <f>IFERROR(Notlar!AG158/b_s7,0)</f>
        <v>0</v>
      </c>
      <c r="AH158" s="119">
        <f>IFERROR(Notlar!AH158/b_s8,0)</f>
        <v>0</v>
      </c>
      <c r="AI158" s="119">
        <f>IFERROR(Notlar!AI158/b_s9,0)</f>
        <v>0</v>
      </c>
      <c r="AJ158" s="119">
        <f>IFERROR(Notlar!AJ158/b_s10,0)</f>
        <v>0</v>
      </c>
      <c r="AK158" s="122" t="e">
        <f>Notlar!AK158/b_top</f>
        <v>#VALUE!</v>
      </c>
      <c r="AL158" s="168">
        <f t="shared" si="7"/>
        <v>0</v>
      </c>
      <c r="AM158" s="169">
        <f t="shared" si="7"/>
        <v>0</v>
      </c>
      <c r="AN158" s="169">
        <f t="shared" si="7"/>
        <v>0</v>
      </c>
      <c r="AO158" s="169">
        <f t="shared" si="7"/>
        <v>0</v>
      </c>
      <c r="AP158" s="169">
        <f t="shared" si="7"/>
        <v>0</v>
      </c>
      <c r="AQ158" s="169">
        <f t="shared" si="6"/>
        <v>0</v>
      </c>
      <c r="AR158" s="169">
        <f t="shared" si="6"/>
        <v>0</v>
      </c>
      <c r="AS158" s="169">
        <f t="shared" si="6"/>
        <v>0</v>
      </c>
      <c r="AT158" s="169">
        <f t="shared" si="6"/>
        <v>0</v>
      </c>
      <c r="AU158" s="169">
        <f t="shared" si="6"/>
        <v>0</v>
      </c>
      <c r="AV158" s="170">
        <f>Notlar!AV158/b_top</f>
        <v>0</v>
      </c>
    </row>
    <row r="159" spans="1:48" x14ac:dyDescent="0.25">
      <c r="A159" s="68">
        <v>157</v>
      </c>
      <c r="B159" s="126" t="str">
        <f>IF(Notlar!B159&lt;&gt;"",Notlar!B159,"")</f>
        <v/>
      </c>
      <c r="C159" s="127" t="str">
        <f>IF(Notlar!C159&lt;&gt;"",Notlar!C159,"")</f>
        <v/>
      </c>
      <c r="D159" s="128" t="str">
        <f>IF(Notlar!D159&lt;&gt;"",Notlar!D159,"")</f>
        <v/>
      </c>
      <c r="E159" s="118">
        <f>IFERROR(Notlar!E159/v_s1,0)</f>
        <v>0</v>
      </c>
      <c r="F159" s="119">
        <f>IFERROR(Notlar!F159/v_s2,0)</f>
        <v>0</v>
      </c>
      <c r="G159" s="119">
        <f>IFERROR(Notlar!G159/v_s3,0)</f>
        <v>0</v>
      </c>
      <c r="H159" s="119">
        <f>IFERROR(Notlar!H159/v_s4,0)</f>
        <v>0</v>
      </c>
      <c r="I159" s="119">
        <f>IFERROR(Notlar!I159/v_s5,0)</f>
        <v>0</v>
      </c>
      <c r="J159" s="119">
        <f>IFERROR(Notlar!J159/v_s6,0)</f>
        <v>0</v>
      </c>
      <c r="K159" s="119">
        <f>IFERROR(Notlar!K159/v_s7,0)</f>
        <v>0</v>
      </c>
      <c r="L159" s="119">
        <f>IFERROR(Notlar!L159/v_s8,0)</f>
        <v>0</v>
      </c>
      <c r="M159" s="119">
        <f>IFERROR(Notlar!M159/v_s9,0)</f>
        <v>0</v>
      </c>
      <c r="N159" s="119">
        <f>IFERROR(Notlar!N159/v_s10,0)</f>
        <v>0</v>
      </c>
      <c r="O159" s="120" t="e">
        <f>Notlar!O159/v_top</f>
        <v>#VALUE!</v>
      </c>
      <c r="P159" s="121">
        <f>IFERROR(Notlar!P159/f_s1,0)</f>
        <v>0</v>
      </c>
      <c r="Q159" s="119">
        <f>IFERROR(Notlar!Q159/f_s2,0)</f>
        <v>0</v>
      </c>
      <c r="R159" s="119">
        <f>IFERROR(Notlar!R159/f_s3,0)</f>
        <v>0</v>
      </c>
      <c r="S159" s="119">
        <f>IFERROR(Notlar!S159/f_s4,0)</f>
        <v>0</v>
      </c>
      <c r="T159" s="119">
        <f>IFERROR(Notlar!T159/f_s5,0)</f>
        <v>0</v>
      </c>
      <c r="U159" s="119">
        <f>IFERROR(Notlar!U159/f_s6,0)</f>
        <v>0</v>
      </c>
      <c r="V159" s="119">
        <f>IFERROR(Notlar!V159/f_s7,0)</f>
        <v>0</v>
      </c>
      <c r="W159" s="119">
        <f>IFERROR(Notlar!W159/f_s8,0)</f>
        <v>0</v>
      </c>
      <c r="X159" s="119">
        <f>IFERROR(Notlar!X159/f_s9,0)</f>
        <v>0</v>
      </c>
      <c r="Y159" s="119">
        <f>IFERROR(Notlar!Y159/f_s10,0)</f>
        <v>0</v>
      </c>
      <c r="Z159" s="122" t="e">
        <f>Notlar!Z159/f_top</f>
        <v>#VALUE!</v>
      </c>
      <c r="AA159" s="118">
        <f>IFERROR(Notlar!AA159/b_s1,0)</f>
        <v>0</v>
      </c>
      <c r="AB159" s="119">
        <f>IFERROR(Notlar!AB159/b_s2,0)</f>
        <v>0</v>
      </c>
      <c r="AC159" s="119">
        <f>IFERROR(Notlar!AC159/b_s3,0)</f>
        <v>0</v>
      </c>
      <c r="AD159" s="119">
        <f>IFERROR(Notlar!AD159/b_s4,0)</f>
        <v>0</v>
      </c>
      <c r="AE159" s="119">
        <f>IFERROR(Notlar!AE159/b_s5,0)</f>
        <v>0</v>
      </c>
      <c r="AF159" s="119">
        <f>IFERROR(Notlar!AF159/b_s6,0)</f>
        <v>0</v>
      </c>
      <c r="AG159" s="119">
        <f>IFERROR(Notlar!AG159/b_s7,0)</f>
        <v>0</v>
      </c>
      <c r="AH159" s="119">
        <f>IFERROR(Notlar!AH159/b_s8,0)</f>
        <v>0</v>
      </c>
      <c r="AI159" s="119">
        <f>IFERROR(Notlar!AI159/b_s9,0)</f>
        <v>0</v>
      </c>
      <c r="AJ159" s="119">
        <f>IFERROR(Notlar!AJ159/b_s10,0)</f>
        <v>0</v>
      </c>
      <c r="AK159" s="122" t="e">
        <f>Notlar!AK159/b_top</f>
        <v>#VALUE!</v>
      </c>
      <c r="AL159" s="168">
        <f t="shared" si="7"/>
        <v>0</v>
      </c>
      <c r="AM159" s="169">
        <f t="shared" si="7"/>
        <v>0</v>
      </c>
      <c r="AN159" s="169">
        <f t="shared" si="7"/>
        <v>0</v>
      </c>
      <c r="AO159" s="169">
        <f t="shared" si="7"/>
        <v>0</v>
      </c>
      <c r="AP159" s="169">
        <f t="shared" si="7"/>
        <v>0</v>
      </c>
      <c r="AQ159" s="169">
        <f t="shared" si="6"/>
        <v>0</v>
      </c>
      <c r="AR159" s="169">
        <f t="shared" si="6"/>
        <v>0</v>
      </c>
      <c r="AS159" s="169">
        <f t="shared" si="6"/>
        <v>0</v>
      </c>
      <c r="AT159" s="169">
        <f t="shared" si="6"/>
        <v>0</v>
      </c>
      <c r="AU159" s="169">
        <f t="shared" si="6"/>
        <v>0</v>
      </c>
      <c r="AV159" s="170">
        <f>Notlar!AV159/b_top</f>
        <v>0</v>
      </c>
    </row>
    <row r="160" spans="1:48" x14ac:dyDescent="0.25">
      <c r="A160" s="30">
        <v>158</v>
      </c>
      <c r="B160" s="123" t="str">
        <f>IF(Notlar!B160&lt;&gt;"",Notlar!B160,"")</f>
        <v/>
      </c>
      <c r="C160" s="124" t="str">
        <f>IF(Notlar!C160&lt;&gt;"",Notlar!C160,"")</f>
        <v/>
      </c>
      <c r="D160" s="125" t="str">
        <f>IF(Notlar!D160&lt;&gt;"",Notlar!D160,"")</f>
        <v/>
      </c>
      <c r="E160" s="118">
        <f>IFERROR(Notlar!E160/v_s1,0)</f>
        <v>0</v>
      </c>
      <c r="F160" s="119">
        <f>IFERROR(Notlar!F160/v_s2,0)</f>
        <v>0</v>
      </c>
      <c r="G160" s="119">
        <f>IFERROR(Notlar!G160/v_s3,0)</f>
        <v>0</v>
      </c>
      <c r="H160" s="119">
        <f>IFERROR(Notlar!H160/v_s4,0)</f>
        <v>0</v>
      </c>
      <c r="I160" s="119">
        <f>IFERROR(Notlar!I160/v_s5,0)</f>
        <v>0</v>
      </c>
      <c r="J160" s="119">
        <f>IFERROR(Notlar!J160/v_s6,0)</f>
        <v>0</v>
      </c>
      <c r="K160" s="119">
        <f>IFERROR(Notlar!K160/v_s7,0)</f>
        <v>0</v>
      </c>
      <c r="L160" s="119">
        <f>IFERROR(Notlar!L160/v_s8,0)</f>
        <v>0</v>
      </c>
      <c r="M160" s="119">
        <f>IFERROR(Notlar!M160/v_s9,0)</f>
        <v>0</v>
      </c>
      <c r="N160" s="119">
        <f>IFERROR(Notlar!N160/v_s10,0)</f>
        <v>0</v>
      </c>
      <c r="O160" s="120" t="e">
        <f>Notlar!O160/v_top</f>
        <v>#VALUE!</v>
      </c>
      <c r="P160" s="121">
        <f>IFERROR(Notlar!P160/f_s1,0)</f>
        <v>0</v>
      </c>
      <c r="Q160" s="119">
        <f>IFERROR(Notlar!Q160/f_s2,0)</f>
        <v>0</v>
      </c>
      <c r="R160" s="119">
        <f>IFERROR(Notlar!R160/f_s3,0)</f>
        <v>0</v>
      </c>
      <c r="S160" s="119">
        <f>IFERROR(Notlar!S160/f_s4,0)</f>
        <v>0</v>
      </c>
      <c r="T160" s="119">
        <f>IFERROR(Notlar!T160/f_s5,0)</f>
        <v>0</v>
      </c>
      <c r="U160" s="119">
        <f>IFERROR(Notlar!U160/f_s6,0)</f>
        <v>0</v>
      </c>
      <c r="V160" s="119">
        <f>IFERROR(Notlar!V160/f_s7,0)</f>
        <v>0</v>
      </c>
      <c r="W160" s="119">
        <f>IFERROR(Notlar!W160/f_s8,0)</f>
        <v>0</v>
      </c>
      <c r="X160" s="119">
        <f>IFERROR(Notlar!X160/f_s9,0)</f>
        <v>0</v>
      </c>
      <c r="Y160" s="119">
        <f>IFERROR(Notlar!Y160/f_s10,0)</f>
        <v>0</v>
      </c>
      <c r="Z160" s="122" t="e">
        <f>Notlar!Z160/f_top</f>
        <v>#VALUE!</v>
      </c>
      <c r="AA160" s="118">
        <f>IFERROR(Notlar!AA160/b_s1,0)</f>
        <v>0</v>
      </c>
      <c r="AB160" s="119">
        <f>IFERROR(Notlar!AB160/b_s2,0)</f>
        <v>0</v>
      </c>
      <c r="AC160" s="119">
        <f>IFERROR(Notlar!AC160/b_s3,0)</f>
        <v>0</v>
      </c>
      <c r="AD160" s="119">
        <f>IFERROR(Notlar!AD160/b_s4,0)</f>
        <v>0</v>
      </c>
      <c r="AE160" s="119">
        <f>IFERROR(Notlar!AE160/b_s5,0)</f>
        <v>0</v>
      </c>
      <c r="AF160" s="119">
        <f>IFERROR(Notlar!AF160/b_s6,0)</f>
        <v>0</v>
      </c>
      <c r="AG160" s="119">
        <f>IFERROR(Notlar!AG160/b_s7,0)</f>
        <v>0</v>
      </c>
      <c r="AH160" s="119">
        <f>IFERROR(Notlar!AH160/b_s8,0)</f>
        <v>0</v>
      </c>
      <c r="AI160" s="119">
        <f>IFERROR(Notlar!AI160/b_s9,0)</f>
        <v>0</v>
      </c>
      <c r="AJ160" s="119">
        <f>IFERROR(Notlar!AJ160/b_s10,0)</f>
        <v>0</v>
      </c>
      <c r="AK160" s="122" t="e">
        <f>Notlar!AK160/b_top</f>
        <v>#VALUE!</v>
      </c>
      <c r="AL160" s="168">
        <f t="shared" si="7"/>
        <v>0</v>
      </c>
      <c r="AM160" s="169">
        <f t="shared" si="7"/>
        <v>0</v>
      </c>
      <c r="AN160" s="169">
        <f t="shared" si="7"/>
        <v>0</v>
      </c>
      <c r="AO160" s="169">
        <f t="shared" si="7"/>
        <v>0</v>
      </c>
      <c r="AP160" s="169">
        <f t="shared" si="7"/>
        <v>0</v>
      </c>
      <c r="AQ160" s="169">
        <f t="shared" si="6"/>
        <v>0</v>
      </c>
      <c r="AR160" s="169">
        <f t="shared" si="6"/>
        <v>0</v>
      </c>
      <c r="AS160" s="169">
        <f t="shared" si="6"/>
        <v>0</v>
      </c>
      <c r="AT160" s="169">
        <f t="shared" si="6"/>
        <v>0</v>
      </c>
      <c r="AU160" s="169">
        <f t="shared" si="6"/>
        <v>0</v>
      </c>
      <c r="AV160" s="170">
        <f>Notlar!AV160/b_top</f>
        <v>0</v>
      </c>
    </row>
    <row r="161" spans="1:48" x14ac:dyDescent="0.25">
      <c r="A161" s="68">
        <v>159</v>
      </c>
      <c r="B161" s="126" t="str">
        <f>IF(Notlar!B161&lt;&gt;"",Notlar!B161,"")</f>
        <v/>
      </c>
      <c r="C161" s="127" t="str">
        <f>IF(Notlar!C161&lt;&gt;"",Notlar!C161,"")</f>
        <v/>
      </c>
      <c r="D161" s="128" t="str">
        <f>IF(Notlar!D161&lt;&gt;"",Notlar!D161,"")</f>
        <v/>
      </c>
      <c r="E161" s="118">
        <f>IFERROR(Notlar!E161/v_s1,0)</f>
        <v>0</v>
      </c>
      <c r="F161" s="119">
        <f>IFERROR(Notlar!F161/v_s2,0)</f>
        <v>0</v>
      </c>
      <c r="G161" s="119">
        <f>IFERROR(Notlar!G161/v_s3,0)</f>
        <v>0</v>
      </c>
      <c r="H161" s="119">
        <f>IFERROR(Notlar!H161/v_s4,0)</f>
        <v>0</v>
      </c>
      <c r="I161" s="119">
        <f>IFERROR(Notlar!I161/v_s5,0)</f>
        <v>0</v>
      </c>
      <c r="J161" s="119">
        <f>IFERROR(Notlar!J161/v_s6,0)</f>
        <v>0</v>
      </c>
      <c r="K161" s="119">
        <f>IFERROR(Notlar!K161/v_s7,0)</f>
        <v>0</v>
      </c>
      <c r="L161" s="119">
        <f>IFERROR(Notlar!L161/v_s8,0)</f>
        <v>0</v>
      </c>
      <c r="M161" s="119">
        <f>IFERROR(Notlar!M161/v_s9,0)</f>
        <v>0</v>
      </c>
      <c r="N161" s="119">
        <f>IFERROR(Notlar!N161/v_s10,0)</f>
        <v>0</v>
      </c>
      <c r="O161" s="120" t="e">
        <f>Notlar!O161/v_top</f>
        <v>#VALUE!</v>
      </c>
      <c r="P161" s="121">
        <f>IFERROR(Notlar!P161/f_s1,0)</f>
        <v>0</v>
      </c>
      <c r="Q161" s="119">
        <f>IFERROR(Notlar!Q161/f_s2,0)</f>
        <v>0</v>
      </c>
      <c r="R161" s="119">
        <f>IFERROR(Notlar!R161/f_s3,0)</f>
        <v>0</v>
      </c>
      <c r="S161" s="119">
        <f>IFERROR(Notlar!S161/f_s4,0)</f>
        <v>0</v>
      </c>
      <c r="T161" s="119">
        <f>IFERROR(Notlar!T161/f_s5,0)</f>
        <v>0</v>
      </c>
      <c r="U161" s="119">
        <f>IFERROR(Notlar!U161/f_s6,0)</f>
        <v>0</v>
      </c>
      <c r="V161" s="119">
        <f>IFERROR(Notlar!V161/f_s7,0)</f>
        <v>0</v>
      </c>
      <c r="W161" s="119">
        <f>IFERROR(Notlar!W161/f_s8,0)</f>
        <v>0</v>
      </c>
      <c r="X161" s="119">
        <f>IFERROR(Notlar!X161/f_s9,0)</f>
        <v>0</v>
      </c>
      <c r="Y161" s="119">
        <f>IFERROR(Notlar!Y161/f_s10,0)</f>
        <v>0</v>
      </c>
      <c r="Z161" s="122" t="e">
        <f>Notlar!Z161/f_top</f>
        <v>#VALUE!</v>
      </c>
      <c r="AA161" s="118">
        <f>IFERROR(Notlar!AA161/b_s1,0)</f>
        <v>0</v>
      </c>
      <c r="AB161" s="119">
        <f>IFERROR(Notlar!AB161/b_s2,0)</f>
        <v>0</v>
      </c>
      <c r="AC161" s="119">
        <f>IFERROR(Notlar!AC161/b_s3,0)</f>
        <v>0</v>
      </c>
      <c r="AD161" s="119">
        <f>IFERROR(Notlar!AD161/b_s4,0)</f>
        <v>0</v>
      </c>
      <c r="AE161" s="119">
        <f>IFERROR(Notlar!AE161/b_s5,0)</f>
        <v>0</v>
      </c>
      <c r="AF161" s="119">
        <f>IFERROR(Notlar!AF161/b_s6,0)</f>
        <v>0</v>
      </c>
      <c r="AG161" s="119">
        <f>IFERROR(Notlar!AG161/b_s7,0)</f>
        <v>0</v>
      </c>
      <c r="AH161" s="119">
        <f>IFERROR(Notlar!AH161/b_s8,0)</f>
        <v>0</v>
      </c>
      <c r="AI161" s="119">
        <f>IFERROR(Notlar!AI161/b_s9,0)</f>
        <v>0</v>
      </c>
      <c r="AJ161" s="119">
        <f>IFERROR(Notlar!AJ161/b_s10,0)</f>
        <v>0</v>
      </c>
      <c r="AK161" s="122" t="e">
        <f>Notlar!AK161/b_top</f>
        <v>#VALUE!</v>
      </c>
      <c r="AL161" s="168">
        <f t="shared" si="7"/>
        <v>0</v>
      </c>
      <c r="AM161" s="169">
        <f t="shared" si="7"/>
        <v>0</v>
      </c>
      <c r="AN161" s="169">
        <f t="shared" si="7"/>
        <v>0</v>
      </c>
      <c r="AO161" s="169">
        <f t="shared" si="7"/>
        <v>0</v>
      </c>
      <c r="AP161" s="169">
        <f t="shared" si="7"/>
        <v>0</v>
      </c>
      <c r="AQ161" s="169">
        <f t="shared" si="6"/>
        <v>0</v>
      </c>
      <c r="AR161" s="169">
        <f t="shared" si="6"/>
        <v>0</v>
      </c>
      <c r="AS161" s="169">
        <f t="shared" si="6"/>
        <v>0</v>
      </c>
      <c r="AT161" s="169">
        <f t="shared" si="6"/>
        <v>0</v>
      </c>
      <c r="AU161" s="169">
        <f t="shared" si="6"/>
        <v>0</v>
      </c>
      <c r="AV161" s="170">
        <f>Notlar!AV161/b_top</f>
        <v>0</v>
      </c>
    </row>
    <row r="162" spans="1:48" x14ac:dyDescent="0.25">
      <c r="A162" s="30">
        <v>160</v>
      </c>
      <c r="B162" s="123" t="str">
        <f>IF(Notlar!B162&lt;&gt;"",Notlar!B162,"")</f>
        <v/>
      </c>
      <c r="C162" s="124" t="str">
        <f>IF(Notlar!C162&lt;&gt;"",Notlar!C162,"")</f>
        <v/>
      </c>
      <c r="D162" s="125" t="str">
        <f>IF(Notlar!D162&lt;&gt;"",Notlar!D162,"")</f>
        <v/>
      </c>
      <c r="E162" s="118">
        <f>IFERROR(Notlar!E162/v_s1,0)</f>
        <v>0</v>
      </c>
      <c r="F162" s="119">
        <f>IFERROR(Notlar!F162/v_s2,0)</f>
        <v>0</v>
      </c>
      <c r="G162" s="119">
        <f>IFERROR(Notlar!G162/v_s3,0)</f>
        <v>0</v>
      </c>
      <c r="H162" s="119">
        <f>IFERROR(Notlar!H162/v_s4,0)</f>
        <v>0</v>
      </c>
      <c r="I162" s="119">
        <f>IFERROR(Notlar!I162/v_s5,0)</f>
        <v>0</v>
      </c>
      <c r="J162" s="119">
        <f>IFERROR(Notlar!J162/v_s6,0)</f>
        <v>0</v>
      </c>
      <c r="K162" s="119">
        <f>IFERROR(Notlar!K162/v_s7,0)</f>
        <v>0</v>
      </c>
      <c r="L162" s="119">
        <f>IFERROR(Notlar!L162/v_s8,0)</f>
        <v>0</v>
      </c>
      <c r="M162" s="119">
        <f>IFERROR(Notlar!M162/v_s9,0)</f>
        <v>0</v>
      </c>
      <c r="N162" s="119">
        <f>IFERROR(Notlar!N162/v_s10,0)</f>
        <v>0</v>
      </c>
      <c r="O162" s="120" t="e">
        <f>Notlar!O162/v_top</f>
        <v>#VALUE!</v>
      </c>
      <c r="P162" s="121">
        <f>IFERROR(Notlar!P162/f_s1,0)</f>
        <v>0</v>
      </c>
      <c r="Q162" s="119">
        <f>IFERROR(Notlar!Q162/f_s2,0)</f>
        <v>0</v>
      </c>
      <c r="R162" s="119">
        <f>IFERROR(Notlar!R162/f_s3,0)</f>
        <v>0</v>
      </c>
      <c r="S162" s="119">
        <f>IFERROR(Notlar!S162/f_s4,0)</f>
        <v>0</v>
      </c>
      <c r="T162" s="119">
        <f>IFERROR(Notlar!T162/f_s5,0)</f>
        <v>0</v>
      </c>
      <c r="U162" s="119">
        <f>IFERROR(Notlar!U162/f_s6,0)</f>
        <v>0</v>
      </c>
      <c r="V162" s="119">
        <f>IFERROR(Notlar!V162/f_s7,0)</f>
        <v>0</v>
      </c>
      <c r="W162" s="119">
        <f>IFERROR(Notlar!W162/f_s8,0)</f>
        <v>0</v>
      </c>
      <c r="X162" s="119">
        <f>IFERROR(Notlar!X162/f_s9,0)</f>
        <v>0</v>
      </c>
      <c r="Y162" s="119">
        <f>IFERROR(Notlar!Y162/f_s10,0)</f>
        <v>0</v>
      </c>
      <c r="Z162" s="122" t="e">
        <f>Notlar!Z162/f_top</f>
        <v>#VALUE!</v>
      </c>
      <c r="AA162" s="118">
        <f>IFERROR(Notlar!AA162/b_s1,0)</f>
        <v>0</v>
      </c>
      <c r="AB162" s="119">
        <f>IFERROR(Notlar!AB162/b_s2,0)</f>
        <v>0</v>
      </c>
      <c r="AC162" s="119">
        <f>IFERROR(Notlar!AC162/b_s3,0)</f>
        <v>0</v>
      </c>
      <c r="AD162" s="119">
        <f>IFERROR(Notlar!AD162/b_s4,0)</f>
        <v>0</v>
      </c>
      <c r="AE162" s="119">
        <f>IFERROR(Notlar!AE162/b_s5,0)</f>
        <v>0</v>
      </c>
      <c r="AF162" s="119">
        <f>IFERROR(Notlar!AF162/b_s6,0)</f>
        <v>0</v>
      </c>
      <c r="AG162" s="119">
        <f>IFERROR(Notlar!AG162/b_s7,0)</f>
        <v>0</v>
      </c>
      <c r="AH162" s="119">
        <f>IFERROR(Notlar!AH162/b_s8,0)</f>
        <v>0</v>
      </c>
      <c r="AI162" s="119">
        <f>IFERROR(Notlar!AI162/b_s9,0)</f>
        <v>0</v>
      </c>
      <c r="AJ162" s="119">
        <f>IFERROR(Notlar!AJ162/b_s10,0)</f>
        <v>0</v>
      </c>
      <c r="AK162" s="122" t="e">
        <f>Notlar!AK162/b_top</f>
        <v>#VALUE!</v>
      </c>
      <c r="AL162" s="168">
        <f t="shared" si="7"/>
        <v>0</v>
      </c>
      <c r="AM162" s="169">
        <f t="shared" si="7"/>
        <v>0</v>
      </c>
      <c r="AN162" s="169">
        <f t="shared" si="7"/>
        <v>0</v>
      </c>
      <c r="AO162" s="169">
        <f t="shared" si="7"/>
        <v>0</v>
      </c>
      <c r="AP162" s="169">
        <f t="shared" si="7"/>
        <v>0</v>
      </c>
      <c r="AQ162" s="169">
        <f t="shared" si="6"/>
        <v>0</v>
      </c>
      <c r="AR162" s="169">
        <f t="shared" si="6"/>
        <v>0</v>
      </c>
      <c r="AS162" s="169">
        <f t="shared" si="6"/>
        <v>0</v>
      </c>
      <c r="AT162" s="169">
        <f t="shared" si="6"/>
        <v>0</v>
      </c>
      <c r="AU162" s="169">
        <f t="shared" si="6"/>
        <v>0</v>
      </c>
      <c r="AV162" s="170">
        <f>Notlar!AV162/b_top</f>
        <v>0</v>
      </c>
    </row>
    <row r="163" spans="1:48" x14ac:dyDescent="0.25">
      <c r="A163" s="68">
        <v>161</v>
      </c>
      <c r="B163" s="126" t="str">
        <f>IF(Notlar!B163&lt;&gt;"",Notlar!B163,"")</f>
        <v/>
      </c>
      <c r="C163" s="127" t="str">
        <f>IF(Notlar!C163&lt;&gt;"",Notlar!C163,"")</f>
        <v/>
      </c>
      <c r="D163" s="128" t="str">
        <f>IF(Notlar!D163&lt;&gt;"",Notlar!D163,"")</f>
        <v/>
      </c>
      <c r="E163" s="118">
        <f>IFERROR(Notlar!E163/v_s1,0)</f>
        <v>0</v>
      </c>
      <c r="F163" s="119">
        <f>IFERROR(Notlar!F163/v_s2,0)</f>
        <v>0</v>
      </c>
      <c r="G163" s="119">
        <f>IFERROR(Notlar!G163/v_s3,0)</f>
        <v>0</v>
      </c>
      <c r="H163" s="119">
        <f>IFERROR(Notlar!H163/v_s4,0)</f>
        <v>0</v>
      </c>
      <c r="I163" s="119">
        <f>IFERROR(Notlar!I163/v_s5,0)</f>
        <v>0</v>
      </c>
      <c r="J163" s="119">
        <f>IFERROR(Notlar!J163/v_s6,0)</f>
        <v>0</v>
      </c>
      <c r="K163" s="119">
        <f>IFERROR(Notlar!K163/v_s7,0)</f>
        <v>0</v>
      </c>
      <c r="L163" s="119">
        <f>IFERROR(Notlar!L163/v_s8,0)</f>
        <v>0</v>
      </c>
      <c r="M163" s="119">
        <f>IFERROR(Notlar!M163/v_s9,0)</f>
        <v>0</v>
      </c>
      <c r="N163" s="119">
        <f>IFERROR(Notlar!N163/v_s10,0)</f>
        <v>0</v>
      </c>
      <c r="O163" s="120" t="e">
        <f>Notlar!O163/v_top</f>
        <v>#VALUE!</v>
      </c>
      <c r="P163" s="121">
        <f>IFERROR(Notlar!P163/f_s1,0)</f>
        <v>0</v>
      </c>
      <c r="Q163" s="119">
        <f>IFERROR(Notlar!Q163/f_s2,0)</f>
        <v>0</v>
      </c>
      <c r="R163" s="119">
        <f>IFERROR(Notlar!R163/f_s3,0)</f>
        <v>0</v>
      </c>
      <c r="S163" s="119">
        <f>IFERROR(Notlar!S163/f_s4,0)</f>
        <v>0</v>
      </c>
      <c r="T163" s="119">
        <f>IFERROR(Notlar!T163/f_s5,0)</f>
        <v>0</v>
      </c>
      <c r="U163" s="119">
        <f>IFERROR(Notlar!U163/f_s6,0)</f>
        <v>0</v>
      </c>
      <c r="V163" s="119">
        <f>IFERROR(Notlar!V163/f_s7,0)</f>
        <v>0</v>
      </c>
      <c r="W163" s="119">
        <f>IFERROR(Notlar!W163/f_s8,0)</f>
        <v>0</v>
      </c>
      <c r="X163" s="119">
        <f>IFERROR(Notlar!X163/f_s9,0)</f>
        <v>0</v>
      </c>
      <c r="Y163" s="119">
        <f>IFERROR(Notlar!Y163/f_s10,0)</f>
        <v>0</v>
      </c>
      <c r="Z163" s="122" t="e">
        <f>Notlar!Z163/f_top</f>
        <v>#VALUE!</v>
      </c>
      <c r="AA163" s="118">
        <f>IFERROR(Notlar!AA163/b_s1,0)</f>
        <v>0</v>
      </c>
      <c r="AB163" s="119">
        <f>IFERROR(Notlar!AB163/b_s2,0)</f>
        <v>0</v>
      </c>
      <c r="AC163" s="119">
        <f>IFERROR(Notlar!AC163/b_s3,0)</f>
        <v>0</v>
      </c>
      <c r="AD163" s="119">
        <f>IFERROR(Notlar!AD163/b_s4,0)</f>
        <v>0</v>
      </c>
      <c r="AE163" s="119">
        <f>IFERROR(Notlar!AE163/b_s5,0)</f>
        <v>0</v>
      </c>
      <c r="AF163" s="119">
        <f>IFERROR(Notlar!AF163/b_s6,0)</f>
        <v>0</v>
      </c>
      <c r="AG163" s="119">
        <f>IFERROR(Notlar!AG163/b_s7,0)</f>
        <v>0</v>
      </c>
      <c r="AH163" s="119">
        <f>IFERROR(Notlar!AH163/b_s8,0)</f>
        <v>0</v>
      </c>
      <c r="AI163" s="119">
        <f>IFERROR(Notlar!AI163/b_s9,0)</f>
        <v>0</v>
      </c>
      <c r="AJ163" s="119">
        <f>IFERROR(Notlar!AJ163/b_s10,0)</f>
        <v>0</v>
      </c>
      <c r="AK163" s="122" t="e">
        <f>Notlar!AK163/b_top</f>
        <v>#VALUE!</v>
      </c>
      <c r="AL163" s="168">
        <f t="shared" si="7"/>
        <v>0</v>
      </c>
      <c r="AM163" s="169">
        <f t="shared" si="7"/>
        <v>0</v>
      </c>
      <c r="AN163" s="169">
        <f t="shared" si="7"/>
        <v>0</v>
      </c>
      <c r="AO163" s="169">
        <f t="shared" si="7"/>
        <v>0</v>
      </c>
      <c r="AP163" s="169">
        <f t="shared" si="7"/>
        <v>0</v>
      </c>
      <c r="AQ163" s="169">
        <f t="shared" si="6"/>
        <v>0</v>
      </c>
      <c r="AR163" s="169">
        <f t="shared" si="6"/>
        <v>0</v>
      </c>
      <c r="AS163" s="169">
        <f t="shared" si="6"/>
        <v>0</v>
      </c>
      <c r="AT163" s="169">
        <f t="shared" si="6"/>
        <v>0</v>
      </c>
      <c r="AU163" s="169">
        <f t="shared" si="6"/>
        <v>0</v>
      </c>
      <c r="AV163" s="170">
        <f>Notlar!AV163/b_top</f>
        <v>0</v>
      </c>
    </row>
    <row r="164" spans="1:48" x14ac:dyDescent="0.25">
      <c r="A164" s="30">
        <v>162</v>
      </c>
      <c r="B164" s="123" t="str">
        <f>IF(Notlar!B164&lt;&gt;"",Notlar!B164,"")</f>
        <v/>
      </c>
      <c r="C164" s="124" t="str">
        <f>IF(Notlar!C164&lt;&gt;"",Notlar!C164,"")</f>
        <v/>
      </c>
      <c r="D164" s="125" t="str">
        <f>IF(Notlar!D164&lt;&gt;"",Notlar!D164,"")</f>
        <v/>
      </c>
      <c r="E164" s="118">
        <f>IFERROR(Notlar!E164/v_s1,0)</f>
        <v>0</v>
      </c>
      <c r="F164" s="119">
        <f>IFERROR(Notlar!F164/v_s2,0)</f>
        <v>0</v>
      </c>
      <c r="G164" s="119">
        <f>IFERROR(Notlar!G164/v_s3,0)</f>
        <v>0</v>
      </c>
      <c r="H164" s="119">
        <f>IFERROR(Notlar!H164/v_s4,0)</f>
        <v>0</v>
      </c>
      <c r="I164" s="119">
        <f>IFERROR(Notlar!I164/v_s5,0)</f>
        <v>0</v>
      </c>
      <c r="J164" s="119">
        <f>IFERROR(Notlar!J164/v_s6,0)</f>
        <v>0</v>
      </c>
      <c r="K164" s="119">
        <f>IFERROR(Notlar!K164/v_s7,0)</f>
        <v>0</v>
      </c>
      <c r="L164" s="119">
        <f>IFERROR(Notlar!L164/v_s8,0)</f>
        <v>0</v>
      </c>
      <c r="M164" s="119">
        <f>IFERROR(Notlar!M164/v_s9,0)</f>
        <v>0</v>
      </c>
      <c r="N164" s="119">
        <f>IFERROR(Notlar!N164/v_s10,0)</f>
        <v>0</v>
      </c>
      <c r="O164" s="120" t="e">
        <f>Notlar!O164/v_top</f>
        <v>#VALUE!</v>
      </c>
      <c r="P164" s="121">
        <f>IFERROR(Notlar!P164/f_s1,0)</f>
        <v>0</v>
      </c>
      <c r="Q164" s="119">
        <f>IFERROR(Notlar!Q164/f_s2,0)</f>
        <v>0</v>
      </c>
      <c r="R164" s="119">
        <f>IFERROR(Notlar!R164/f_s3,0)</f>
        <v>0</v>
      </c>
      <c r="S164" s="119">
        <f>IFERROR(Notlar!S164/f_s4,0)</f>
        <v>0</v>
      </c>
      <c r="T164" s="119">
        <f>IFERROR(Notlar!T164/f_s5,0)</f>
        <v>0</v>
      </c>
      <c r="U164" s="119">
        <f>IFERROR(Notlar!U164/f_s6,0)</f>
        <v>0</v>
      </c>
      <c r="V164" s="119">
        <f>IFERROR(Notlar!V164/f_s7,0)</f>
        <v>0</v>
      </c>
      <c r="W164" s="119">
        <f>IFERROR(Notlar!W164/f_s8,0)</f>
        <v>0</v>
      </c>
      <c r="X164" s="119">
        <f>IFERROR(Notlar!X164/f_s9,0)</f>
        <v>0</v>
      </c>
      <c r="Y164" s="119">
        <f>IFERROR(Notlar!Y164/f_s10,0)</f>
        <v>0</v>
      </c>
      <c r="Z164" s="122" t="e">
        <f>Notlar!Z164/f_top</f>
        <v>#VALUE!</v>
      </c>
      <c r="AA164" s="118">
        <f>IFERROR(Notlar!AA164/b_s1,0)</f>
        <v>0</v>
      </c>
      <c r="AB164" s="119">
        <f>IFERROR(Notlar!AB164/b_s2,0)</f>
        <v>0</v>
      </c>
      <c r="AC164" s="119">
        <f>IFERROR(Notlar!AC164/b_s3,0)</f>
        <v>0</v>
      </c>
      <c r="AD164" s="119">
        <f>IFERROR(Notlar!AD164/b_s4,0)</f>
        <v>0</v>
      </c>
      <c r="AE164" s="119">
        <f>IFERROR(Notlar!AE164/b_s5,0)</f>
        <v>0</v>
      </c>
      <c r="AF164" s="119">
        <f>IFERROR(Notlar!AF164/b_s6,0)</f>
        <v>0</v>
      </c>
      <c r="AG164" s="119">
        <f>IFERROR(Notlar!AG164/b_s7,0)</f>
        <v>0</v>
      </c>
      <c r="AH164" s="119">
        <f>IFERROR(Notlar!AH164/b_s8,0)</f>
        <v>0</v>
      </c>
      <c r="AI164" s="119">
        <f>IFERROR(Notlar!AI164/b_s9,0)</f>
        <v>0</v>
      </c>
      <c r="AJ164" s="119">
        <f>IFERROR(Notlar!AJ164/b_s10,0)</f>
        <v>0</v>
      </c>
      <c r="AK164" s="122" t="e">
        <f>Notlar!AK164/b_top</f>
        <v>#VALUE!</v>
      </c>
      <c r="AL164" s="168">
        <f t="shared" si="7"/>
        <v>0</v>
      </c>
      <c r="AM164" s="169">
        <f t="shared" si="7"/>
        <v>0</v>
      </c>
      <c r="AN164" s="169">
        <f t="shared" si="7"/>
        <v>0</v>
      </c>
      <c r="AO164" s="169">
        <f t="shared" si="7"/>
        <v>0</v>
      </c>
      <c r="AP164" s="169">
        <f t="shared" si="7"/>
        <v>0</v>
      </c>
      <c r="AQ164" s="169">
        <f t="shared" si="6"/>
        <v>0</v>
      </c>
      <c r="AR164" s="169">
        <f t="shared" si="6"/>
        <v>0</v>
      </c>
      <c r="AS164" s="169">
        <f t="shared" si="6"/>
        <v>0</v>
      </c>
      <c r="AT164" s="169">
        <f t="shared" si="6"/>
        <v>0</v>
      </c>
      <c r="AU164" s="169">
        <f t="shared" si="6"/>
        <v>0</v>
      </c>
      <c r="AV164" s="170">
        <f>Notlar!AV164/b_top</f>
        <v>0</v>
      </c>
    </row>
    <row r="165" spans="1:48" x14ac:dyDescent="0.25">
      <c r="A165" s="68">
        <v>163</v>
      </c>
      <c r="B165" s="126" t="str">
        <f>IF(Notlar!B165&lt;&gt;"",Notlar!B165,"")</f>
        <v/>
      </c>
      <c r="C165" s="127" t="str">
        <f>IF(Notlar!C165&lt;&gt;"",Notlar!C165,"")</f>
        <v/>
      </c>
      <c r="D165" s="128" t="str">
        <f>IF(Notlar!D165&lt;&gt;"",Notlar!D165,"")</f>
        <v/>
      </c>
      <c r="E165" s="118">
        <f>IFERROR(Notlar!E165/v_s1,0)</f>
        <v>0</v>
      </c>
      <c r="F165" s="119">
        <f>IFERROR(Notlar!F165/v_s2,0)</f>
        <v>0</v>
      </c>
      <c r="G165" s="119">
        <f>IFERROR(Notlar!G165/v_s3,0)</f>
        <v>0</v>
      </c>
      <c r="H165" s="119">
        <f>IFERROR(Notlar!H165/v_s4,0)</f>
        <v>0</v>
      </c>
      <c r="I165" s="119">
        <f>IFERROR(Notlar!I165/v_s5,0)</f>
        <v>0</v>
      </c>
      <c r="J165" s="119">
        <f>IFERROR(Notlar!J165/v_s6,0)</f>
        <v>0</v>
      </c>
      <c r="K165" s="119">
        <f>IFERROR(Notlar!K165/v_s7,0)</f>
        <v>0</v>
      </c>
      <c r="L165" s="119">
        <f>IFERROR(Notlar!L165/v_s8,0)</f>
        <v>0</v>
      </c>
      <c r="M165" s="119">
        <f>IFERROR(Notlar!M165/v_s9,0)</f>
        <v>0</v>
      </c>
      <c r="N165" s="119">
        <f>IFERROR(Notlar!N165/v_s10,0)</f>
        <v>0</v>
      </c>
      <c r="O165" s="120" t="e">
        <f>Notlar!O165/v_top</f>
        <v>#VALUE!</v>
      </c>
      <c r="P165" s="121">
        <f>IFERROR(Notlar!P165/f_s1,0)</f>
        <v>0</v>
      </c>
      <c r="Q165" s="119">
        <f>IFERROR(Notlar!Q165/f_s2,0)</f>
        <v>0</v>
      </c>
      <c r="R165" s="119">
        <f>IFERROR(Notlar!R165/f_s3,0)</f>
        <v>0</v>
      </c>
      <c r="S165" s="119">
        <f>IFERROR(Notlar!S165/f_s4,0)</f>
        <v>0</v>
      </c>
      <c r="T165" s="119">
        <f>IFERROR(Notlar!T165/f_s5,0)</f>
        <v>0</v>
      </c>
      <c r="U165" s="119">
        <f>IFERROR(Notlar!U165/f_s6,0)</f>
        <v>0</v>
      </c>
      <c r="V165" s="119">
        <f>IFERROR(Notlar!V165/f_s7,0)</f>
        <v>0</v>
      </c>
      <c r="W165" s="119">
        <f>IFERROR(Notlar!W165/f_s8,0)</f>
        <v>0</v>
      </c>
      <c r="X165" s="119">
        <f>IFERROR(Notlar!X165/f_s9,0)</f>
        <v>0</v>
      </c>
      <c r="Y165" s="119">
        <f>IFERROR(Notlar!Y165/f_s10,0)</f>
        <v>0</v>
      </c>
      <c r="Z165" s="122" t="e">
        <f>Notlar!Z165/f_top</f>
        <v>#VALUE!</v>
      </c>
      <c r="AA165" s="118">
        <f>IFERROR(Notlar!AA165/b_s1,0)</f>
        <v>0</v>
      </c>
      <c r="AB165" s="119">
        <f>IFERROR(Notlar!AB165/b_s2,0)</f>
        <v>0</v>
      </c>
      <c r="AC165" s="119">
        <f>IFERROR(Notlar!AC165/b_s3,0)</f>
        <v>0</v>
      </c>
      <c r="AD165" s="119">
        <f>IFERROR(Notlar!AD165/b_s4,0)</f>
        <v>0</v>
      </c>
      <c r="AE165" s="119">
        <f>IFERROR(Notlar!AE165/b_s5,0)</f>
        <v>0</v>
      </c>
      <c r="AF165" s="119">
        <f>IFERROR(Notlar!AF165/b_s6,0)</f>
        <v>0</v>
      </c>
      <c r="AG165" s="119">
        <f>IFERROR(Notlar!AG165/b_s7,0)</f>
        <v>0</v>
      </c>
      <c r="AH165" s="119">
        <f>IFERROR(Notlar!AH165/b_s8,0)</f>
        <v>0</v>
      </c>
      <c r="AI165" s="119">
        <f>IFERROR(Notlar!AI165/b_s9,0)</f>
        <v>0</v>
      </c>
      <c r="AJ165" s="119">
        <f>IFERROR(Notlar!AJ165/b_s10,0)</f>
        <v>0</v>
      </c>
      <c r="AK165" s="122" t="e">
        <f>Notlar!AK165/b_top</f>
        <v>#VALUE!</v>
      </c>
      <c r="AL165" s="168">
        <f t="shared" si="7"/>
        <v>0</v>
      </c>
      <c r="AM165" s="169">
        <f t="shared" si="7"/>
        <v>0</v>
      </c>
      <c r="AN165" s="169">
        <f t="shared" si="7"/>
        <v>0</v>
      </c>
      <c r="AO165" s="169">
        <f t="shared" si="7"/>
        <v>0</v>
      </c>
      <c r="AP165" s="169">
        <f t="shared" si="7"/>
        <v>0</v>
      </c>
      <c r="AQ165" s="169">
        <f t="shared" si="6"/>
        <v>0</v>
      </c>
      <c r="AR165" s="169">
        <f t="shared" si="6"/>
        <v>0</v>
      </c>
      <c r="AS165" s="169">
        <f t="shared" si="6"/>
        <v>0</v>
      </c>
      <c r="AT165" s="169">
        <f t="shared" si="6"/>
        <v>0</v>
      </c>
      <c r="AU165" s="169">
        <f t="shared" si="6"/>
        <v>0</v>
      </c>
      <c r="AV165" s="170">
        <f>Notlar!AV165/b_top</f>
        <v>0</v>
      </c>
    </row>
    <row r="166" spans="1:48" x14ac:dyDescent="0.25">
      <c r="A166" s="30">
        <v>164</v>
      </c>
      <c r="B166" s="123" t="str">
        <f>IF(Notlar!B166&lt;&gt;"",Notlar!B166,"")</f>
        <v/>
      </c>
      <c r="C166" s="124" t="str">
        <f>IF(Notlar!C166&lt;&gt;"",Notlar!C166,"")</f>
        <v/>
      </c>
      <c r="D166" s="125" t="str">
        <f>IF(Notlar!D166&lt;&gt;"",Notlar!D166,"")</f>
        <v/>
      </c>
      <c r="E166" s="118">
        <f>IFERROR(Notlar!E166/v_s1,0)</f>
        <v>0</v>
      </c>
      <c r="F166" s="119">
        <f>IFERROR(Notlar!F166/v_s2,0)</f>
        <v>0</v>
      </c>
      <c r="G166" s="119">
        <f>IFERROR(Notlar!G166/v_s3,0)</f>
        <v>0</v>
      </c>
      <c r="H166" s="119">
        <f>IFERROR(Notlar!H166/v_s4,0)</f>
        <v>0</v>
      </c>
      <c r="I166" s="119">
        <f>IFERROR(Notlar!I166/v_s5,0)</f>
        <v>0</v>
      </c>
      <c r="J166" s="119">
        <f>IFERROR(Notlar!J166/v_s6,0)</f>
        <v>0</v>
      </c>
      <c r="K166" s="119">
        <f>IFERROR(Notlar!K166/v_s7,0)</f>
        <v>0</v>
      </c>
      <c r="L166" s="119">
        <f>IFERROR(Notlar!L166/v_s8,0)</f>
        <v>0</v>
      </c>
      <c r="M166" s="119">
        <f>IFERROR(Notlar!M166/v_s9,0)</f>
        <v>0</v>
      </c>
      <c r="N166" s="119">
        <f>IFERROR(Notlar!N166/v_s10,0)</f>
        <v>0</v>
      </c>
      <c r="O166" s="120" t="e">
        <f>Notlar!O166/v_top</f>
        <v>#VALUE!</v>
      </c>
      <c r="P166" s="121">
        <f>IFERROR(Notlar!P166/f_s1,0)</f>
        <v>0</v>
      </c>
      <c r="Q166" s="119">
        <f>IFERROR(Notlar!Q166/f_s2,0)</f>
        <v>0</v>
      </c>
      <c r="R166" s="119">
        <f>IFERROR(Notlar!R166/f_s3,0)</f>
        <v>0</v>
      </c>
      <c r="S166" s="119">
        <f>IFERROR(Notlar!S166/f_s4,0)</f>
        <v>0</v>
      </c>
      <c r="T166" s="119">
        <f>IFERROR(Notlar!T166/f_s5,0)</f>
        <v>0</v>
      </c>
      <c r="U166" s="119">
        <f>IFERROR(Notlar!U166/f_s6,0)</f>
        <v>0</v>
      </c>
      <c r="V166" s="119">
        <f>IFERROR(Notlar!V166/f_s7,0)</f>
        <v>0</v>
      </c>
      <c r="W166" s="119">
        <f>IFERROR(Notlar!W166/f_s8,0)</f>
        <v>0</v>
      </c>
      <c r="X166" s="119">
        <f>IFERROR(Notlar!X166/f_s9,0)</f>
        <v>0</v>
      </c>
      <c r="Y166" s="119">
        <f>IFERROR(Notlar!Y166/f_s10,0)</f>
        <v>0</v>
      </c>
      <c r="Z166" s="122" t="e">
        <f>Notlar!Z166/f_top</f>
        <v>#VALUE!</v>
      </c>
      <c r="AA166" s="118">
        <f>IFERROR(Notlar!AA166/b_s1,0)</f>
        <v>0</v>
      </c>
      <c r="AB166" s="119">
        <f>IFERROR(Notlar!AB166/b_s2,0)</f>
        <v>0</v>
      </c>
      <c r="AC166" s="119">
        <f>IFERROR(Notlar!AC166/b_s3,0)</f>
        <v>0</v>
      </c>
      <c r="AD166" s="119">
        <f>IFERROR(Notlar!AD166/b_s4,0)</f>
        <v>0</v>
      </c>
      <c r="AE166" s="119">
        <f>IFERROR(Notlar!AE166/b_s5,0)</f>
        <v>0</v>
      </c>
      <c r="AF166" s="119">
        <f>IFERROR(Notlar!AF166/b_s6,0)</f>
        <v>0</v>
      </c>
      <c r="AG166" s="119">
        <f>IFERROR(Notlar!AG166/b_s7,0)</f>
        <v>0</v>
      </c>
      <c r="AH166" s="119">
        <f>IFERROR(Notlar!AH166/b_s8,0)</f>
        <v>0</v>
      </c>
      <c r="AI166" s="119">
        <f>IFERROR(Notlar!AI166/b_s9,0)</f>
        <v>0</v>
      </c>
      <c r="AJ166" s="119">
        <f>IFERROR(Notlar!AJ166/b_s10,0)</f>
        <v>0</v>
      </c>
      <c r="AK166" s="122" t="e">
        <f>Notlar!AK166/b_top</f>
        <v>#VALUE!</v>
      </c>
      <c r="AL166" s="168">
        <f t="shared" si="7"/>
        <v>0</v>
      </c>
      <c r="AM166" s="169">
        <f t="shared" si="7"/>
        <v>0</v>
      </c>
      <c r="AN166" s="169">
        <f t="shared" si="7"/>
        <v>0</v>
      </c>
      <c r="AO166" s="169">
        <f t="shared" si="7"/>
        <v>0</v>
      </c>
      <c r="AP166" s="169">
        <f t="shared" si="7"/>
        <v>0</v>
      </c>
      <c r="AQ166" s="169">
        <f t="shared" si="6"/>
        <v>0</v>
      </c>
      <c r="AR166" s="169">
        <f t="shared" si="6"/>
        <v>0</v>
      </c>
      <c r="AS166" s="169">
        <f t="shared" si="6"/>
        <v>0</v>
      </c>
      <c r="AT166" s="169">
        <f t="shared" si="6"/>
        <v>0</v>
      </c>
      <c r="AU166" s="169">
        <f t="shared" si="6"/>
        <v>0</v>
      </c>
      <c r="AV166" s="170">
        <f>Notlar!AV166/b_top</f>
        <v>0</v>
      </c>
    </row>
    <row r="167" spans="1:48" x14ac:dyDescent="0.25">
      <c r="A167" s="68">
        <v>165</v>
      </c>
      <c r="B167" s="126" t="str">
        <f>IF(Notlar!B167&lt;&gt;"",Notlar!B167,"")</f>
        <v/>
      </c>
      <c r="C167" s="127" t="str">
        <f>IF(Notlar!C167&lt;&gt;"",Notlar!C167,"")</f>
        <v/>
      </c>
      <c r="D167" s="128" t="str">
        <f>IF(Notlar!D167&lt;&gt;"",Notlar!D167,"")</f>
        <v/>
      </c>
      <c r="E167" s="118">
        <f>IFERROR(Notlar!E167/v_s1,0)</f>
        <v>0</v>
      </c>
      <c r="F167" s="119">
        <f>IFERROR(Notlar!F167/v_s2,0)</f>
        <v>0</v>
      </c>
      <c r="G167" s="119">
        <f>IFERROR(Notlar!G167/v_s3,0)</f>
        <v>0</v>
      </c>
      <c r="H167" s="119">
        <f>IFERROR(Notlar!H167/v_s4,0)</f>
        <v>0</v>
      </c>
      <c r="I167" s="119">
        <f>IFERROR(Notlar!I167/v_s5,0)</f>
        <v>0</v>
      </c>
      <c r="J167" s="119">
        <f>IFERROR(Notlar!J167/v_s6,0)</f>
        <v>0</v>
      </c>
      <c r="K167" s="119">
        <f>IFERROR(Notlar!K167/v_s7,0)</f>
        <v>0</v>
      </c>
      <c r="L167" s="119">
        <f>IFERROR(Notlar!L167/v_s8,0)</f>
        <v>0</v>
      </c>
      <c r="M167" s="119">
        <f>IFERROR(Notlar!M167/v_s9,0)</f>
        <v>0</v>
      </c>
      <c r="N167" s="119">
        <f>IFERROR(Notlar!N167/v_s10,0)</f>
        <v>0</v>
      </c>
      <c r="O167" s="120" t="e">
        <f>Notlar!O167/v_top</f>
        <v>#VALUE!</v>
      </c>
      <c r="P167" s="121">
        <f>IFERROR(Notlar!P167/f_s1,0)</f>
        <v>0</v>
      </c>
      <c r="Q167" s="119">
        <f>IFERROR(Notlar!Q167/f_s2,0)</f>
        <v>0</v>
      </c>
      <c r="R167" s="119">
        <f>IFERROR(Notlar!R167/f_s3,0)</f>
        <v>0</v>
      </c>
      <c r="S167" s="119">
        <f>IFERROR(Notlar!S167/f_s4,0)</f>
        <v>0</v>
      </c>
      <c r="T167" s="119">
        <f>IFERROR(Notlar!T167/f_s5,0)</f>
        <v>0</v>
      </c>
      <c r="U167" s="119">
        <f>IFERROR(Notlar!U167/f_s6,0)</f>
        <v>0</v>
      </c>
      <c r="V167" s="119">
        <f>IFERROR(Notlar!V167/f_s7,0)</f>
        <v>0</v>
      </c>
      <c r="W167" s="119">
        <f>IFERROR(Notlar!W167/f_s8,0)</f>
        <v>0</v>
      </c>
      <c r="X167" s="119">
        <f>IFERROR(Notlar!X167/f_s9,0)</f>
        <v>0</v>
      </c>
      <c r="Y167" s="119">
        <f>IFERROR(Notlar!Y167/f_s10,0)</f>
        <v>0</v>
      </c>
      <c r="Z167" s="122" t="e">
        <f>Notlar!Z167/f_top</f>
        <v>#VALUE!</v>
      </c>
      <c r="AA167" s="118">
        <f>IFERROR(Notlar!AA167/b_s1,0)</f>
        <v>0</v>
      </c>
      <c r="AB167" s="119">
        <f>IFERROR(Notlar!AB167/b_s2,0)</f>
        <v>0</v>
      </c>
      <c r="AC167" s="119">
        <f>IFERROR(Notlar!AC167/b_s3,0)</f>
        <v>0</v>
      </c>
      <c r="AD167" s="119">
        <f>IFERROR(Notlar!AD167/b_s4,0)</f>
        <v>0</v>
      </c>
      <c r="AE167" s="119">
        <f>IFERROR(Notlar!AE167/b_s5,0)</f>
        <v>0</v>
      </c>
      <c r="AF167" s="119">
        <f>IFERROR(Notlar!AF167/b_s6,0)</f>
        <v>0</v>
      </c>
      <c r="AG167" s="119">
        <f>IFERROR(Notlar!AG167/b_s7,0)</f>
        <v>0</v>
      </c>
      <c r="AH167" s="119">
        <f>IFERROR(Notlar!AH167/b_s8,0)</f>
        <v>0</v>
      </c>
      <c r="AI167" s="119">
        <f>IFERROR(Notlar!AI167/b_s9,0)</f>
        <v>0</v>
      </c>
      <c r="AJ167" s="119">
        <f>IFERROR(Notlar!AJ167/b_s10,0)</f>
        <v>0</v>
      </c>
      <c r="AK167" s="122" t="e">
        <f>Notlar!AK167/b_top</f>
        <v>#VALUE!</v>
      </c>
      <c r="AL167" s="168">
        <f t="shared" si="7"/>
        <v>0</v>
      </c>
      <c r="AM167" s="169">
        <f t="shared" si="7"/>
        <v>0</v>
      </c>
      <c r="AN167" s="169">
        <f t="shared" si="7"/>
        <v>0</v>
      </c>
      <c r="AO167" s="169">
        <f t="shared" si="7"/>
        <v>0</v>
      </c>
      <c r="AP167" s="169">
        <f t="shared" si="7"/>
        <v>0</v>
      </c>
      <c r="AQ167" s="169">
        <f t="shared" si="6"/>
        <v>0</v>
      </c>
      <c r="AR167" s="169">
        <f t="shared" si="6"/>
        <v>0</v>
      </c>
      <c r="AS167" s="169">
        <f t="shared" si="6"/>
        <v>0</v>
      </c>
      <c r="AT167" s="169">
        <f t="shared" si="6"/>
        <v>0</v>
      </c>
      <c r="AU167" s="169">
        <f t="shared" si="6"/>
        <v>0</v>
      </c>
      <c r="AV167" s="170">
        <f>Notlar!AV167/b_top</f>
        <v>0</v>
      </c>
    </row>
    <row r="168" spans="1:48" x14ac:dyDescent="0.25">
      <c r="A168" s="30">
        <v>166</v>
      </c>
      <c r="B168" s="123" t="str">
        <f>IF(Notlar!B168&lt;&gt;"",Notlar!B168,"")</f>
        <v/>
      </c>
      <c r="C168" s="124" t="str">
        <f>IF(Notlar!C168&lt;&gt;"",Notlar!C168,"")</f>
        <v/>
      </c>
      <c r="D168" s="125" t="str">
        <f>IF(Notlar!D168&lt;&gt;"",Notlar!D168,"")</f>
        <v/>
      </c>
      <c r="E168" s="118">
        <f>IFERROR(Notlar!E168/v_s1,0)</f>
        <v>0</v>
      </c>
      <c r="F168" s="119">
        <f>IFERROR(Notlar!F168/v_s2,0)</f>
        <v>0</v>
      </c>
      <c r="G168" s="119">
        <f>IFERROR(Notlar!G168/v_s3,0)</f>
        <v>0</v>
      </c>
      <c r="H168" s="119">
        <f>IFERROR(Notlar!H168/v_s4,0)</f>
        <v>0</v>
      </c>
      <c r="I168" s="119">
        <f>IFERROR(Notlar!I168/v_s5,0)</f>
        <v>0</v>
      </c>
      <c r="J168" s="119">
        <f>IFERROR(Notlar!J168/v_s6,0)</f>
        <v>0</v>
      </c>
      <c r="K168" s="119">
        <f>IFERROR(Notlar!K168/v_s7,0)</f>
        <v>0</v>
      </c>
      <c r="L168" s="119">
        <f>IFERROR(Notlar!L168/v_s8,0)</f>
        <v>0</v>
      </c>
      <c r="M168" s="119">
        <f>IFERROR(Notlar!M168/v_s9,0)</f>
        <v>0</v>
      </c>
      <c r="N168" s="119">
        <f>IFERROR(Notlar!N168/v_s10,0)</f>
        <v>0</v>
      </c>
      <c r="O168" s="120" t="e">
        <f>Notlar!O168/v_top</f>
        <v>#VALUE!</v>
      </c>
      <c r="P168" s="121">
        <f>IFERROR(Notlar!P168/f_s1,0)</f>
        <v>0</v>
      </c>
      <c r="Q168" s="119">
        <f>IFERROR(Notlar!Q168/f_s2,0)</f>
        <v>0</v>
      </c>
      <c r="R168" s="119">
        <f>IFERROR(Notlar!R168/f_s3,0)</f>
        <v>0</v>
      </c>
      <c r="S168" s="119">
        <f>IFERROR(Notlar!S168/f_s4,0)</f>
        <v>0</v>
      </c>
      <c r="T168" s="119">
        <f>IFERROR(Notlar!T168/f_s5,0)</f>
        <v>0</v>
      </c>
      <c r="U168" s="119">
        <f>IFERROR(Notlar!U168/f_s6,0)</f>
        <v>0</v>
      </c>
      <c r="V168" s="119">
        <f>IFERROR(Notlar!V168/f_s7,0)</f>
        <v>0</v>
      </c>
      <c r="W168" s="119">
        <f>IFERROR(Notlar!W168/f_s8,0)</f>
        <v>0</v>
      </c>
      <c r="X168" s="119">
        <f>IFERROR(Notlar!X168/f_s9,0)</f>
        <v>0</v>
      </c>
      <c r="Y168" s="119">
        <f>IFERROR(Notlar!Y168/f_s10,0)</f>
        <v>0</v>
      </c>
      <c r="Z168" s="122" t="e">
        <f>Notlar!Z168/f_top</f>
        <v>#VALUE!</v>
      </c>
      <c r="AA168" s="118">
        <f>IFERROR(Notlar!AA168/b_s1,0)</f>
        <v>0</v>
      </c>
      <c r="AB168" s="119">
        <f>IFERROR(Notlar!AB168/b_s2,0)</f>
        <v>0</v>
      </c>
      <c r="AC168" s="119">
        <f>IFERROR(Notlar!AC168/b_s3,0)</f>
        <v>0</v>
      </c>
      <c r="AD168" s="119">
        <f>IFERROR(Notlar!AD168/b_s4,0)</f>
        <v>0</v>
      </c>
      <c r="AE168" s="119">
        <f>IFERROR(Notlar!AE168/b_s5,0)</f>
        <v>0</v>
      </c>
      <c r="AF168" s="119">
        <f>IFERROR(Notlar!AF168/b_s6,0)</f>
        <v>0</v>
      </c>
      <c r="AG168" s="119">
        <f>IFERROR(Notlar!AG168/b_s7,0)</f>
        <v>0</v>
      </c>
      <c r="AH168" s="119">
        <f>IFERROR(Notlar!AH168/b_s8,0)</f>
        <v>0</v>
      </c>
      <c r="AI168" s="119">
        <f>IFERROR(Notlar!AI168/b_s9,0)</f>
        <v>0</v>
      </c>
      <c r="AJ168" s="119">
        <f>IFERROR(Notlar!AJ168/b_s10,0)</f>
        <v>0</v>
      </c>
      <c r="AK168" s="122" t="e">
        <f>Notlar!AK168/b_top</f>
        <v>#VALUE!</v>
      </c>
      <c r="AL168" s="168">
        <f t="shared" si="7"/>
        <v>0</v>
      </c>
      <c r="AM168" s="169">
        <f t="shared" si="7"/>
        <v>0</v>
      </c>
      <c r="AN168" s="169">
        <f t="shared" si="7"/>
        <v>0</v>
      </c>
      <c r="AO168" s="169">
        <f t="shared" si="7"/>
        <v>0</v>
      </c>
      <c r="AP168" s="169">
        <f t="shared" si="7"/>
        <v>0</v>
      </c>
      <c r="AQ168" s="169">
        <f t="shared" si="6"/>
        <v>0</v>
      </c>
      <c r="AR168" s="169">
        <f t="shared" si="6"/>
        <v>0</v>
      </c>
      <c r="AS168" s="169">
        <f t="shared" si="6"/>
        <v>0</v>
      </c>
      <c r="AT168" s="169">
        <f t="shared" si="6"/>
        <v>0</v>
      </c>
      <c r="AU168" s="169">
        <f t="shared" si="6"/>
        <v>0</v>
      </c>
      <c r="AV168" s="170">
        <f>Notlar!AV168/b_top</f>
        <v>0</v>
      </c>
    </row>
    <row r="169" spans="1:48" x14ac:dyDescent="0.25">
      <c r="A169" s="68">
        <v>167</v>
      </c>
      <c r="B169" s="126" t="str">
        <f>IF(Notlar!B169&lt;&gt;"",Notlar!B169,"")</f>
        <v/>
      </c>
      <c r="C169" s="127" t="str">
        <f>IF(Notlar!C169&lt;&gt;"",Notlar!C169,"")</f>
        <v/>
      </c>
      <c r="D169" s="128" t="str">
        <f>IF(Notlar!D169&lt;&gt;"",Notlar!D169,"")</f>
        <v/>
      </c>
      <c r="E169" s="118">
        <f>IFERROR(Notlar!E169/v_s1,0)</f>
        <v>0</v>
      </c>
      <c r="F169" s="119">
        <f>IFERROR(Notlar!F169/v_s2,0)</f>
        <v>0</v>
      </c>
      <c r="G169" s="119">
        <f>IFERROR(Notlar!G169/v_s3,0)</f>
        <v>0</v>
      </c>
      <c r="H169" s="119">
        <f>IFERROR(Notlar!H169/v_s4,0)</f>
        <v>0</v>
      </c>
      <c r="I169" s="119">
        <f>IFERROR(Notlar!I169/v_s5,0)</f>
        <v>0</v>
      </c>
      <c r="J169" s="119">
        <f>IFERROR(Notlar!J169/v_s6,0)</f>
        <v>0</v>
      </c>
      <c r="K169" s="119">
        <f>IFERROR(Notlar!K169/v_s7,0)</f>
        <v>0</v>
      </c>
      <c r="L169" s="119">
        <f>IFERROR(Notlar!L169/v_s8,0)</f>
        <v>0</v>
      </c>
      <c r="M169" s="119">
        <f>IFERROR(Notlar!M169/v_s9,0)</f>
        <v>0</v>
      </c>
      <c r="N169" s="119">
        <f>IFERROR(Notlar!N169/v_s10,0)</f>
        <v>0</v>
      </c>
      <c r="O169" s="120" t="e">
        <f>Notlar!O169/v_top</f>
        <v>#VALUE!</v>
      </c>
      <c r="P169" s="121">
        <f>IFERROR(Notlar!P169/f_s1,0)</f>
        <v>0</v>
      </c>
      <c r="Q169" s="119">
        <f>IFERROR(Notlar!Q169/f_s2,0)</f>
        <v>0</v>
      </c>
      <c r="R169" s="119">
        <f>IFERROR(Notlar!R169/f_s3,0)</f>
        <v>0</v>
      </c>
      <c r="S169" s="119">
        <f>IFERROR(Notlar!S169/f_s4,0)</f>
        <v>0</v>
      </c>
      <c r="T169" s="119">
        <f>IFERROR(Notlar!T169/f_s5,0)</f>
        <v>0</v>
      </c>
      <c r="U169" s="119">
        <f>IFERROR(Notlar!U169/f_s6,0)</f>
        <v>0</v>
      </c>
      <c r="V169" s="119">
        <f>IFERROR(Notlar!V169/f_s7,0)</f>
        <v>0</v>
      </c>
      <c r="W169" s="119">
        <f>IFERROR(Notlar!W169/f_s8,0)</f>
        <v>0</v>
      </c>
      <c r="X169" s="119">
        <f>IFERROR(Notlar!X169/f_s9,0)</f>
        <v>0</v>
      </c>
      <c r="Y169" s="119">
        <f>IFERROR(Notlar!Y169/f_s10,0)</f>
        <v>0</v>
      </c>
      <c r="Z169" s="122" t="e">
        <f>Notlar!Z169/f_top</f>
        <v>#VALUE!</v>
      </c>
      <c r="AA169" s="118">
        <f>IFERROR(Notlar!AA169/b_s1,0)</f>
        <v>0</v>
      </c>
      <c r="AB169" s="119">
        <f>IFERROR(Notlar!AB169/b_s2,0)</f>
        <v>0</v>
      </c>
      <c r="AC169" s="119">
        <f>IFERROR(Notlar!AC169/b_s3,0)</f>
        <v>0</v>
      </c>
      <c r="AD169" s="119">
        <f>IFERROR(Notlar!AD169/b_s4,0)</f>
        <v>0</v>
      </c>
      <c r="AE169" s="119">
        <f>IFERROR(Notlar!AE169/b_s5,0)</f>
        <v>0</v>
      </c>
      <c r="AF169" s="119">
        <f>IFERROR(Notlar!AF169/b_s6,0)</f>
        <v>0</v>
      </c>
      <c r="AG169" s="119">
        <f>IFERROR(Notlar!AG169/b_s7,0)</f>
        <v>0</v>
      </c>
      <c r="AH169" s="119">
        <f>IFERROR(Notlar!AH169/b_s8,0)</f>
        <v>0</v>
      </c>
      <c r="AI169" s="119">
        <f>IFERROR(Notlar!AI169/b_s9,0)</f>
        <v>0</v>
      </c>
      <c r="AJ169" s="119">
        <f>IFERROR(Notlar!AJ169/b_s10,0)</f>
        <v>0</v>
      </c>
      <c r="AK169" s="122" t="e">
        <f>Notlar!AK169/b_top</f>
        <v>#VALUE!</v>
      </c>
      <c r="AL169" s="168">
        <f t="shared" si="7"/>
        <v>0</v>
      </c>
      <c r="AM169" s="169">
        <f t="shared" si="7"/>
        <v>0</v>
      </c>
      <c r="AN169" s="169">
        <f t="shared" si="7"/>
        <v>0</v>
      </c>
      <c r="AO169" s="169">
        <f t="shared" si="7"/>
        <v>0</v>
      </c>
      <c r="AP169" s="169">
        <f t="shared" si="7"/>
        <v>0</v>
      </c>
      <c r="AQ169" s="169">
        <f t="shared" si="6"/>
        <v>0</v>
      </c>
      <c r="AR169" s="169">
        <f t="shared" si="6"/>
        <v>0</v>
      </c>
      <c r="AS169" s="169">
        <f t="shared" si="6"/>
        <v>0</v>
      </c>
      <c r="AT169" s="169">
        <f t="shared" si="6"/>
        <v>0</v>
      </c>
      <c r="AU169" s="169">
        <f t="shared" si="6"/>
        <v>0</v>
      </c>
      <c r="AV169" s="170">
        <f>Notlar!AV169/b_top</f>
        <v>0</v>
      </c>
    </row>
    <row r="170" spans="1:48" x14ac:dyDescent="0.25">
      <c r="A170" s="30">
        <v>168</v>
      </c>
      <c r="B170" s="123" t="str">
        <f>IF(Notlar!B170&lt;&gt;"",Notlar!B170,"")</f>
        <v/>
      </c>
      <c r="C170" s="124" t="str">
        <f>IF(Notlar!C170&lt;&gt;"",Notlar!C170,"")</f>
        <v/>
      </c>
      <c r="D170" s="125" t="str">
        <f>IF(Notlar!D170&lt;&gt;"",Notlar!D170,"")</f>
        <v/>
      </c>
      <c r="E170" s="118">
        <f>IFERROR(Notlar!E170/v_s1,0)</f>
        <v>0</v>
      </c>
      <c r="F170" s="119">
        <f>IFERROR(Notlar!F170/v_s2,0)</f>
        <v>0</v>
      </c>
      <c r="G170" s="119">
        <f>IFERROR(Notlar!G170/v_s3,0)</f>
        <v>0</v>
      </c>
      <c r="H170" s="119">
        <f>IFERROR(Notlar!H170/v_s4,0)</f>
        <v>0</v>
      </c>
      <c r="I170" s="119">
        <f>IFERROR(Notlar!I170/v_s5,0)</f>
        <v>0</v>
      </c>
      <c r="J170" s="119">
        <f>IFERROR(Notlar!J170/v_s6,0)</f>
        <v>0</v>
      </c>
      <c r="K170" s="119">
        <f>IFERROR(Notlar!K170/v_s7,0)</f>
        <v>0</v>
      </c>
      <c r="L170" s="119">
        <f>IFERROR(Notlar!L170/v_s8,0)</f>
        <v>0</v>
      </c>
      <c r="M170" s="119">
        <f>IFERROR(Notlar!M170/v_s9,0)</f>
        <v>0</v>
      </c>
      <c r="N170" s="119">
        <f>IFERROR(Notlar!N170/v_s10,0)</f>
        <v>0</v>
      </c>
      <c r="O170" s="120" t="e">
        <f>Notlar!O170/v_top</f>
        <v>#VALUE!</v>
      </c>
      <c r="P170" s="121">
        <f>IFERROR(Notlar!P170/f_s1,0)</f>
        <v>0</v>
      </c>
      <c r="Q170" s="119">
        <f>IFERROR(Notlar!Q170/f_s2,0)</f>
        <v>0</v>
      </c>
      <c r="R170" s="119">
        <f>IFERROR(Notlar!R170/f_s3,0)</f>
        <v>0</v>
      </c>
      <c r="S170" s="119">
        <f>IFERROR(Notlar!S170/f_s4,0)</f>
        <v>0</v>
      </c>
      <c r="T170" s="119">
        <f>IFERROR(Notlar!T170/f_s5,0)</f>
        <v>0</v>
      </c>
      <c r="U170" s="119">
        <f>IFERROR(Notlar!U170/f_s6,0)</f>
        <v>0</v>
      </c>
      <c r="V170" s="119">
        <f>IFERROR(Notlar!V170/f_s7,0)</f>
        <v>0</v>
      </c>
      <c r="W170" s="119">
        <f>IFERROR(Notlar!W170/f_s8,0)</f>
        <v>0</v>
      </c>
      <c r="X170" s="119">
        <f>IFERROR(Notlar!X170/f_s9,0)</f>
        <v>0</v>
      </c>
      <c r="Y170" s="119">
        <f>IFERROR(Notlar!Y170/f_s10,0)</f>
        <v>0</v>
      </c>
      <c r="Z170" s="122" t="e">
        <f>Notlar!Z170/f_top</f>
        <v>#VALUE!</v>
      </c>
      <c r="AA170" s="118">
        <f>IFERROR(Notlar!AA170/b_s1,0)</f>
        <v>0</v>
      </c>
      <c r="AB170" s="119">
        <f>IFERROR(Notlar!AB170/b_s2,0)</f>
        <v>0</v>
      </c>
      <c r="AC170" s="119">
        <f>IFERROR(Notlar!AC170/b_s3,0)</f>
        <v>0</v>
      </c>
      <c r="AD170" s="119">
        <f>IFERROR(Notlar!AD170/b_s4,0)</f>
        <v>0</v>
      </c>
      <c r="AE170" s="119">
        <f>IFERROR(Notlar!AE170/b_s5,0)</f>
        <v>0</v>
      </c>
      <c r="AF170" s="119">
        <f>IFERROR(Notlar!AF170/b_s6,0)</f>
        <v>0</v>
      </c>
      <c r="AG170" s="119">
        <f>IFERROR(Notlar!AG170/b_s7,0)</f>
        <v>0</v>
      </c>
      <c r="AH170" s="119">
        <f>IFERROR(Notlar!AH170/b_s8,0)</f>
        <v>0</v>
      </c>
      <c r="AI170" s="119">
        <f>IFERROR(Notlar!AI170/b_s9,0)</f>
        <v>0</v>
      </c>
      <c r="AJ170" s="119">
        <f>IFERROR(Notlar!AJ170/b_s10,0)</f>
        <v>0</v>
      </c>
      <c r="AK170" s="122" t="e">
        <f>Notlar!AK170/b_top</f>
        <v>#VALUE!</v>
      </c>
      <c r="AL170" s="168">
        <f t="shared" si="7"/>
        <v>0</v>
      </c>
      <c r="AM170" s="169">
        <f t="shared" si="7"/>
        <v>0</v>
      </c>
      <c r="AN170" s="169">
        <f t="shared" si="7"/>
        <v>0</v>
      </c>
      <c r="AO170" s="169">
        <f t="shared" si="7"/>
        <v>0</v>
      </c>
      <c r="AP170" s="169">
        <f t="shared" si="7"/>
        <v>0</v>
      </c>
      <c r="AQ170" s="169">
        <f t="shared" si="6"/>
        <v>0</v>
      </c>
      <c r="AR170" s="169">
        <f t="shared" si="6"/>
        <v>0</v>
      </c>
      <c r="AS170" s="169">
        <f t="shared" si="6"/>
        <v>0</v>
      </c>
      <c r="AT170" s="169">
        <f t="shared" si="6"/>
        <v>0</v>
      </c>
      <c r="AU170" s="169">
        <f t="shared" si="6"/>
        <v>0</v>
      </c>
      <c r="AV170" s="170">
        <f>Notlar!AV170/b_top</f>
        <v>0</v>
      </c>
    </row>
    <row r="171" spans="1:48" x14ac:dyDescent="0.25">
      <c r="A171" s="68">
        <v>169</v>
      </c>
      <c r="B171" s="126" t="str">
        <f>IF(Notlar!B171&lt;&gt;"",Notlar!B171,"")</f>
        <v/>
      </c>
      <c r="C171" s="127" t="str">
        <f>IF(Notlar!C171&lt;&gt;"",Notlar!C171,"")</f>
        <v/>
      </c>
      <c r="D171" s="128" t="str">
        <f>IF(Notlar!D171&lt;&gt;"",Notlar!D171,"")</f>
        <v/>
      </c>
      <c r="E171" s="118">
        <f>IFERROR(Notlar!E171/v_s1,0)</f>
        <v>0</v>
      </c>
      <c r="F171" s="119">
        <f>IFERROR(Notlar!F171/v_s2,0)</f>
        <v>0</v>
      </c>
      <c r="G171" s="119">
        <f>IFERROR(Notlar!G171/v_s3,0)</f>
        <v>0</v>
      </c>
      <c r="H171" s="119">
        <f>IFERROR(Notlar!H171/v_s4,0)</f>
        <v>0</v>
      </c>
      <c r="I171" s="119">
        <f>IFERROR(Notlar!I171/v_s5,0)</f>
        <v>0</v>
      </c>
      <c r="J171" s="119">
        <f>IFERROR(Notlar!J171/v_s6,0)</f>
        <v>0</v>
      </c>
      <c r="K171" s="119">
        <f>IFERROR(Notlar!K171/v_s7,0)</f>
        <v>0</v>
      </c>
      <c r="L171" s="119">
        <f>IFERROR(Notlar!L171/v_s8,0)</f>
        <v>0</v>
      </c>
      <c r="M171" s="119">
        <f>IFERROR(Notlar!M171/v_s9,0)</f>
        <v>0</v>
      </c>
      <c r="N171" s="119">
        <f>IFERROR(Notlar!N171/v_s10,0)</f>
        <v>0</v>
      </c>
      <c r="O171" s="120" t="e">
        <f>Notlar!O171/v_top</f>
        <v>#VALUE!</v>
      </c>
      <c r="P171" s="121">
        <f>IFERROR(Notlar!P171/f_s1,0)</f>
        <v>0</v>
      </c>
      <c r="Q171" s="119">
        <f>IFERROR(Notlar!Q171/f_s2,0)</f>
        <v>0</v>
      </c>
      <c r="R171" s="119">
        <f>IFERROR(Notlar!R171/f_s3,0)</f>
        <v>0</v>
      </c>
      <c r="S171" s="119">
        <f>IFERROR(Notlar!S171/f_s4,0)</f>
        <v>0</v>
      </c>
      <c r="T171" s="119">
        <f>IFERROR(Notlar!T171/f_s5,0)</f>
        <v>0</v>
      </c>
      <c r="U171" s="119">
        <f>IFERROR(Notlar!U171/f_s6,0)</f>
        <v>0</v>
      </c>
      <c r="V171" s="119">
        <f>IFERROR(Notlar!V171/f_s7,0)</f>
        <v>0</v>
      </c>
      <c r="W171" s="119">
        <f>IFERROR(Notlar!W171/f_s8,0)</f>
        <v>0</v>
      </c>
      <c r="X171" s="119">
        <f>IFERROR(Notlar!X171/f_s9,0)</f>
        <v>0</v>
      </c>
      <c r="Y171" s="119">
        <f>IFERROR(Notlar!Y171/f_s10,0)</f>
        <v>0</v>
      </c>
      <c r="Z171" s="122" t="e">
        <f>Notlar!Z171/f_top</f>
        <v>#VALUE!</v>
      </c>
      <c r="AA171" s="118">
        <f>IFERROR(Notlar!AA171/b_s1,0)</f>
        <v>0</v>
      </c>
      <c r="AB171" s="119">
        <f>IFERROR(Notlar!AB171/b_s2,0)</f>
        <v>0</v>
      </c>
      <c r="AC171" s="119">
        <f>IFERROR(Notlar!AC171/b_s3,0)</f>
        <v>0</v>
      </c>
      <c r="AD171" s="119">
        <f>IFERROR(Notlar!AD171/b_s4,0)</f>
        <v>0</v>
      </c>
      <c r="AE171" s="119">
        <f>IFERROR(Notlar!AE171/b_s5,0)</f>
        <v>0</v>
      </c>
      <c r="AF171" s="119">
        <f>IFERROR(Notlar!AF171/b_s6,0)</f>
        <v>0</v>
      </c>
      <c r="AG171" s="119">
        <f>IFERROR(Notlar!AG171/b_s7,0)</f>
        <v>0</v>
      </c>
      <c r="AH171" s="119">
        <f>IFERROR(Notlar!AH171/b_s8,0)</f>
        <v>0</v>
      </c>
      <c r="AI171" s="119">
        <f>IFERROR(Notlar!AI171/b_s9,0)</f>
        <v>0</v>
      </c>
      <c r="AJ171" s="119">
        <f>IFERROR(Notlar!AJ171/b_s10,0)</f>
        <v>0</v>
      </c>
      <c r="AK171" s="122" t="e">
        <f>Notlar!AK171/b_top</f>
        <v>#VALUE!</v>
      </c>
      <c r="AL171" s="168">
        <f t="shared" si="7"/>
        <v>0</v>
      </c>
      <c r="AM171" s="169">
        <f t="shared" si="7"/>
        <v>0</v>
      </c>
      <c r="AN171" s="169">
        <f t="shared" si="7"/>
        <v>0</v>
      </c>
      <c r="AO171" s="169">
        <f t="shared" si="7"/>
        <v>0</v>
      </c>
      <c r="AP171" s="169">
        <f t="shared" si="7"/>
        <v>0</v>
      </c>
      <c r="AQ171" s="169">
        <f t="shared" si="6"/>
        <v>0</v>
      </c>
      <c r="AR171" s="169">
        <f t="shared" si="6"/>
        <v>0</v>
      </c>
      <c r="AS171" s="169">
        <f t="shared" si="6"/>
        <v>0</v>
      </c>
      <c r="AT171" s="169">
        <f t="shared" si="6"/>
        <v>0</v>
      </c>
      <c r="AU171" s="169">
        <f t="shared" si="6"/>
        <v>0</v>
      </c>
      <c r="AV171" s="170">
        <f>Notlar!AV171/b_top</f>
        <v>0</v>
      </c>
    </row>
    <row r="172" spans="1:48" x14ac:dyDescent="0.25">
      <c r="A172" s="30">
        <v>170</v>
      </c>
      <c r="B172" s="123" t="str">
        <f>IF(Notlar!B172&lt;&gt;"",Notlar!B172,"")</f>
        <v/>
      </c>
      <c r="C172" s="124" t="str">
        <f>IF(Notlar!C172&lt;&gt;"",Notlar!C172,"")</f>
        <v/>
      </c>
      <c r="D172" s="125" t="str">
        <f>IF(Notlar!D172&lt;&gt;"",Notlar!D172,"")</f>
        <v/>
      </c>
      <c r="E172" s="118">
        <f>IFERROR(Notlar!E172/v_s1,0)</f>
        <v>0</v>
      </c>
      <c r="F172" s="119">
        <f>IFERROR(Notlar!F172/v_s2,0)</f>
        <v>0</v>
      </c>
      <c r="G172" s="119">
        <f>IFERROR(Notlar!G172/v_s3,0)</f>
        <v>0</v>
      </c>
      <c r="H172" s="119">
        <f>IFERROR(Notlar!H172/v_s4,0)</f>
        <v>0</v>
      </c>
      <c r="I172" s="119">
        <f>IFERROR(Notlar!I172/v_s5,0)</f>
        <v>0</v>
      </c>
      <c r="J172" s="119">
        <f>IFERROR(Notlar!J172/v_s6,0)</f>
        <v>0</v>
      </c>
      <c r="K172" s="119">
        <f>IFERROR(Notlar!K172/v_s7,0)</f>
        <v>0</v>
      </c>
      <c r="L172" s="119">
        <f>IFERROR(Notlar!L172/v_s8,0)</f>
        <v>0</v>
      </c>
      <c r="M172" s="119">
        <f>IFERROR(Notlar!M172/v_s9,0)</f>
        <v>0</v>
      </c>
      <c r="N172" s="119">
        <f>IFERROR(Notlar!N172/v_s10,0)</f>
        <v>0</v>
      </c>
      <c r="O172" s="120" t="e">
        <f>Notlar!O172/v_top</f>
        <v>#VALUE!</v>
      </c>
      <c r="P172" s="121">
        <f>IFERROR(Notlar!P172/f_s1,0)</f>
        <v>0</v>
      </c>
      <c r="Q172" s="119">
        <f>IFERROR(Notlar!Q172/f_s2,0)</f>
        <v>0</v>
      </c>
      <c r="R172" s="119">
        <f>IFERROR(Notlar!R172/f_s3,0)</f>
        <v>0</v>
      </c>
      <c r="S172" s="119">
        <f>IFERROR(Notlar!S172/f_s4,0)</f>
        <v>0</v>
      </c>
      <c r="T172" s="119">
        <f>IFERROR(Notlar!T172/f_s5,0)</f>
        <v>0</v>
      </c>
      <c r="U172" s="119">
        <f>IFERROR(Notlar!U172/f_s6,0)</f>
        <v>0</v>
      </c>
      <c r="V172" s="119">
        <f>IFERROR(Notlar!V172/f_s7,0)</f>
        <v>0</v>
      </c>
      <c r="W172" s="119">
        <f>IFERROR(Notlar!W172/f_s8,0)</f>
        <v>0</v>
      </c>
      <c r="X172" s="119">
        <f>IFERROR(Notlar!X172/f_s9,0)</f>
        <v>0</v>
      </c>
      <c r="Y172" s="119">
        <f>IFERROR(Notlar!Y172/f_s10,0)</f>
        <v>0</v>
      </c>
      <c r="Z172" s="122" t="e">
        <f>Notlar!Z172/f_top</f>
        <v>#VALUE!</v>
      </c>
      <c r="AA172" s="118">
        <f>IFERROR(Notlar!AA172/b_s1,0)</f>
        <v>0</v>
      </c>
      <c r="AB172" s="119">
        <f>IFERROR(Notlar!AB172/b_s2,0)</f>
        <v>0</v>
      </c>
      <c r="AC172" s="119">
        <f>IFERROR(Notlar!AC172/b_s3,0)</f>
        <v>0</v>
      </c>
      <c r="AD172" s="119">
        <f>IFERROR(Notlar!AD172/b_s4,0)</f>
        <v>0</v>
      </c>
      <c r="AE172" s="119">
        <f>IFERROR(Notlar!AE172/b_s5,0)</f>
        <v>0</v>
      </c>
      <c r="AF172" s="119">
        <f>IFERROR(Notlar!AF172/b_s6,0)</f>
        <v>0</v>
      </c>
      <c r="AG172" s="119">
        <f>IFERROR(Notlar!AG172/b_s7,0)</f>
        <v>0</v>
      </c>
      <c r="AH172" s="119">
        <f>IFERROR(Notlar!AH172/b_s8,0)</f>
        <v>0</v>
      </c>
      <c r="AI172" s="119">
        <f>IFERROR(Notlar!AI172/b_s9,0)</f>
        <v>0</v>
      </c>
      <c r="AJ172" s="119">
        <f>IFERROR(Notlar!AJ172/b_s10,0)</f>
        <v>0</v>
      </c>
      <c r="AK172" s="122" t="e">
        <f>Notlar!AK172/b_top</f>
        <v>#VALUE!</v>
      </c>
      <c r="AL172" s="168">
        <f t="shared" si="7"/>
        <v>0</v>
      </c>
      <c r="AM172" s="169">
        <f t="shared" si="7"/>
        <v>0</v>
      </c>
      <c r="AN172" s="169">
        <f t="shared" si="7"/>
        <v>0</v>
      </c>
      <c r="AO172" s="169">
        <f t="shared" si="7"/>
        <v>0</v>
      </c>
      <c r="AP172" s="169">
        <f t="shared" si="7"/>
        <v>0</v>
      </c>
      <c r="AQ172" s="169">
        <f t="shared" si="6"/>
        <v>0</v>
      </c>
      <c r="AR172" s="169">
        <f t="shared" si="6"/>
        <v>0</v>
      </c>
      <c r="AS172" s="169">
        <f t="shared" si="6"/>
        <v>0</v>
      </c>
      <c r="AT172" s="169">
        <f t="shared" si="6"/>
        <v>0</v>
      </c>
      <c r="AU172" s="169">
        <f t="shared" si="6"/>
        <v>0</v>
      </c>
      <c r="AV172" s="170">
        <f>Notlar!AV172/b_top</f>
        <v>0</v>
      </c>
    </row>
    <row r="173" spans="1:48" x14ac:dyDescent="0.25">
      <c r="A173" s="68">
        <v>171</v>
      </c>
      <c r="B173" s="126" t="str">
        <f>IF(Notlar!B173&lt;&gt;"",Notlar!B173,"")</f>
        <v/>
      </c>
      <c r="C173" s="127" t="str">
        <f>IF(Notlar!C173&lt;&gt;"",Notlar!C173,"")</f>
        <v/>
      </c>
      <c r="D173" s="128" t="str">
        <f>IF(Notlar!D173&lt;&gt;"",Notlar!D173,"")</f>
        <v/>
      </c>
      <c r="E173" s="118">
        <f>IFERROR(Notlar!E173/v_s1,0)</f>
        <v>0</v>
      </c>
      <c r="F173" s="119">
        <f>IFERROR(Notlar!F173/v_s2,0)</f>
        <v>0</v>
      </c>
      <c r="G173" s="119">
        <f>IFERROR(Notlar!G173/v_s3,0)</f>
        <v>0</v>
      </c>
      <c r="H173" s="119">
        <f>IFERROR(Notlar!H173/v_s4,0)</f>
        <v>0</v>
      </c>
      <c r="I173" s="119">
        <f>IFERROR(Notlar!I173/v_s5,0)</f>
        <v>0</v>
      </c>
      <c r="J173" s="119">
        <f>IFERROR(Notlar!J173/v_s6,0)</f>
        <v>0</v>
      </c>
      <c r="K173" s="119">
        <f>IFERROR(Notlar!K173/v_s7,0)</f>
        <v>0</v>
      </c>
      <c r="L173" s="119">
        <f>IFERROR(Notlar!L173/v_s8,0)</f>
        <v>0</v>
      </c>
      <c r="M173" s="119">
        <f>IFERROR(Notlar!M173/v_s9,0)</f>
        <v>0</v>
      </c>
      <c r="N173" s="119">
        <f>IFERROR(Notlar!N173/v_s10,0)</f>
        <v>0</v>
      </c>
      <c r="O173" s="120" t="e">
        <f>Notlar!O173/v_top</f>
        <v>#VALUE!</v>
      </c>
      <c r="P173" s="121">
        <f>IFERROR(Notlar!P173/f_s1,0)</f>
        <v>0</v>
      </c>
      <c r="Q173" s="119">
        <f>IFERROR(Notlar!Q173/f_s2,0)</f>
        <v>0</v>
      </c>
      <c r="R173" s="119">
        <f>IFERROR(Notlar!R173/f_s3,0)</f>
        <v>0</v>
      </c>
      <c r="S173" s="119">
        <f>IFERROR(Notlar!S173/f_s4,0)</f>
        <v>0</v>
      </c>
      <c r="T173" s="119">
        <f>IFERROR(Notlar!T173/f_s5,0)</f>
        <v>0</v>
      </c>
      <c r="U173" s="119">
        <f>IFERROR(Notlar!U173/f_s6,0)</f>
        <v>0</v>
      </c>
      <c r="V173" s="119">
        <f>IFERROR(Notlar!V173/f_s7,0)</f>
        <v>0</v>
      </c>
      <c r="W173" s="119">
        <f>IFERROR(Notlar!W173/f_s8,0)</f>
        <v>0</v>
      </c>
      <c r="X173" s="119">
        <f>IFERROR(Notlar!X173/f_s9,0)</f>
        <v>0</v>
      </c>
      <c r="Y173" s="119">
        <f>IFERROR(Notlar!Y173/f_s10,0)</f>
        <v>0</v>
      </c>
      <c r="Z173" s="122" t="e">
        <f>Notlar!Z173/f_top</f>
        <v>#VALUE!</v>
      </c>
      <c r="AA173" s="118">
        <f>IFERROR(Notlar!AA173/b_s1,0)</f>
        <v>0</v>
      </c>
      <c r="AB173" s="119">
        <f>IFERROR(Notlar!AB173/b_s2,0)</f>
        <v>0</v>
      </c>
      <c r="AC173" s="119">
        <f>IFERROR(Notlar!AC173/b_s3,0)</f>
        <v>0</v>
      </c>
      <c r="AD173" s="119">
        <f>IFERROR(Notlar!AD173/b_s4,0)</f>
        <v>0</v>
      </c>
      <c r="AE173" s="119">
        <f>IFERROR(Notlar!AE173/b_s5,0)</f>
        <v>0</v>
      </c>
      <c r="AF173" s="119">
        <f>IFERROR(Notlar!AF173/b_s6,0)</f>
        <v>0</v>
      </c>
      <c r="AG173" s="119">
        <f>IFERROR(Notlar!AG173/b_s7,0)</f>
        <v>0</v>
      </c>
      <c r="AH173" s="119">
        <f>IFERROR(Notlar!AH173/b_s8,0)</f>
        <v>0</v>
      </c>
      <c r="AI173" s="119">
        <f>IFERROR(Notlar!AI173/b_s9,0)</f>
        <v>0</v>
      </c>
      <c r="AJ173" s="119">
        <f>IFERROR(Notlar!AJ173/b_s10,0)</f>
        <v>0</v>
      </c>
      <c r="AK173" s="122" t="e">
        <f>Notlar!AK173/b_top</f>
        <v>#VALUE!</v>
      </c>
      <c r="AL173" s="168">
        <f t="shared" si="7"/>
        <v>0</v>
      </c>
      <c r="AM173" s="169">
        <f t="shared" si="7"/>
        <v>0</v>
      </c>
      <c r="AN173" s="169">
        <f t="shared" si="7"/>
        <v>0</v>
      </c>
      <c r="AO173" s="169">
        <f t="shared" si="7"/>
        <v>0</v>
      </c>
      <c r="AP173" s="169">
        <f t="shared" si="7"/>
        <v>0</v>
      </c>
      <c r="AQ173" s="169">
        <f t="shared" si="6"/>
        <v>0</v>
      </c>
      <c r="AR173" s="169">
        <f t="shared" si="6"/>
        <v>0</v>
      </c>
      <c r="AS173" s="169">
        <f t="shared" si="6"/>
        <v>0</v>
      </c>
      <c r="AT173" s="169">
        <f t="shared" si="6"/>
        <v>0</v>
      </c>
      <c r="AU173" s="169">
        <f t="shared" si="6"/>
        <v>0</v>
      </c>
      <c r="AV173" s="170">
        <f>Notlar!AV173/b_top</f>
        <v>0</v>
      </c>
    </row>
    <row r="174" spans="1:48" x14ac:dyDescent="0.25">
      <c r="A174" s="30">
        <v>172</v>
      </c>
      <c r="B174" s="123" t="str">
        <f>IF(Notlar!B174&lt;&gt;"",Notlar!B174,"")</f>
        <v/>
      </c>
      <c r="C174" s="124" t="str">
        <f>IF(Notlar!C174&lt;&gt;"",Notlar!C174,"")</f>
        <v/>
      </c>
      <c r="D174" s="125" t="str">
        <f>IF(Notlar!D174&lt;&gt;"",Notlar!D174,"")</f>
        <v/>
      </c>
      <c r="E174" s="118">
        <f>IFERROR(Notlar!E174/v_s1,0)</f>
        <v>0</v>
      </c>
      <c r="F174" s="119">
        <f>IFERROR(Notlar!F174/v_s2,0)</f>
        <v>0</v>
      </c>
      <c r="G174" s="119">
        <f>IFERROR(Notlar!G174/v_s3,0)</f>
        <v>0</v>
      </c>
      <c r="H174" s="119">
        <f>IFERROR(Notlar!H174/v_s4,0)</f>
        <v>0</v>
      </c>
      <c r="I174" s="119">
        <f>IFERROR(Notlar!I174/v_s5,0)</f>
        <v>0</v>
      </c>
      <c r="J174" s="119">
        <f>IFERROR(Notlar!J174/v_s6,0)</f>
        <v>0</v>
      </c>
      <c r="K174" s="119">
        <f>IFERROR(Notlar!K174/v_s7,0)</f>
        <v>0</v>
      </c>
      <c r="L174" s="119">
        <f>IFERROR(Notlar!L174/v_s8,0)</f>
        <v>0</v>
      </c>
      <c r="M174" s="119">
        <f>IFERROR(Notlar!M174/v_s9,0)</f>
        <v>0</v>
      </c>
      <c r="N174" s="119">
        <f>IFERROR(Notlar!N174/v_s10,0)</f>
        <v>0</v>
      </c>
      <c r="O174" s="120" t="e">
        <f>Notlar!O174/v_top</f>
        <v>#VALUE!</v>
      </c>
      <c r="P174" s="121">
        <f>IFERROR(Notlar!P174/f_s1,0)</f>
        <v>0</v>
      </c>
      <c r="Q174" s="119">
        <f>IFERROR(Notlar!Q174/f_s2,0)</f>
        <v>0</v>
      </c>
      <c r="R174" s="119">
        <f>IFERROR(Notlar!R174/f_s3,0)</f>
        <v>0</v>
      </c>
      <c r="S174" s="119">
        <f>IFERROR(Notlar!S174/f_s4,0)</f>
        <v>0</v>
      </c>
      <c r="T174" s="119">
        <f>IFERROR(Notlar!T174/f_s5,0)</f>
        <v>0</v>
      </c>
      <c r="U174" s="119">
        <f>IFERROR(Notlar!U174/f_s6,0)</f>
        <v>0</v>
      </c>
      <c r="V174" s="119">
        <f>IFERROR(Notlar!V174/f_s7,0)</f>
        <v>0</v>
      </c>
      <c r="W174" s="119">
        <f>IFERROR(Notlar!W174/f_s8,0)</f>
        <v>0</v>
      </c>
      <c r="X174" s="119">
        <f>IFERROR(Notlar!X174/f_s9,0)</f>
        <v>0</v>
      </c>
      <c r="Y174" s="119">
        <f>IFERROR(Notlar!Y174/f_s10,0)</f>
        <v>0</v>
      </c>
      <c r="Z174" s="122" t="e">
        <f>Notlar!Z174/f_top</f>
        <v>#VALUE!</v>
      </c>
      <c r="AA174" s="118">
        <f>IFERROR(Notlar!AA174/b_s1,0)</f>
        <v>0</v>
      </c>
      <c r="AB174" s="119">
        <f>IFERROR(Notlar!AB174/b_s2,0)</f>
        <v>0</v>
      </c>
      <c r="AC174" s="119">
        <f>IFERROR(Notlar!AC174/b_s3,0)</f>
        <v>0</v>
      </c>
      <c r="AD174" s="119">
        <f>IFERROR(Notlar!AD174/b_s4,0)</f>
        <v>0</v>
      </c>
      <c r="AE174" s="119">
        <f>IFERROR(Notlar!AE174/b_s5,0)</f>
        <v>0</v>
      </c>
      <c r="AF174" s="119">
        <f>IFERROR(Notlar!AF174/b_s6,0)</f>
        <v>0</v>
      </c>
      <c r="AG174" s="119">
        <f>IFERROR(Notlar!AG174/b_s7,0)</f>
        <v>0</v>
      </c>
      <c r="AH174" s="119">
        <f>IFERROR(Notlar!AH174/b_s8,0)</f>
        <v>0</v>
      </c>
      <c r="AI174" s="119">
        <f>IFERROR(Notlar!AI174/b_s9,0)</f>
        <v>0</v>
      </c>
      <c r="AJ174" s="119">
        <f>IFERROR(Notlar!AJ174/b_s10,0)</f>
        <v>0</v>
      </c>
      <c r="AK174" s="122" t="e">
        <f>Notlar!AK174/b_top</f>
        <v>#VALUE!</v>
      </c>
      <c r="AL174" s="168">
        <f t="shared" si="7"/>
        <v>0</v>
      </c>
      <c r="AM174" s="169">
        <f t="shared" si="7"/>
        <v>0</v>
      </c>
      <c r="AN174" s="169">
        <f t="shared" si="7"/>
        <v>0</v>
      </c>
      <c r="AO174" s="169">
        <f t="shared" si="7"/>
        <v>0</v>
      </c>
      <c r="AP174" s="169">
        <f t="shared" si="7"/>
        <v>0</v>
      </c>
      <c r="AQ174" s="169">
        <f t="shared" si="6"/>
        <v>0</v>
      </c>
      <c r="AR174" s="169">
        <f t="shared" si="6"/>
        <v>0</v>
      </c>
      <c r="AS174" s="169">
        <f t="shared" si="6"/>
        <v>0</v>
      </c>
      <c r="AT174" s="169">
        <f t="shared" si="6"/>
        <v>0</v>
      </c>
      <c r="AU174" s="169">
        <f t="shared" si="6"/>
        <v>0</v>
      </c>
      <c r="AV174" s="170">
        <f>Notlar!AV174/b_top</f>
        <v>0</v>
      </c>
    </row>
    <row r="175" spans="1:48" x14ac:dyDescent="0.25">
      <c r="A175" s="68">
        <v>173</v>
      </c>
      <c r="B175" s="126" t="str">
        <f>IF(Notlar!B175&lt;&gt;"",Notlar!B175,"")</f>
        <v/>
      </c>
      <c r="C175" s="127" t="str">
        <f>IF(Notlar!C175&lt;&gt;"",Notlar!C175,"")</f>
        <v/>
      </c>
      <c r="D175" s="128" t="str">
        <f>IF(Notlar!D175&lt;&gt;"",Notlar!D175,"")</f>
        <v/>
      </c>
      <c r="E175" s="118">
        <f>IFERROR(Notlar!E175/v_s1,0)</f>
        <v>0</v>
      </c>
      <c r="F175" s="119">
        <f>IFERROR(Notlar!F175/v_s2,0)</f>
        <v>0</v>
      </c>
      <c r="G175" s="119">
        <f>IFERROR(Notlar!G175/v_s3,0)</f>
        <v>0</v>
      </c>
      <c r="H175" s="119">
        <f>IFERROR(Notlar!H175/v_s4,0)</f>
        <v>0</v>
      </c>
      <c r="I175" s="119">
        <f>IFERROR(Notlar!I175/v_s5,0)</f>
        <v>0</v>
      </c>
      <c r="J175" s="119">
        <f>IFERROR(Notlar!J175/v_s6,0)</f>
        <v>0</v>
      </c>
      <c r="K175" s="119">
        <f>IFERROR(Notlar!K175/v_s7,0)</f>
        <v>0</v>
      </c>
      <c r="L175" s="119">
        <f>IFERROR(Notlar!L175/v_s8,0)</f>
        <v>0</v>
      </c>
      <c r="M175" s="119">
        <f>IFERROR(Notlar!M175/v_s9,0)</f>
        <v>0</v>
      </c>
      <c r="N175" s="119">
        <f>IFERROR(Notlar!N175/v_s10,0)</f>
        <v>0</v>
      </c>
      <c r="O175" s="120" t="e">
        <f>Notlar!O175/v_top</f>
        <v>#VALUE!</v>
      </c>
      <c r="P175" s="121">
        <f>IFERROR(Notlar!P175/f_s1,0)</f>
        <v>0</v>
      </c>
      <c r="Q175" s="119">
        <f>IFERROR(Notlar!Q175/f_s2,0)</f>
        <v>0</v>
      </c>
      <c r="R175" s="119">
        <f>IFERROR(Notlar!R175/f_s3,0)</f>
        <v>0</v>
      </c>
      <c r="S175" s="119">
        <f>IFERROR(Notlar!S175/f_s4,0)</f>
        <v>0</v>
      </c>
      <c r="T175" s="119">
        <f>IFERROR(Notlar!T175/f_s5,0)</f>
        <v>0</v>
      </c>
      <c r="U175" s="119">
        <f>IFERROR(Notlar!U175/f_s6,0)</f>
        <v>0</v>
      </c>
      <c r="V175" s="119">
        <f>IFERROR(Notlar!V175/f_s7,0)</f>
        <v>0</v>
      </c>
      <c r="W175" s="119">
        <f>IFERROR(Notlar!W175/f_s8,0)</f>
        <v>0</v>
      </c>
      <c r="X175" s="119">
        <f>IFERROR(Notlar!X175/f_s9,0)</f>
        <v>0</v>
      </c>
      <c r="Y175" s="119">
        <f>IFERROR(Notlar!Y175/f_s10,0)</f>
        <v>0</v>
      </c>
      <c r="Z175" s="122" t="e">
        <f>Notlar!Z175/f_top</f>
        <v>#VALUE!</v>
      </c>
      <c r="AA175" s="118">
        <f>IFERROR(Notlar!AA175/b_s1,0)</f>
        <v>0</v>
      </c>
      <c r="AB175" s="119">
        <f>IFERROR(Notlar!AB175/b_s2,0)</f>
        <v>0</v>
      </c>
      <c r="AC175" s="119">
        <f>IFERROR(Notlar!AC175/b_s3,0)</f>
        <v>0</v>
      </c>
      <c r="AD175" s="119">
        <f>IFERROR(Notlar!AD175/b_s4,0)</f>
        <v>0</v>
      </c>
      <c r="AE175" s="119">
        <f>IFERROR(Notlar!AE175/b_s5,0)</f>
        <v>0</v>
      </c>
      <c r="AF175" s="119">
        <f>IFERROR(Notlar!AF175/b_s6,0)</f>
        <v>0</v>
      </c>
      <c r="AG175" s="119">
        <f>IFERROR(Notlar!AG175/b_s7,0)</f>
        <v>0</v>
      </c>
      <c r="AH175" s="119">
        <f>IFERROR(Notlar!AH175/b_s8,0)</f>
        <v>0</v>
      </c>
      <c r="AI175" s="119">
        <f>IFERROR(Notlar!AI175/b_s9,0)</f>
        <v>0</v>
      </c>
      <c r="AJ175" s="119">
        <f>IFERROR(Notlar!AJ175/b_s10,0)</f>
        <v>0</v>
      </c>
      <c r="AK175" s="122" t="e">
        <f>Notlar!AK175/b_top</f>
        <v>#VALUE!</v>
      </c>
      <c r="AL175" s="168">
        <f t="shared" si="7"/>
        <v>0</v>
      </c>
      <c r="AM175" s="169">
        <f t="shared" si="7"/>
        <v>0</v>
      </c>
      <c r="AN175" s="169">
        <f t="shared" si="7"/>
        <v>0</v>
      </c>
      <c r="AO175" s="169">
        <f t="shared" si="7"/>
        <v>0</v>
      </c>
      <c r="AP175" s="169">
        <f t="shared" si="7"/>
        <v>0</v>
      </c>
      <c r="AQ175" s="169">
        <f t="shared" si="6"/>
        <v>0</v>
      </c>
      <c r="AR175" s="169">
        <f t="shared" si="6"/>
        <v>0</v>
      </c>
      <c r="AS175" s="169">
        <f t="shared" si="6"/>
        <v>0</v>
      </c>
      <c r="AT175" s="169">
        <f t="shared" si="6"/>
        <v>0</v>
      </c>
      <c r="AU175" s="169">
        <f t="shared" si="6"/>
        <v>0</v>
      </c>
      <c r="AV175" s="170">
        <f>Notlar!AV175/b_top</f>
        <v>0</v>
      </c>
    </row>
    <row r="176" spans="1:48" x14ac:dyDescent="0.25">
      <c r="A176" s="30">
        <v>174</v>
      </c>
      <c r="B176" s="123" t="str">
        <f>IF(Notlar!B176&lt;&gt;"",Notlar!B176,"")</f>
        <v/>
      </c>
      <c r="C176" s="124" t="str">
        <f>IF(Notlar!C176&lt;&gt;"",Notlar!C176,"")</f>
        <v/>
      </c>
      <c r="D176" s="125" t="str">
        <f>IF(Notlar!D176&lt;&gt;"",Notlar!D176,"")</f>
        <v/>
      </c>
      <c r="E176" s="118">
        <f>IFERROR(Notlar!E176/v_s1,0)</f>
        <v>0</v>
      </c>
      <c r="F176" s="119">
        <f>IFERROR(Notlar!F176/v_s2,0)</f>
        <v>0</v>
      </c>
      <c r="G176" s="119">
        <f>IFERROR(Notlar!G176/v_s3,0)</f>
        <v>0</v>
      </c>
      <c r="H176" s="119">
        <f>IFERROR(Notlar!H176/v_s4,0)</f>
        <v>0</v>
      </c>
      <c r="I176" s="119">
        <f>IFERROR(Notlar!I176/v_s5,0)</f>
        <v>0</v>
      </c>
      <c r="J176" s="119">
        <f>IFERROR(Notlar!J176/v_s6,0)</f>
        <v>0</v>
      </c>
      <c r="K176" s="119">
        <f>IFERROR(Notlar!K176/v_s7,0)</f>
        <v>0</v>
      </c>
      <c r="L176" s="119">
        <f>IFERROR(Notlar!L176/v_s8,0)</f>
        <v>0</v>
      </c>
      <c r="M176" s="119">
        <f>IFERROR(Notlar!M176/v_s9,0)</f>
        <v>0</v>
      </c>
      <c r="N176" s="119">
        <f>IFERROR(Notlar!N176/v_s10,0)</f>
        <v>0</v>
      </c>
      <c r="O176" s="120" t="e">
        <f>Notlar!O176/v_top</f>
        <v>#VALUE!</v>
      </c>
      <c r="P176" s="121">
        <f>IFERROR(Notlar!P176/f_s1,0)</f>
        <v>0</v>
      </c>
      <c r="Q176" s="119">
        <f>IFERROR(Notlar!Q176/f_s2,0)</f>
        <v>0</v>
      </c>
      <c r="R176" s="119">
        <f>IFERROR(Notlar!R176/f_s3,0)</f>
        <v>0</v>
      </c>
      <c r="S176" s="119">
        <f>IFERROR(Notlar!S176/f_s4,0)</f>
        <v>0</v>
      </c>
      <c r="T176" s="119">
        <f>IFERROR(Notlar!T176/f_s5,0)</f>
        <v>0</v>
      </c>
      <c r="U176" s="119">
        <f>IFERROR(Notlar!U176/f_s6,0)</f>
        <v>0</v>
      </c>
      <c r="V176" s="119">
        <f>IFERROR(Notlar!V176/f_s7,0)</f>
        <v>0</v>
      </c>
      <c r="W176" s="119">
        <f>IFERROR(Notlar!W176/f_s8,0)</f>
        <v>0</v>
      </c>
      <c r="X176" s="119">
        <f>IFERROR(Notlar!X176/f_s9,0)</f>
        <v>0</v>
      </c>
      <c r="Y176" s="119">
        <f>IFERROR(Notlar!Y176/f_s10,0)</f>
        <v>0</v>
      </c>
      <c r="Z176" s="122" t="e">
        <f>Notlar!Z176/f_top</f>
        <v>#VALUE!</v>
      </c>
      <c r="AA176" s="118">
        <f>IFERROR(Notlar!AA176/b_s1,0)</f>
        <v>0</v>
      </c>
      <c r="AB176" s="119">
        <f>IFERROR(Notlar!AB176/b_s2,0)</f>
        <v>0</v>
      </c>
      <c r="AC176" s="119">
        <f>IFERROR(Notlar!AC176/b_s3,0)</f>
        <v>0</v>
      </c>
      <c r="AD176" s="119">
        <f>IFERROR(Notlar!AD176/b_s4,0)</f>
        <v>0</v>
      </c>
      <c r="AE176" s="119">
        <f>IFERROR(Notlar!AE176/b_s5,0)</f>
        <v>0</v>
      </c>
      <c r="AF176" s="119">
        <f>IFERROR(Notlar!AF176/b_s6,0)</f>
        <v>0</v>
      </c>
      <c r="AG176" s="119">
        <f>IFERROR(Notlar!AG176/b_s7,0)</f>
        <v>0</v>
      </c>
      <c r="AH176" s="119">
        <f>IFERROR(Notlar!AH176/b_s8,0)</f>
        <v>0</v>
      </c>
      <c r="AI176" s="119">
        <f>IFERROR(Notlar!AI176/b_s9,0)</f>
        <v>0</v>
      </c>
      <c r="AJ176" s="119">
        <f>IFERROR(Notlar!AJ176/b_s10,0)</f>
        <v>0</v>
      </c>
      <c r="AK176" s="122" t="e">
        <f>Notlar!AK176/b_top</f>
        <v>#VALUE!</v>
      </c>
      <c r="AL176" s="168">
        <f t="shared" si="7"/>
        <v>0</v>
      </c>
      <c r="AM176" s="169">
        <f t="shared" si="7"/>
        <v>0</v>
      </c>
      <c r="AN176" s="169">
        <f t="shared" si="7"/>
        <v>0</v>
      </c>
      <c r="AO176" s="169">
        <f t="shared" si="7"/>
        <v>0</v>
      </c>
      <c r="AP176" s="169">
        <f t="shared" si="7"/>
        <v>0</v>
      </c>
      <c r="AQ176" s="169">
        <f t="shared" si="6"/>
        <v>0</v>
      </c>
      <c r="AR176" s="169">
        <f t="shared" si="6"/>
        <v>0</v>
      </c>
      <c r="AS176" s="169">
        <f t="shared" si="6"/>
        <v>0</v>
      </c>
      <c r="AT176" s="169">
        <f t="shared" si="6"/>
        <v>0</v>
      </c>
      <c r="AU176" s="169">
        <f t="shared" si="6"/>
        <v>0</v>
      </c>
      <c r="AV176" s="170">
        <f>Notlar!AV176/b_top</f>
        <v>0</v>
      </c>
    </row>
    <row r="177" spans="1:48" x14ac:dyDescent="0.25">
      <c r="A177" s="68">
        <v>175</v>
      </c>
      <c r="B177" s="126" t="str">
        <f>IF(Notlar!B177&lt;&gt;"",Notlar!B177,"")</f>
        <v/>
      </c>
      <c r="C177" s="127" t="str">
        <f>IF(Notlar!C177&lt;&gt;"",Notlar!C177,"")</f>
        <v/>
      </c>
      <c r="D177" s="128" t="str">
        <f>IF(Notlar!D177&lt;&gt;"",Notlar!D177,"")</f>
        <v/>
      </c>
      <c r="E177" s="118">
        <f>IFERROR(Notlar!E177/v_s1,0)</f>
        <v>0</v>
      </c>
      <c r="F177" s="119">
        <f>IFERROR(Notlar!F177/v_s2,0)</f>
        <v>0</v>
      </c>
      <c r="G177" s="119">
        <f>IFERROR(Notlar!G177/v_s3,0)</f>
        <v>0</v>
      </c>
      <c r="H177" s="119">
        <f>IFERROR(Notlar!H177/v_s4,0)</f>
        <v>0</v>
      </c>
      <c r="I177" s="119">
        <f>IFERROR(Notlar!I177/v_s5,0)</f>
        <v>0</v>
      </c>
      <c r="J177" s="119">
        <f>IFERROR(Notlar!J177/v_s6,0)</f>
        <v>0</v>
      </c>
      <c r="K177" s="119">
        <f>IFERROR(Notlar!K177/v_s7,0)</f>
        <v>0</v>
      </c>
      <c r="L177" s="119">
        <f>IFERROR(Notlar!L177/v_s8,0)</f>
        <v>0</v>
      </c>
      <c r="M177" s="119">
        <f>IFERROR(Notlar!M177/v_s9,0)</f>
        <v>0</v>
      </c>
      <c r="N177" s="119">
        <f>IFERROR(Notlar!N177/v_s10,0)</f>
        <v>0</v>
      </c>
      <c r="O177" s="120" t="e">
        <f>Notlar!O177/v_top</f>
        <v>#VALUE!</v>
      </c>
      <c r="P177" s="121">
        <f>IFERROR(Notlar!P177/f_s1,0)</f>
        <v>0</v>
      </c>
      <c r="Q177" s="119">
        <f>IFERROR(Notlar!Q177/f_s2,0)</f>
        <v>0</v>
      </c>
      <c r="R177" s="119">
        <f>IFERROR(Notlar!R177/f_s3,0)</f>
        <v>0</v>
      </c>
      <c r="S177" s="119">
        <f>IFERROR(Notlar!S177/f_s4,0)</f>
        <v>0</v>
      </c>
      <c r="T177" s="119">
        <f>IFERROR(Notlar!T177/f_s5,0)</f>
        <v>0</v>
      </c>
      <c r="U177" s="119">
        <f>IFERROR(Notlar!U177/f_s6,0)</f>
        <v>0</v>
      </c>
      <c r="V177" s="119">
        <f>IFERROR(Notlar!V177/f_s7,0)</f>
        <v>0</v>
      </c>
      <c r="W177" s="119">
        <f>IFERROR(Notlar!W177/f_s8,0)</f>
        <v>0</v>
      </c>
      <c r="X177" s="119">
        <f>IFERROR(Notlar!X177/f_s9,0)</f>
        <v>0</v>
      </c>
      <c r="Y177" s="119">
        <f>IFERROR(Notlar!Y177/f_s10,0)</f>
        <v>0</v>
      </c>
      <c r="Z177" s="122" t="e">
        <f>Notlar!Z177/f_top</f>
        <v>#VALUE!</v>
      </c>
      <c r="AA177" s="118">
        <f>IFERROR(Notlar!AA177/b_s1,0)</f>
        <v>0</v>
      </c>
      <c r="AB177" s="119">
        <f>IFERROR(Notlar!AB177/b_s2,0)</f>
        <v>0</v>
      </c>
      <c r="AC177" s="119">
        <f>IFERROR(Notlar!AC177/b_s3,0)</f>
        <v>0</v>
      </c>
      <c r="AD177" s="119">
        <f>IFERROR(Notlar!AD177/b_s4,0)</f>
        <v>0</v>
      </c>
      <c r="AE177" s="119">
        <f>IFERROR(Notlar!AE177/b_s5,0)</f>
        <v>0</v>
      </c>
      <c r="AF177" s="119">
        <f>IFERROR(Notlar!AF177/b_s6,0)</f>
        <v>0</v>
      </c>
      <c r="AG177" s="119">
        <f>IFERROR(Notlar!AG177/b_s7,0)</f>
        <v>0</v>
      </c>
      <c r="AH177" s="119">
        <f>IFERROR(Notlar!AH177/b_s8,0)</f>
        <v>0</v>
      </c>
      <c r="AI177" s="119">
        <f>IFERROR(Notlar!AI177/b_s9,0)</f>
        <v>0</v>
      </c>
      <c r="AJ177" s="119">
        <f>IFERROR(Notlar!AJ177/b_s10,0)</f>
        <v>0</v>
      </c>
      <c r="AK177" s="122" t="e">
        <f>Notlar!AK177/b_top</f>
        <v>#VALUE!</v>
      </c>
      <c r="AL177" s="168">
        <f t="shared" si="7"/>
        <v>0</v>
      </c>
      <c r="AM177" s="169">
        <f t="shared" si="7"/>
        <v>0</v>
      </c>
      <c r="AN177" s="169">
        <f t="shared" si="7"/>
        <v>0</v>
      </c>
      <c r="AO177" s="169">
        <f t="shared" si="7"/>
        <v>0</v>
      </c>
      <c r="AP177" s="169">
        <f t="shared" si="7"/>
        <v>0</v>
      </c>
      <c r="AQ177" s="169">
        <f t="shared" si="6"/>
        <v>0</v>
      </c>
      <c r="AR177" s="169">
        <f t="shared" si="6"/>
        <v>0</v>
      </c>
      <c r="AS177" s="169">
        <f t="shared" si="6"/>
        <v>0</v>
      </c>
      <c r="AT177" s="169">
        <f t="shared" si="6"/>
        <v>0</v>
      </c>
      <c r="AU177" s="169">
        <f t="shared" si="6"/>
        <v>0</v>
      </c>
      <c r="AV177" s="170">
        <f>Notlar!AV177/b_top</f>
        <v>0</v>
      </c>
    </row>
    <row r="178" spans="1:48" x14ac:dyDescent="0.25">
      <c r="A178" s="30">
        <v>176</v>
      </c>
      <c r="B178" s="123" t="str">
        <f>IF(Notlar!B178&lt;&gt;"",Notlar!B178,"")</f>
        <v/>
      </c>
      <c r="C178" s="124" t="str">
        <f>IF(Notlar!C178&lt;&gt;"",Notlar!C178,"")</f>
        <v/>
      </c>
      <c r="D178" s="125" t="str">
        <f>IF(Notlar!D178&lt;&gt;"",Notlar!D178,"")</f>
        <v/>
      </c>
      <c r="E178" s="118">
        <f>IFERROR(Notlar!E178/v_s1,0)</f>
        <v>0</v>
      </c>
      <c r="F178" s="119">
        <f>IFERROR(Notlar!F178/v_s2,0)</f>
        <v>0</v>
      </c>
      <c r="G178" s="119">
        <f>IFERROR(Notlar!G178/v_s3,0)</f>
        <v>0</v>
      </c>
      <c r="H178" s="119">
        <f>IFERROR(Notlar!H178/v_s4,0)</f>
        <v>0</v>
      </c>
      <c r="I178" s="119">
        <f>IFERROR(Notlar!I178/v_s5,0)</f>
        <v>0</v>
      </c>
      <c r="J178" s="119">
        <f>IFERROR(Notlar!J178/v_s6,0)</f>
        <v>0</v>
      </c>
      <c r="K178" s="119">
        <f>IFERROR(Notlar!K178/v_s7,0)</f>
        <v>0</v>
      </c>
      <c r="L178" s="119">
        <f>IFERROR(Notlar!L178/v_s8,0)</f>
        <v>0</v>
      </c>
      <c r="M178" s="119">
        <f>IFERROR(Notlar!M178/v_s9,0)</f>
        <v>0</v>
      </c>
      <c r="N178" s="119">
        <f>IFERROR(Notlar!N178/v_s10,0)</f>
        <v>0</v>
      </c>
      <c r="O178" s="120" t="e">
        <f>Notlar!O178/v_top</f>
        <v>#VALUE!</v>
      </c>
      <c r="P178" s="121">
        <f>IFERROR(Notlar!P178/f_s1,0)</f>
        <v>0</v>
      </c>
      <c r="Q178" s="119">
        <f>IFERROR(Notlar!Q178/f_s2,0)</f>
        <v>0</v>
      </c>
      <c r="R178" s="119">
        <f>IFERROR(Notlar!R178/f_s3,0)</f>
        <v>0</v>
      </c>
      <c r="S178" s="119">
        <f>IFERROR(Notlar!S178/f_s4,0)</f>
        <v>0</v>
      </c>
      <c r="T178" s="119">
        <f>IFERROR(Notlar!T178/f_s5,0)</f>
        <v>0</v>
      </c>
      <c r="U178" s="119">
        <f>IFERROR(Notlar!U178/f_s6,0)</f>
        <v>0</v>
      </c>
      <c r="V178" s="119">
        <f>IFERROR(Notlar!V178/f_s7,0)</f>
        <v>0</v>
      </c>
      <c r="W178" s="119">
        <f>IFERROR(Notlar!W178/f_s8,0)</f>
        <v>0</v>
      </c>
      <c r="X178" s="119">
        <f>IFERROR(Notlar!X178/f_s9,0)</f>
        <v>0</v>
      </c>
      <c r="Y178" s="119">
        <f>IFERROR(Notlar!Y178/f_s10,0)</f>
        <v>0</v>
      </c>
      <c r="Z178" s="122" t="e">
        <f>Notlar!Z178/f_top</f>
        <v>#VALUE!</v>
      </c>
      <c r="AA178" s="118">
        <f>IFERROR(Notlar!AA178/b_s1,0)</f>
        <v>0</v>
      </c>
      <c r="AB178" s="119">
        <f>IFERROR(Notlar!AB178/b_s2,0)</f>
        <v>0</v>
      </c>
      <c r="AC178" s="119">
        <f>IFERROR(Notlar!AC178/b_s3,0)</f>
        <v>0</v>
      </c>
      <c r="AD178" s="119">
        <f>IFERROR(Notlar!AD178/b_s4,0)</f>
        <v>0</v>
      </c>
      <c r="AE178" s="119">
        <f>IFERROR(Notlar!AE178/b_s5,0)</f>
        <v>0</v>
      </c>
      <c r="AF178" s="119">
        <f>IFERROR(Notlar!AF178/b_s6,0)</f>
        <v>0</v>
      </c>
      <c r="AG178" s="119">
        <f>IFERROR(Notlar!AG178/b_s7,0)</f>
        <v>0</v>
      </c>
      <c r="AH178" s="119">
        <f>IFERROR(Notlar!AH178/b_s8,0)</f>
        <v>0</v>
      </c>
      <c r="AI178" s="119">
        <f>IFERROR(Notlar!AI178/b_s9,0)</f>
        <v>0</v>
      </c>
      <c r="AJ178" s="119">
        <f>IFERROR(Notlar!AJ178/b_s10,0)</f>
        <v>0</v>
      </c>
      <c r="AK178" s="122" t="e">
        <f>Notlar!AK178/b_top</f>
        <v>#VALUE!</v>
      </c>
      <c r="AL178" s="168">
        <f t="shared" si="7"/>
        <v>0</v>
      </c>
      <c r="AM178" s="169">
        <f t="shared" si="7"/>
        <v>0</v>
      </c>
      <c r="AN178" s="169">
        <f t="shared" si="7"/>
        <v>0</v>
      </c>
      <c r="AO178" s="169">
        <f t="shared" si="7"/>
        <v>0</v>
      </c>
      <c r="AP178" s="169">
        <f t="shared" si="7"/>
        <v>0</v>
      </c>
      <c r="AQ178" s="169">
        <f t="shared" si="6"/>
        <v>0</v>
      </c>
      <c r="AR178" s="169">
        <f t="shared" si="6"/>
        <v>0</v>
      </c>
      <c r="AS178" s="169">
        <f t="shared" si="6"/>
        <v>0</v>
      </c>
      <c r="AT178" s="169">
        <f t="shared" si="6"/>
        <v>0</v>
      </c>
      <c r="AU178" s="169">
        <f t="shared" si="6"/>
        <v>0</v>
      </c>
      <c r="AV178" s="170">
        <f>Notlar!AV178/b_top</f>
        <v>0</v>
      </c>
    </row>
    <row r="179" spans="1:48" x14ac:dyDescent="0.25">
      <c r="A179" s="68">
        <v>177</v>
      </c>
      <c r="B179" s="126" t="str">
        <f>IF(Notlar!B179&lt;&gt;"",Notlar!B179,"")</f>
        <v/>
      </c>
      <c r="C179" s="127" t="str">
        <f>IF(Notlar!C179&lt;&gt;"",Notlar!C179,"")</f>
        <v/>
      </c>
      <c r="D179" s="128" t="str">
        <f>IF(Notlar!D179&lt;&gt;"",Notlar!D179,"")</f>
        <v/>
      </c>
      <c r="E179" s="118">
        <f>IFERROR(Notlar!E179/v_s1,0)</f>
        <v>0</v>
      </c>
      <c r="F179" s="119">
        <f>IFERROR(Notlar!F179/v_s2,0)</f>
        <v>0</v>
      </c>
      <c r="G179" s="119">
        <f>IFERROR(Notlar!G179/v_s3,0)</f>
        <v>0</v>
      </c>
      <c r="H179" s="119">
        <f>IFERROR(Notlar!H179/v_s4,0)</f>
        <v>0</v>
      </c>
      <c r="I179" s="119">
        <f>IFERROR(Notlar!I179/v_s5,0)</f>
        <v>0</v>
      </c>
      <c r="J179" s="119">
        <f>IFERROR(Notlar!J179/v_s6,0)</f>
        <v>0</v>
      </c>
      <c r="K179" s="119">
        <f>IFERROR(Notlar!K179/v_s7,0)</f>
        <v>0</v>
      </c>
      <c r="L179" s="119">
        <f>IFERROR(Notlar!L179/v_s8,0)</f>
        <v>0</v>
      </c>
      <c r="M179" s="119">
        <f>IFERROR(Notlar!M179/v_s9,0)</f>
        <v>0</v>
      </c>
      <c r="N179" s="119">
        <f>IFERROR(Notlar!N179/v_s10,0)</f>
        <v>0</v>
      </c>
      <c r="O179" s="120" t="e">
        <f>Notlar!O179/v_top</f>
        <v>#VALUE!</v>
      </c>
      <c r="P179" s="121">
        <f>IFERROR(Notlar!P179/f_s1,0)</f>
        <v>0</v>
      </c>
      <c r="Q179" s="119">
        <f>IFERROR(Notlar!Q179/f_s2,0)</f>
        <v>0</v>
      </c>
      <c r="R179" s="119">
        <f>IFERROR(Notlar!R179/f_s3,0)</f>
        <v>0</v>
      </c>
      <c r="S179" s="119">
        <f>IFERROR(Notlar!S179/f_s4,0)</f>
        <v>0</v>
      </c>
      <c r="T179" s="119">
        <f>IFERROR(Notlar!T179/f_s5,0)</f>
        <v>0</v>
      </c>
      <c r="U179" s="119">
        <f>IFERROR(Notlar!U179/f_s6,0)</f>
        <v>0</v>
      </c>
      <c r="V179" s="119">
        <f>IFERROR(Notlar!V179/f_s7,0)</f>
        <v>0</v>
      </c>
      <c r="W179" s="119">
        <f>IFERROR(Notlar!W179/f_s8,0)</f>
        <v>0</v>
      </c>
      <c r="X179" s="119">
        <f>IFERROR(Notlar!X179/f_s9,0)</f>
        <v>0</v>
      </c>
      <c r="Y179" s="119">
        <f>IFERROR(Notlar!Y179/f_s10,0)</f>
        <v>0</v>
      </c>
      <c r="Z179" s="122" t="e">
        <f>Notlar!Z179/f_top</f>
        <v>#VALUE!</v>
      </c>
      <c r="AA179" s="118">
        <f>IFERROR(Notlar!AA179/b_s1,0)</f>
        <v>0</v>
      </c>
      <c r="AB179" s="119">
        <f>IFERROR(Notlar!AB179/b_s2,0)</f>
        <v>0</v>
      </c>
      <c r="AC179" s="119">
        <f>IFERROR(Notlar!AC179/b_s3,0)</f>
        <v>0</v>
      </c>
      <c r="AD179" s="119">
        <f>IFERROR(Notlar!AD179/b_s4,0)</f>
        <v>0</v>
      </c>
      <c r="AE179" s="119">
        <f>IFERROR(Notlar!AE179/b_s5,0)</f>
        <v>0</v>
      </c>
      <c r="AF179" s="119">
        <f>IFERROR(Notlar!AF179/b_s6,0)</f>
        <v>0</v>
      </c>
      <c r="AG179" s="119">
        <f>IFERROR(Notlar!AG179/b_s7,0)</f>
        <v>0</v>
      </c>
      <c r="AH179" s="119">
        <f>IFERROR(Notlar!AH179/b_s8,0)</f>
        <v>0</v>
      </c>
      <c r="AI179" s="119">
        <f>IFERROR(Notlar!AI179/b_s9,0)</f>
        <v>0</v>
      </c>
      <c r="AJ179" s="119">
        <f>IFERROR(Notlar!AJ179/b_s10,0)</f>
        <v>0</v>
      </c>
      <c r="AK179" s="122" t="e">
        <f>Notlar!AK179/b_top</f>
        <v>#VALUE!</v>
      </c>
      <c r="AL179" s="168">
        <f t="shared" si="7"/>
        <v>0</v>
      </c>
      <c r="AM179" s="169">
        <f t="shared" si="7"/>
        <v>0</v>
      </c>
      <c r="AN179" s="169">
        <f t="shared" si="7"/>
        <v>0</v>
      </c>
      <c r="AO179" s="169">
        <f t="shared" si="7"/>
        <v>0</v>
      </c>
      <c r="AP179" s="169">
        <f t="shared" si="7"/>
        <v>0</v>
      </c>
      <c r="AQ179" s="169">
        <f t="shared" si="6"/>
        <v>0</v>
      </c>
      <c r="AR179" s="169">
        <f t="shared" si="6"/>
        <v>0</v>
      </c>
      <c r="AS179" s="169">
        <f t="shared" si="6"/>
        <v>0</v>
      </c>
      <c r="AT179" s="169">
        <f t="shared" si="6"/>
        <v>0</v>
      </c>
      <c r="AU179" s="169">
        <f t="shared" si="6"/>
        <v>0</v>
      </c>
      <c r="AV179" s="170">
        <f>Notlar!AV179/b_top</f>
        <v>0</v>
      </c>
    </row>
    <row r="180" spans="1:48" x14ac:dyDescent="0.25">
      <c r="A180" s="30">
        <v>178</v>
      </c>
      <c r="B180" s="123" t="str">
        <f>IF(Notlar!B180&lt;&gt;"",Notlar!B180,"")</f>
        <v/>
      </c>
      <c r="C180" s="124" t="str">
        <f>IF(Notlar!C180&lt;&gt;"",Notlar!C180,"")</f>
        <v/>
      </c>
      <c r="D180" s="125" t="str">
        <f>IF(Notlar!D180&lt;&gt;"",Notlar!D180,"")</f>
        <v/>
      </c>
      <c r="E180" s="118">
        <f>IFERROR(Notlar!E180/v_s1,0)</f>
        <v>0</v>
      </c>
      <c r="F180" s="119">
        <f>IFERROR(Notlar!F180/v_s2,0)</f>
        <v>0</v>
      </c>
      <c r="G180" s="119">
        <f>IFERROR(Notlar!G180/v_s3,0)</f>
        <v>0</v>
      </c>
      <c r="H180" s="119">
        <f>IFERROR(Notlar!H180/v_s4,0)</f>
        <v>0</v>
      </c>
      <c r="I180" s="119">
        <f>IFERROR(Notlar!I180/v_s5,0)</f>
        <v>0</v>
      </c>
      <c r="J180" s="119">
        <f>IFERROR(Notlar!J180/v_s6,0)</f>
        <v>0</v>
      </c>
      <c r="K180" s="119">
        <f>IFERROR(Notlar!K180/v_s7,0)</f>
        <v>0</v>
      </c>
      <c r="L180" s="119">
        <f>IFERROR(Notlar!L180/v_s8,0)</f>
        <v>0</v>
      </c>
      <c r="M180" s="119">
        <f>IFERROR(Notlar!M180/v_s9,0)</f>
        <v>0</v>
      </c>
      <c r="N180" s="119">
        <f>IFERROR(Notlar!N180/v_s10,0)</f>
        <v>0</v>
      </c>
      <c r="O180" s="120" t="e">
        <f>Notlar!O180/v_top</f>
        <v>#VALUE!</v>
      </c>
      <c r="P180" s="121">
        <f>IFERROR(Notlar!P180/f_s1,0)</f>
        <v>0</v>
      </c>
      <c r="Q180" s="119">
        <f>IFERROR(Notlar!Q180/f_s2,0)</f>
        <v>0</v>
      </c>
      <c r="R180" s="119">
        <f>IFERROR(Notlar!R180/f_s3,0)</f>
        <v>0</v>
      </c>
      <c r="S180" s="119">
        <f>IFERROR(Notlar!S180/f_s4,0)</f>
        <v>0</v>
      </c>
      <c r="T180" s="119">
        <f>IFERROR(Notlar!T180/f_s5,0)</f>
        <v>0</v>
      </c>
      <c r="U180" s="119">
        <f>IFERROR(Notlar!U180/f_s6,0)</f>
        <v>0</v>
      </c>
      <c r="V180" s="119">
        <f>IFERROR(Notlar!V180/f_s7,0)</f>
        <v>0</v>
      </c>
      <c r="W180" s="119">
        <f>IFERROR(Notlar!W180/f_s8,0)</f>
        <v>0</v>
      </c>
      <c r="X180" s="119">
        <f>IFERROR(Notlar!X180/f_s9,0)</f>
        <v>0</v>
      </c>
      <c r="Y180" s="119">
        <f>IFERROR(Notlar!Y180/f_s10,0)</f>
        <v>0</v>
      </c>
      <c r="Z180" s="122" t="e">
        <f>Notlar!Z180/f_top</f>
        <v>#VALUE!</v>
      </c>
      <c r="AA180" s="118">
        <f>IFERROR(Notlar!AA180/b_s1,0)</f>
        <v>0</v>
      </c>
      <c r="AB180" s="119">
        <f>IFERROR(Notlar!AB180/b_s2,0)</f>
        <v>0</v>
      </c>
      <c r="AC180" s="119">
        <f>IFERROR(Notlar!AC180/b_s3,0)</f>
        <v>0</v>
      </c>
      <c r="AD180" s="119">
        <f>IFERROR(Notlar!AD180/b_s4,0)</f>
        <v>0</v>
      </c>
      <c r="AE180" s="119">
        <f>IFERROR(Notlar!AE180/b_s5,0)</f>
        <v>0</v>
      </c>
      <c r="AF180" s="119">
        <f>IFERROR(Notlar!AF180/b_s6,0)</f>
        <v>0</v>
      </c>
      <c r="AG180" s="119">
        <f>IFERROR(Notlar!AG180/b_s7,0)</f>
        <v>0</v>
      </c>
      <c r="AH180" s="119">
        <f>IFERROR(Notlar!AH180/b_s8,0)</f>
        <v>0</v>
      </c>
      <c r="AI180" s="119">
        <f>IFERROR(Notlar!AI180/b_s9,0)</f>
        <v>0</v>
      </c>
      <c r="AJ180" s="119">
        <f>IFERROR(Notlar!AJ180/b_s10,0)</f>
        <v>0</v>
      </c>
      <c r="AK180" s="122" t="e">
        <f>Notlar!AK180/b_top</f>
        <v>#VALUE!</v>
      </c>
      <c r="AL180" s="168">
        <f t="shared" si="7"/>
        <v>0</v>
      </c>
      <c r="AM180" s="169">
        <f t="shared" si="7"/>
        <v>0</v>
      </c>
      <c r="AN180" s="169">
        <f t="shared" si="7"/>
        <v>0</v>
      </c>
      <c r="AO180" s="169">
        <f t="shared" si="7"/>
        <v>0</v>
      </c>
      <c r="AP180" s="169">
        <f t="shared" si="7"/>
        <v>0</v>
      </c>
      <c r="AQ180" s="169">
        <f t="shared" si="6"/>
        <v>0</v>
      </c>
      <c r="AR180" s="169">
        <f t="shared" si="6"/>
        <v>0</v>
      </c>
      <c r="AS180" s="169">
        <f t="shared" si="6"/>
        <v>0</v>
      </c>
      <c r="AT180" s="169">
        <f t="shared" si="6"/>
        <v>0</v>
      </c>
      <c r="AU180" s="169">
        <f t="shared" si="6"/>
        <v>0</v>
      </c>
      <c r="AV180" s="170">
        <f>Notlar!AV180/b_top</f>
        <v>0</v>
      </c>
    </row>
    <row r="181" spans="1:48" x14ac:dyDescent="0.25">
      <c r="A181" s="68">
        <v>179</v>
      </c>
      <c r="B181" s="126" t="str">
        <f>IF(Notlar!B181&lt;&gt;"",Notlar!B181,"")</f>
        <v/>
      </c>
      <c r="C181" s="127" t="str">
        <f>IF(Notlar!C181&lt;&gt;"",Notlar!C181,"")</f>
        <v/>
      </c>
      <c r="D181" s="128" t="str">
        <f>IF(Notlar!D181&lt;&gt;"",Notlar!D181,"")</f>
        <v/>
      </c>
      <c r="E181" s="118">
        <f>IFERROR(Notlar!E181/v_s1,0)</f>
        <v>0</v>
      </c>
      <c r="F181" s="119">
        <f>IFERROR(Notlar!F181/v_s2,0)</f>
        <v>0</v>
      </c>
      <c r="G181" s="119">
        <f>IFERROR(Notlar!G181/v_s3,0)</f>
        <v>0</v>
      </c>
      <c r="H181" s="119">
        <f>IFERROR(Notlar!H181/v_s4,0)</f>
        <v>0</v>
      </c>
      <c r="I181" s="119">
        <f>IFERROR(Notlar!I181/v_s5,0)</f>
        <v>0</v>
      </c>
      <c r="J181" s="119">
        <f>IFERROR(Notlar!J181/v_s6,0)</f>
        <v>0</v>
      </c>
      <c r="K181" s="119">
        <f>IFERROR(Notlar!K181/v_s7,0)</f>
        <v>0</v>
      </c>
      <c r="L181" s="119">
        <f>IFERROR(Notlar!L181/v_s8,0)</f>
        <v>0</v>
      </c>
      <c r="M181" s="119">
        <f>IFERROR(Notlar!M181/v_s9,0)</f>
        <v>0</v>
      </c>
      <c r="N181" s="119">
        <f>IFERROR(Notlar!N181/v_s10,0)</f>
        <v>0</v>
      </c>
      <c r="O181" s="120" t="e">
        <f>Notlar!O181/v_top</f>
        <v>#VALUE!</v>
      </c>
      <c r="P181" s="121">
        <f>IFERROR(Notlar!P181/f_s1,0)</f>
        <v>0</v>
      </c>
      <c r="Q181" s="119">
        <f>IFERROR(Notlar!Q181/f_s2,0)</f>
        <v>0</v>
      </c>
      <c r="R181" s="119">
        <f>IFERROR(Notlar!R181/f_s3,0)</f>
        <v>0</v>
      </c>
      <c r="S181" s="119">
        <f>IFERROR(Notlar!S181/f_s4,0)</f>
        <v>0</v>
      </c>
      <c r="T181" s="119">
        <f>IFERROR(Notlar!T181/f_s5,0)</f>
        <v>0</v>
      </c>
      <c r="U181" s="119">
        <f>IFERROR(Notlar!U181/f_s6,0)</f>
        <v>0</v>
      </c>
      <c r="V181" s="119">
        <f>IFERROR(Notlar!V181/f_s7,0)</f>
        <v>0</v>
      </c>
      <c r="W181" s="119">
        <f>IFERROR(Notlar!W181/f_s8,0)</f>
        <v>0</v>
      </c>
      <c r="X181" s="119">
        <f>IFERROR(Notlar!X181/f_s9,0)</f>
        <v>0</v>
      </c>
      <c r="Y181" s="119">
        <f>IFERROR(Notlar!Y181/f_s10,0)</f>
        <v>0</v>
      </c>
      <c r="Z181" s="122" t="e">
        <f>Notlar!Z181/f_top</f>
        <v>#VALUE!</v>
      </c>
      <c r="AA181" s="118">
        <f>IFERROR(Notlar!AA181/b_s1,0)</f>
        <v>0</v>
      </c>
      <c r="AB181" s="119">
        <f>IFERROR(Notlar!AB181/b_s2,0)</f>
        <v>0</v>
      </c>
      <c r="AC181" s="119">
        <f>IFERROR(Notlar!AC181/b_s3,0)</f>
        <v>0</v>
      </c>
      <c r="AD181" s="119">
        <f>IFERROR(Notlar!AD181/b_s4,0)</f>
        <v>0</v>
      </c>
      <c r="AE181" s="119">
        <f>IFERROR(Notlar!AE181/b_s5,0)</f>
        <v>0</v>
      </c>
      <c r="AF181" s="119">
        <f>IFERROR(Notlar!AF181/b_s6,0)</f>
        <v>0</v>
      </c>
      <c r="AG181" s="119">
        <f>IFERROR(Notlar!AG181/b_s7,0)</f>
        <v>0</v>
      </c>
      <c r="AH181" s="119">
        <f>IFERROR(Notlar!AH181/b_s8,0)</f>
        <v>0</v>
      </c>
      <c r="AI181" s="119">
        <f>IFERROR(Notlar!AI181/b_s9,0)</f>
        <v>0</v>
      </c>
      <c r="AJ181" s="119">
        <f>IFERROR(Notlar!AJ181/b_s10,0)</f>
        <v>0</v>
      </c>
      <c r="AK181" s="122" t="e">
        <f>Notlar!AK181/b_top</f>
        <v>#VALUE!</v>
      </c>
      <c r="AL181" s="168">
        <f t="shared" si="7"/>
        <v>0</v>
      </c>
      <c r="AM181" s="169">
        <f t="shared" si="7"/>
        <v>0</v>
      </c>
      <c r="AN181" s="169">
        <f t="shared" si="7"/>
        <v>0</v>
      </c>
      <c r="AO181" s="169">
        <f t="shared" si="7"/>
        <v>0</v>
      </c>
      <c r="AP181" s="169">
        <f t="shared" si="7"/>
        <v>0</v>
      </c>
      <c r="AQ181" s="169">
        <f t="shared" si="6"/>
        <v>0</v>
      </c>
      <c r="AR181" s="169">
        <f t="shared" si="6"/>
        <v>0</v>
      </c>
      <c r="AS181" s="169">
        <f t="shared" si="6"/>
        <v>0</v>
      </c>
      <c r="AT181" s="169">
        <f t="shared" si="6"/>
        <v>0</v>
      </c>
      <c r="AU181" s="169">
        <f t="shared" si="6"/>
        <v>0</v>
      </c>
      <c r="AV181" s="170">
        <f>Notlar!AV181/b_top</f>
        <v>0</v>
      </c>
    </row>
    <row r="182" spans="1:48" x14ac:dyDescent="0.25">
      <c r="A182" s="30">
        <v>180</v>
      </c>
      <c r="B182" s="123" t="str">
        <f>IF(Notlar!B182&lt;&gt;"",Notlar!B182,"")</f>
        <v/>
      </c>
      <c r="C182" s="124" t="str">
        <f>IF(Notlar!C182&lt;&gt;"",Notlar!C182,"")</f>
        <v/>
      </c>
      <c r="D182" s="125" t="str">
        <f>IF(Notlar!D182&lt;&gt;"",Notlar!D182,"")</f>
        <v/>
      </c>
      <c r="E182" s="118">
        <f>IFERROR(Notlar!E182/v_s1,0)</f>
        <v>0</v>
      </c>
      <c r="F182" s="119">
        <f>IFERROR(Notlar!F182/v_s2,0)</f>
        <v>0</v>
      </c>
      <c r="G182" s="119">
        <f>IFERROR(Notlar!G182/v_s3,0)</f>
        <v>0</v>
      </c>
      <c r="H182" s="119">
        <f>IFERROR(Notlar!H182/v_s4,0)</f>
        <v>0</v>
      </c>
      <c r="I182" s="119">
        <f>IFERROR(Notlar!I182/v_s5,0)</f>
        <v>0</v>
      </c>
      <c r="J182" s="119">
        <f>IFERROR(Notlar!J182/v_s6,0)</f>
        <v>0</v>
      </c>
      <c r="K182" s="119">
        <f>IFERROR(Notlar!K182/v_s7,0)</f>
        <v>0</v>
      </c>
      <c r="L182" s="119">
        <f>IFERROR(Notlar!L182/v_s8,0)</f>
        <v>0</v>
      </c>
      <c r="M182" s="119">
        <f>IFERROR(Notlar!M182/v_s9,0)</f>
        <v>0</v>
      </c>
      <c r="N182" s="119">
        <f>IFERROR(Notlar!N182/v_s10,0)</f>
        <v>0</v>
      </c>
      <c r="O182" s="120" t="e">
        <f>Notlar!O182/v_top</f>
        <v>#VALUE!</v>
      </c>
      <c r="P182" s="121">
        <f>IFERROR(Notlar!P182/f_s1,0)</f>
        <v>0</v>
      </c>
      <c r="Q182" s="119">
        <f>IFERROR(Notlar!Q182/f_s2,0)</f>
        <v>0</v>
      </c>
      <c r="R182" s="119">
        <f>IFERROR(Notlar!R182/f_s3,0)</f>
        <v>0</v>
      </c>
      <c r="S182" s="119">
        <f>IFERROR(Notlar!S182/f_s4,0)</f>
        <v>0</v>
      </c>
      <c r="T182" s="119">
        <f>IFERROR(Notlar!T182/f_s5,0)</f>
        <v>0</v>
      </c>
      <c r="U182" s="119">
        <f>IFERROR(Notlar!U182/f_s6,0)</f>
        <v>0</v>
      </c>
      <c r="V182" s="119">
        <f>IFERROR(Notlar!V182/f_s7,0)</f>
        <v>0</v>
      </c>
      <c r="W182" s="119">
        <f>IFERROR(Notlar!W182/f_s8,0)</f>
        <v>0</v>
      </c>
      <c r="X182" s="119">
        <f>IFERROR(Notlar!X182/f_s9,0)</f>
        <v>0</v>
      </c>
      <c r="Y182" s="119">
        <f>IFERROR(Notlar!Y182/f_s10,0)</f>
        <v>0</v>
      </c>
      <c r="Z182" s="122" t="e">
        <f>Notlar!Z182/f_top</f>
        <v>#VALUE!</v>
      </c>
      <c r="AA182" s="118">
        <f>IFERROR(Notlar!AA182/b_s1,0)</f>
        <v>0</v>
      </c>
      <c r="AB182" s="119">
        <f>IFERROR(Notlar!AB182/b_s2,0)</f>
        <v>0</v>
      </c>
      <c r="AC182" s="119">
        <f>IFERROR(Notlar!AC182/b_s3,0)</f>
        <v>0</v>
      </c>
      <c r="AD182" s="119">
        <f>IFERROR(Notlar!AD182/b_s4,0)</f>
        <v>0</v>
      </c>
      <c r="AE182" s="119">
        <f>IFERROR(Notlar!AE182/b_s5,0)</f>
        <v>0</v>
      </c>
      <c r="AF182" s="119">
        <f>IFERROR(Notlar!AF182/b_s6,0)</f>
        <v>0</v>
      </c>
      <c r="AG182" s="119">
        <f>IFERROR(Notlar!AG182/b_s7,0)</f>
        <v>0</v>
      </c>
      <c r="AH182" s="119">
        <f>IFERROR(Notlar!AH182/b_s8,0)</f>
        <v>0</v>
      </c>
      <c r="AI182" s="119">
        <f>IFERROR(Notlar!AI182/b_s9,0)</f>
        <v>0</v>
      </c>
      <c r="AJ182" s="119">
        <f>IFERROR(Notlar!AJ182/b_s10,0)</f>
        <v>0</v>
      </c>
      <c r="AK182" s="122" t="e">
        <f>Notlar!AK182/b_top</f>
        <v>#VALUE!</v>
      </c>
      <c r="AL182" s="168">
        <f t="shared" si="7"/>
        <v>0</v>
      </c>
      <c r="AM182" s="169">
        <f t="shared" si="7"/>
        <v>0</v>
      </c>
      <c r="AN182" s="169">
        <f t="shared" si="7"/>
        <v>0</v>
      </c>
      <c r="AO182" s="169">
        <f t="shared" si="7"/>
        <v>0</v>
      </c>
      <c r="AP182" s="169">
        <f t="shared" si="7"/>
        <v>0</v>
      </c>
      <c r="AQ182" s="169">
        <f t="shared" si="6"/>
        <v>0</v>
      </c>
      <c r="AR182" s="169">
        <f t="shared" si="6"/>
        <v>0</v>
      </c>
      <c r="AS182" s="169">
        <f t="shared" si="6"/>
        <v>0</v>
      </c>
      <c r="AT182" s="169">
        <f t="shared" si="6"/>
        <v>0</v>
      </c>
      <c r="AU182" s="169">
        <f t="shared" si="6"/>
        <v>0</v>
      </c>
      <c r="AV182" s="170">
        <f>Notlar!AV182/b_top</f>
        <v>0</v>
      </c>
    </row>
    <row r="183" spans="1:48" x14ac:dyDescent="0.25">
      <c r="A183" s="68">
        <v>181</v>
      </c>
      <c r="B183" s="126" t="str">
        <f>IF(Notlar!B183&lt;&gt;"",Notlar!B183,"")</f>
        <v/>
      </c>
      <c r="C183" s="127" t="str">
        <f>IF(Notlar!C183&lt;&gt;"",Notlar!C183,"")</f>
        <v/>
      </c>
      <c r="D183" s="128" t="str">
        <f>IF(Notlar!D183&lt;&gt;"",Notlar!D183,"")</f>
        <v/>
      </c>
      <c r="E183" s="118">
        <f>IFERROR(Notlar!E183/v_s1,0)</f>
        <v>0</v>
      </c>
      <c r="F183" s="119">
        <f>IFERROR(Notlar!F183/v_s2,0)</f>
        <v>0</v>
      </c>
      <c r="G183" s="119">
        <f>IFERROR(Notlar!G183/v_s3,0)</f>
        <v>0</v>
      </c>
      <c r="H183" s="119">
        <f>IFERROR(Notlar!H183/v_s4,0)</f>
        <v>0</v>
      </c>
      <c r="I183" s="119">
        <f>IFERROR(Notlar!I183/v_s5,0)</f>
        <v>0</v>
      </c>
      <c r="J183" s="119">
        <f>IFERROR(Notlar!J183/v_s6,0)</f>
        <v>0</v>
      </c>
      <c r="K183" s="119">
        <f>IFERROR(Notlar!K183/v_s7,0)</f>
        <v>0</v>
      </c>
      <c r="L183" s="119">
        <f>IFERROR(Notlar!L183/v_s8,0)</f>
        <v>0</v>
      </c>
      <c r="M183" s="119">
        <f>IFERROR(Notlar!M183/v_s9,0)</f>
        <v>0</v>
      </c>
      <c r="N183" s="119">
        <f>IFERROR(Notlar!N183/v_s10,0)</f>
        <v>0</v>
      </c>
      <c r="O183" s="120" t="e">
        <f>Notlar!O183/v_top</f>
        <v>#VALUE!</v>
      </c>
      <c r="P183" s="121">
        <f>IFERROR(Notlar!P183/f_s1,0)</f>
        <v>0</v>
      </c>
      <c r="Q183" s="119">
        <f>IFERROR(Notlar!Q183/f_s2,0)</f>
        <v>0</v>
      </c>
      <c r="R183" s="119">
        <f>IFERROR(Notlar!R183/f_s3,0)</f>
        <v>0</v>
      </c>
      <c r="S183" s="119">
        <f>IFERROR(Notlar!S183/f_s4,0)</f>
        <v>0</v>
      </c>
      <c r="T183" s="119">
        <f>IFERROR(Notlar!T183/f_s5,0)</f>
        <v>0</v>
      </c>
      <c r="U183" s="119">
        <f>IFERROR(Notlar!U183/f_s6,0)</f>
        <v>0</v>
      </c>
      <c r="V183" s="119">
        <f>IFERROR(Notlar!V183/f_s7,0)</f>
        <v>0</v>
      </c>
      <c r="W183" s="119">
        <f>IFERROR(Notlar!W183/f_s8,0)</f>
        <v>0</v>
      </c>
      <c r="X183" s="119">
        <f>IFERROR(Notlar!X183/f_s9,0)</f>
        <v>0</v>
      </c>
      <c r="Y183" s="119">
        <f>IFERROR(Notlar!Y183/f_s10,0)</f>
        <v>0</v>
      </c>
      <c r="Z183" s="122" t="e">
        <f>Notlar!Z183/f_top</f>
        <v>#VALUE!</v>
      </c>
      <c r="AA183" s="118">
        <f>IFERROR(Notlar!AA183/b_s1,0)</f>
        <v>0</v>
      </c>
      <c r="AB183" s="119">
        <f>IFERROR(Notlar!AB183/b_s2,0)</f>
        <v>0</v>
      </c>
      <c r="AC183" s="119">
        <f>IFERROR(Notlar!AC183/b_s3,0)</f>
        <v>0</v>
      </c>
      <c r="AD183" s="119">
        <f>IFERROR(Notlar!AD183/b_s4,0)</f>
        <v>0</v>
      </c>
      <c r="AE183" s="119">
        <f>IFERROR(Notlar!AE183/b_s5,0)</f>
        <v>0</v>
      </c>
      <c r="AF183" s="119">
        <f>IFERROR(Notlar!AF183/b_s6,0)</f>
        <v>0</v>
      </c>
      <c r="AG183" s="119">
        <f>IFERROR(Notlar!AG183/b_s7,0)</f>
        <v>0</v>
      </c>
      <c r="AH183" s="119">
        <f>IFERROR(Notlar!AH183/b_s8,0)</f>
        <v>0</v>
      </c>
      <c r="AI183" s="119">
        <f>IFERROR(Notlar!AI183/b_s9,0)</f>
        <v>0</v>
      </c>
      <c r="AJ183" s="119">
        <f>IFERROR(Notlar!AJ183/b_s10,0)</f>
        <v>0</v>
      </c>
      <c r="AK183" s="122" t="e">
        <f>Notlar!AK183/b_top</f>
        <v>#VALUE!</v>
      </c>
      <c r="AL183" s="168">
        <f t="shared" si="7"/>
        <v>0</v>
      </c>
      <c r="AM183" s="169">
        <f t="shared" si="7"/>
        <v>0</v>
      </c>
      <c r="AN183" s="169">
        <f t="shared" si="7"/>
        <v>0</v>
      </c>
      <c r="AO183" s="169">
        <f t="shared" si="7"/>
        <v>0</v>
      </c>
      <c r="AP183" s="169">
        <f t="shared" si="7"/>
        <v>0</v>
      </c>
      <c r="AQ183" s="169">
        <f t="shared" si="6"/>
        <v>0</v>
      </c>
      <c r="AR183" s="169">
        <f t="shared" si="6"/>
        <v>0</v>
      </c>
      <c r="AS183" s="169">
        <f t="shared" si="6"/>
        <v>0</v>
      </c>
      <c r="AT183" s="169">
        <f t="shared" si="6"/>
        <v>0</v>
      </c>
      <c r="AU183" s="169">
        <f t="shared" si="6"/>
        <v>0</v>
      </c>
      <c r="AV183" s="170">
        <f>Notlar!AV183/b_top</f>
        <v>0</v>
      </c>
    </row>
    <row r="184" spans="1:48" x14ac:dyDescent="0.25">
      <c r="A184" s="30">
        <v>182</v>
      </c>
      <c r="B184" s="123" t="str">
        <f>IF(Notlar!B184&lt;&gt;"",Notlar!B184,"")</f>
        <v/>
      </c>
      <c r="C184" s="124" t="str">
        <f>IF(Notlar!C184&lt;&gt;"",Notlar!C184,"")</f>
        <v/>
      </c>
      <c r="D184" s="125" t="str">
        <f>IF(Notlar!D184&lt;&gt;"",Notlar!D184,"")</f>
        <v/>
      </c>
      <c r="E184" s="118">
        <f>IFERROR(Notlar!E184/v_s1,0)</f>
        <v>0</v>
      </c>
      <c r="F184" s="119">
        <f>IFERROR(Notlar!F184/v_s2,0)</f>
        <v>0</v>
      </c>
      <c r="G184" s="119">
        <f>IFERROR(Notlar!G184/v_s3,0)</f>
        <v>0</v>
      </c>
      <c r="H184" s="119">
        <f>IFERROR(Notlar!H184/v_s4,0)</f>
        <v>0</v>
      </c>
      <c r="I184" s="119">
        <f>IFERROR(Notlar!I184/v_s5,0)</f>
        <v>0</v>
      </c>
      <c r="J184" s="119">
        <f>IFERROR(Notlar!J184/v_s6,0)</f>
        <v>0</v>
      </c>
      <c r="K184" s="119">
        <f>IFERROR(Notlar!K184/v_s7,0)</f>
        <v>0</v>
      </c>
      <c r="L184" s="119">
        <f>IFERROR(Notlar!L184/v_s8,0)</f>
        <v>0</v>
      </c>
      <c r="M184" s="119">
        <f>IFERROR(Notlar!M184/v_s9,0)</f>
        <v>0</v>
      </c>
      <c r="N184" s="119">
        <f>IFERROR(Notlar!N184/v_s10,0)</f>
        <v>0</v>
      </c>
      <c r="O184" s="120" t="e">
        <f>Notlar!O184/v_top</f>
        <v>#VALUE!</v>
      </c>
      <c r="P184" s="121">
        <f>IFERROR(Notlar!P184/f_s1,0)</f>
        <v>0</v>
      </c>
      <c r="Q184" s="119">
        <f>IFERROR(Notlar!Q184/f_s2,0)</f>
        <v>0</v>
      </c>
      <c r="R184" s="119">
        <f>IFERROR(Notlar!R184/f_s3,0)</f>
        <v>0</v>
      </c>
      <c r="S184" s="119">
        <f>IFERROR(Notlar!S184/f_s4,0)</f>
        <v>0</v>
      </c>
      <c r="T184" s="119">
        <f>IFERROR(Notlar!T184/f_s5,0)</f>
        <v>0</v>
      </c>
      <c r="U184" s="119">
        <f>IFERROR(Notlar!U184/f_s6,0)</f>
        <v>0</v>
      </c>
      <c r="V184" s="119">
        <f>IFERROR(Notlar!V184/f_s7,0)</f>
        <v>0</v>
      </c>
      <c r="W184" s="119">
        <f>IFERROR(Notlar!W184/f_s8,0)</f>
        <v>0</v>
      </c>
      <c r="X184" s="119">
        <f>IFERROR(Notlar!X184/f_s9,0)</f>
        <v>0</v>
      </c>
      <c r="Y184" s="119">
        <f>IFERROR(Notlar!Y184/f_s10,0)</f>
        <v>0</v>
      </c>
      <c r="Z184" s="122" t="e">
        <f>Notlar!Z184/f_top</f>
        <v>#VALUE!</v>
      </c>
      <c r="AA184" s="118">
        <f>IFERROR(Notlar!AA184/b_s1,0)</f>
        <v>0</v>
      </c>
      <c r="AB184" s="119">
        <f>IFERROR(Notlar!AB184/b_s2,0)</f>
        <v>0</v>
      </c>
      <c r="AC184" s="119">
        <f>IFERROR(Notlar!AC184/b_s3,0)</f>
        <v>0</v>
      </c>
      <c r="AD184" s="119">
        <f>IFERROR(Notlar!AD184/b_s4,0)</f>
        <v>0</v>
      </c>
      <c r="AE184" s="119">
        <f>IFERROR(Notlar!AE184/b_s5,0)</f>
        <v>0</v>
      </c>
      <c r="AF184" s="119">
        <f>IFERROR(Notlar!AF184/b_s6,0)</f>
        <v>0</v>
      </c>
      <c r="AG184" s="119">
        <f>IFERROR(Notlar!AG184/b_s7,0)</f>
        <v>0</v>
      </c>
      <c r="AH184" s="119">
        <f>IFERROR(Notlar!AH184/b_s8,0)</f>
        <v>0</v>
      </c>
      <c r="AI184" s="119">
        <f>IFERROR(Notlar!AI184/b_s9,0)</f>
        <v>0</v>
      </c>
      <c r="AJ184" s="119">
        <f>IFERROR(Notlar!AJ184/b_s10,0)</f>
        <v>0</v>
      </c>
      <c r="AK184" s="122" t="e">
        <f>Notlar!AK184/b_top</f>
        <v>#VALUE!</v>
      </c>
      <c r="AL184" s="168">
        <f t="shared" si="7"/>
        <v>0</v>
      </c>
      <c r="AM184" s="169">
        <f t="shared" si="7"/>
        <v>0</v>
      </c>
      <c r="AN184" s="169">
        <f t="shared" si="7"/>
        <v>0</v>
      </c>
      <c r="AO184" s="169">
        <f t="shared" si="7"/>
        <v>0</v>
      </c>
      <c r="AP184" s="169">
        <f t="shared" si="7"/>
        <v>0</v>
      </c>
      <c r="AQ184" s="169">
        <f t="shared" si="6"/>
        <v>0</v>
      </c>
      <c r="AR184" s="169">
        <f t="shared" si="6"/>
        <v>0</v>
      </c>
      <c r="AS184" s="169">
        <f t="shared" si="6"/>
        <v>0</v>
      </c>
      <c r="AT184" s="169">
        <f t="shared" si="6"/>
        <v>0</v>
      </c>
      <c r="AU184" s="169">
        <f t="shared" si="6"/>
        <v>0</v>
      </c>
      <c r="AV184" s="170">
        <f>Notlar!AV184/b_top</f>
        <v>0</v>
      </c>
    </row>
    <row r="185" spans="1:48" x14ac:dyDescent="0.25">
      <c r="A185" s="68">
        <v>183</v>
      </c>
      <c r="B185" s="126" t="str">
        <f>IF(Notlar!B185&lt;&gt;"",Notlar!B185,"")</f>
        <v/>
      </c>
      <c r="C185" s="127" t="str">
        <f>IF(Notlar!C185&lt;&gt;"",Notlar!C185,"")</f>
        <v/>
      </c>
      <c r="D185" s="128" t="str">
        <f>IF(Notlar!D185&lt;&gt;"",Notlar!D185,"")</f>
        <v/>
      </c>
      <c r="E185" s="118">
        <f>IFERROR(Notlar!E185/v_s1,0)</f>
        <v>0</v>
      </c>
      <c r="F185" s="119">
        <f>IFERROR(Notlar!F185/v_s2,0)</f>
        <v>0</v>
      </c>
      <c r="G185" s="119">
        <f>IFERROR(Notlar!G185/v_s3,0)</f>
        <v>0</v>
      </c>
      <c r="H185" s="119">
        <f>IFERROR(Notlar!H185/v_s4,0)</f>
        <v>0</v>
      </c>
      <c r="I185" s="119">
        <f>IFERROR(Notlar!I185/v_s5,0)</f>
        <v>0</v>
      </c>
      <c r="J185" s="119">
        <f>IFERROR(Notlar!J185/v_s6,0)</f>
        <v>0</v>
      </c>
      <c r="K185" s="119">
        <f>IFERROR(Notlar!K185/v_s7,0)</f>
        <v>0</v>
      </c>
      <c r="L185" s="119">
        <f>IFERROR(Notlar!L185/v_s8,0)</f>
        <v>0</v>
      </c>
      <c r="M185" s="119">
        <f>IFERROR(Notlar!M185/v_s9,0)</f>
        <v>0</v>
      </c>
      <c r="N185" s="119">
        <f>IFERROR(Notlar!N185/v_s10,0)</f>
        <v>0</v>
      </c>
      <c r="O185" s="120" t="e">
        <f>Notlar!O185/v_top</f>
        <v>#VALUE!</v>
      </c>
      <c r="P185" s="121">
        <f>IFERROR(Notlar!P185/f_s1,0)</f>
        <v>0</v>
      </c>
      <c r="Q185" s="119">
        <f>IFERROR(Notlar!Q185/f_s2,0)</f>
        <v>0</v>
      </c>
      <c r="R185" s="119">
        <f>IFERROR(Notlar!R185/f_s3,0)</f>
        <v>0</v>
      </c>
      <c r="S185" s="119">
        <f>IFERROR(Notlar!S185/f_s4,0)</f>
        <v>0</v>
      </c>
      <c r="T185" s="119">
        <f>IFERROR(Notlar!T185/f_s5,0)</f>
        <v>0</v>
      </c>
      <c r="U185" s="119">
        <f>IFERROR(Notlar!U185/f_s6,0)</f>
        <v>0</v>
      </c>
      <c r="V185" s="119">
        <f>IFERROR(Notlar!V185/f_s7,0)</f>
        <v>0</v>
      </c>
      <c r="W185" s="119">
        <f>IFERROR(Notlar!W185/f_s8,0)</f>
        <v>0</v>
      </c>
      <c r="X185" s="119">
        <f>IFERROR(Notlar!X185/f_s9,0)</f>
        <v>0</v>
      </c>
      <c r="Y185" s="119">
        <f>IFERROR(Notlar!Y185/f_s10,0)</f>
        <v>0</v>
      </c>
      <c r="Z185" s="122" t="e">
        <f>Notlar!Z185/f_top</f>
        <v>#VALUE!</v>
      </c>
      <c r="AA185" s="118">
        <f>IFERROR(Notlar!AA185/b_s1,0)</f>
        <v>0</v>
      </c>
      <c r="AB185" s="119">
        <f>IFERROR(Notlar!AB185/b_s2,0)</f>
        <v>0</v>
      </c>
      <c r="AC185" s="119">
        <f>IFERROR(Notlar!AC185/b_s3,0)</f>
        <v>0</v>
      </c>
      <c r="AD185" s="119">
        <f>IFERROR(Notlar!AD185/b_s4,0)</f>
        <v>0</v>
      </c>
      <c r="AE185" s="119">
        <f>IFERROR(Notlar!AE185/b_s5,0)</f>
        <v>0</v>
      </c>
      <c r="AF185" s="119">
        <f>IFERROR(Notlar!AF185/b_s6,0)</f>
        <v>0</v>
      </c>
      <c r="AG185" s="119">
        <f>IFERROR(Notlar!AG185/b_s7,0)</f>
        <v>0</v>
      </c>
      <c r="AH185" s="119">
        <f>IFERROR(Notlar!AH185/b_s8,0)</f>
        <v>0</v>
      </c>
      <c r="AI185" s="119">
        <f>IFERROR(Notlar!AI185/b_s9,0)</f>
        <v>0</v>
      </c>
      <c r="AJ185" s="119">
        <f>IFERROR(Notlar!AJ185/b_s10,0)</f>
        <v>0</v>
      </c>
      <c r="AK185" s="122" t="e">
        <f>Notlar!AK185/b_top</f>
        <v>#VALUE!</v>
      </c>
      <c r="AL185" s="168">
        <f t="shared" si="7"/>
        <v>0</v>
      </c>
      <c r="AM185" s="169">
        <f t="shared" si="7"/>
        <v>0</v>
      </c>
      <c r="AN185" s="169">
        <f t="shared" si="7"/>
        <v>0</v>
      </c>
      <c r="AO185" s="169">
        <f t="shared" si="7"/>
        <v>0</v>
      </c>
      <c r="AP185" s="169">
        <f t="shared" si="7"/>
        <v>0</v>
      </c>
      <c r="AQ185" s="169">
        <f t="shared" si="6"/>
        <v>0</v>
      </c>
      <c r="AR185" s="169">
        <f t="shared" si="6"/>
        <v>0</v>
      </c>
      <c r="AS185" s="169">
        <f t="shared" si="6"/>
        <v>0</v>
      </c>
      <c r="AT185" s="169">
        <f t="shared" si="6"/>
        <v>0</v>
      </c>
      <c r="AU185" s="169">
        <f t="shared" si="6"/>
        <v>0</v>
      </c>
      <c r="AV185" s="170">
        <f>Notlar!AV185/b_top</f>
        <v>0</v>
      </c>
    </row>
    <row r="186" spans="1:48" x14ac:dyDescent="0.25">
      <c r="A186" s="30">
        <v>184</v>
      </c>
      <c r="B186" s="123" t="str">
        <f>IF(Notlar!B186&lt;&gt;"",Notlar!B186,"")</f>
        <v/>
      </c>
      <c r="C186" s="124" t="str">
        <f>IF(Notlar!C186&lt;&gt;"",Notlar!C186,"")</f>
        <v/>
      </c>
      <c r="D186" s="125" t="str">
        <f>IF(Notlar!D186&lt;&gt;"",Notlar!D186,"")</f>
        <v/>
      </c>
      <c r="E186" s="118">
        <f>IFERROR(Notlar!E186/v_s1,0)</f>
        <v>0</v>
      </c>
      <c r="F186" s="119">
        <f>IFERROR(Notlar!F186/v_s2,0)</f>
        <v>0</v>
      </c>
      <c r="G186" s="119">
        <f>IFERROR(Notlar!G186/v_s3,0)</f>
        <v>0</v>
      </c>
      <c r="H186" s="119">
        <f>IFERROR(Notlar!H186/v_s4,0)</f>
        <v>0</v>
      </c>
      <c r="I186" s="119">
        <f>IFERROR(Notlar!I186/v_s5,0)</f>
        <v>0</v>
      </c>
      <c r="J186" s="119">
        <f>IFERROR(Notlar!J186/v_s6,0)</f>
        <v>0</v>
      </c>
      <c r="K186" s="119">
        <f>IFERROR(Notlar!K186/v_s7,0)</f>
        <v>0</v>
      </c>
      <c r="L186" s="119">
        <f>IFERROR(Notlar!L186/v_s8,0)</f>
        <v>0</v>
      </c>
      <c r="M186" s="119">
        <f>IFERROR(Notlar!M186/v_s9,0)</f>
        <v>0</v>
      </c>
      <c r="N186" s="119">
        <f>IFERROR(Notlar!N186/v_s10,0)</f>
        <v>0</v>
      </c>
      <c r="O186" s="120" t="e">
        <f>Notlar!O186/v_top</f>
        <v>#VALUE!</v>
      </c>
      <c r="P186" s="121">
        <f>IFERROR(Notlar!P186/f_s1,0)</f>
        <v>0</v>
      </c>
      <c r="Q186" s="119">
        <f>IFERROR(Notlar!Q186/f_s2,0)</f>
        <v>0</v>
      </c>
      <c r="R186" s="119">
        <f>IFERROR(Notlar!R186/f_s3,0)</f>
        <v>0</v>
      </c>
      <c r="S186" s="119">
        <f>IFERROR(Notlar!S186/f_s4,0)</f>
        <v>0</v>
      </c>
      <c r="T186" s="119">
        <f>IFERROR(Notlar!T186/f_s5,0)</f>
        <v>0</v>
      </c>
      <c r="U186" s="119">
        <f>IFERROR(Notlar!U186/f_s6,0)</f>
        <v>0</v>
      </c>
      <c r="V186" s="119">
        <f>IFERROR(Notlar!V186/f_s7,0)</f>
        <v>0</v>
      </c>
      <c r="W186" s="119">
        <f>IFERROR(Notlar!W186/f_s8,0)</f>
        <v>0</v>
      </c>
      <c r="X186" s="119">
        <f>IFERROR(Notlar!X186/f_s9,0)</f>
        <v>0</v>
      </c>
      <c r="Y186" s="119">
        <f>IFERROR(Notlar!Y186/f_s10,0)</f>
        <v>0</v>
      </c>
      <c r="Z186" s="122" t="e">
        <f>Notlar!Z186/f_top</f>
        <v>#VALUE!</v>
      </c>
      <c r="AA186" s="118">
        <f>IFERROR(Notlar!AA186/b_s1,0)</f>
        <v>0</v>
      </c>
      <c r="AB186" s="119">
        <f>IFERROR(Notlar!AB186/b_s2,0)</f>
        <v>0</v>
      </c>
      <c r="AC186" s="119">
        <f>IFERROR(Notlar!AC186/b_s3,0)</f>
        <v>0</v>
      </c>
      <c r="AD186" s="119">
        <f>IFERROR(Notlar!AD186/b_s4,0)</f>
        <v>0</v>
      </c>
      <c r="AE186" s="119">
        <f>IFERROR(Notlar!AE186/b_s5,0)</f>
        <v>0</v>
      </c>
      <c r="AF186" s="119">
        <f>IFERROR(Notlar!AF186/b_s6,0)</f>
        <v>0</v>
      </c>
      <c r="AG186" s="119">
        <f>IFERROR(Notlar!AG186/b_s7,0)</f>
        <v>0</v>
      </c>
      <c r="AH186" s="119">
        <f>IFERROR(Notlar!AH186/b_s8,0)</f>
        <v>0</v>
      </c>
      <c r="AI186" s="119">
        <f>IFERROR(Notlar!AI186/b_s9,0)</f>
        <v>0</v>
      </c>
      <c r="AJ186" s="119">
        <f>IFERROR(Notlar!AJ186/b_s10,0)</f>
        <v>0</v>
      </c>
      <c r="AK186" s="122" t="e">
        <f>Notlar!AK186/b_top</f>
        <v>#VALUE!</v>
      </c>
      <c r="AL186" s="168">
        <f t="shared" si="7"/>
        <v>0</v>
      </c>
      <c r="AM186" s="169">
        <f t="shared" si="7"/>
        <v>0</v>
      </c>
      <c r="AN186" s="169">
        <f t="shared" si="7"/>
        <v>0</v>
      </c>
      <c r="AO186" s="169">
        <f t="shared" si="7"/>
        <v>0</v>
      </c>
      <c r="AP186" s="169">
        <f t="shared" si="7"/>
        <v>0</v>
      </c>
      <c r="AQ186" s="169">
        <f t="shared" si="6"/>
        <v>0</v>
      </c>
      <c r="AR186" s="169">
        <f t="shared" si="6"/>
        <v>0</v>
      </c>
      <c r="AS186" s="169">
        <f t="shared" si="6"/>
        <v>0</v>
      </c>
      <c r="AT186" s="169">
        <f t="shared" si="6"/>
        <v>0</v>
      </c>
      <c r="AU186" s="169">
        <f t="shared" si="6"/>
        <v>0</v>
      </c>
      <c r="AV186" s="170">
        <f>Notlar!AV186/b_top</f>
        <v>0</v>
      </c>
    </row>
    <row r="187" spans="1:48" x14ac:dyDescent="0.25">
      <c r="A187" s="68">
        <v>185</v>
      </c>
      <c r="B187" s="126" t="str">
        <f>IF(Notlar!B187&lt;&gt;"",Notlar!B187,"")</f>
        <v/>
      </c>
      <c r="C187" s="127" t="str">
        <f>IF(Notlar!C187&lt;&gt;"",Notlar!C187,"")</f>
        <v/>
      </c>
      <c r="D187" s="128" t="str">
        <f>IF(Notlar!D187&lt;&gt;"",Notlar!D187,"")</f>
        <v/>
      </c>
      <c r="E187" s="118">
        <f>IFERROR(Notlar!E187/v_s1,0)</f>
        <v>0</v>
      </c>
      <c r="F187" s="119">
        <f>IFERROR(Notlar!F187/v_s2,0)</f>
        <v>0</v>
      </c>
      <c r="G187" s="119">
        <f>IFERROR(Notlar!G187/v_s3,0)</f>
        <v>0</v>
      </c>
      <c r="H187" s="119">
        <f>IFERROR(Notlar!H187/v_s4,0)</f>
        <v>0</v>
      </c>
      <c r="I187" s="119">
        <f>IFERROR(Notlar!I187/v_s5,0)</f>
        <v>0</v>
      </c>
      <c r="J187" s="119">
        <f>IFERROR(Notlar!J187/v_s6,0)</f>
        <v>0</v>
      </c>
      <c r="K187" s="119">
        <f>IFERROR(Notlar!K187/v_s7,0)</f>
        <v>0</v>
      </c>
      <c r="L187" s="119">
        <f>IFERROR(Notlar!L187/v_s8,0)</f>
        <v>0</v>
      </c>
      <c r="M187" s="119">
        <f>IFERROR(Notlar!M187/v_s9,0)</f>
        <v>0</v>
      </c>
      <c r="N187" s="119">
        <f>IFERROR(Notlar!N187/v_s10,0)</f>
        <v>0</v>
      </c>
      <c r="O187" s="120" t="e">
        <f>Notlar!O187/v_top</f>
        <v>#VALUE!</v>
      </c>
      <c r="P187" s="121">
        <f>IFERROR(Notlar!P187/f_s1,0)</f>
        <v>0</v>
      </c>
      <c r="Q187" s="119">
        <f>IFERROR(Notlar!Q187/f_s2,0)</f>
        <v>0</v>
      </c>
      <c r="R187" s="119">
        <f>IFERROR(Notlar!R187/f_s3,0)</f>
        <v>0</v>
      </c>
      <c r="S187" s="119">
        <f>IFERROR(Notlar!S187/f_s4,0)</f>
        <v>0</v>
      </c>
      <c r="T187" s="119">
        <f>IFERROR(Notlar!T187/f_s5,0)</f>
        <v>0</v>
      </c>
      <c r="U187" s="119">
        <f>IFERROR(Notlar!U187/f_s6,0)</f>
        <v>0</v>
      </c>
      <c r="V187" s="119">
        <f>IFERROR(Notlar!V187/f_s7,0)</f>
        <v>0</v>
      </c>
      <c r="W187" s="119">
        <f>IFERROR(Notlar!W187/f_s8,0)</f>
        <v>0</v>
      </c>
      <c r="X187" s="119">
        <f>IFERROR(Notlar!X187/f_s9,0)</f>
        <v>0</v>
      </c>
      <c r="Y187" s="119">
        <f>IFERROR(Notlar!Y187/f_s10,0)</f>
        <v>0</v>
      </c>
      <c r="Z187" s="122" t="e">
        <f>Notlar!Z187/f_top</f>
        <v>#VALUE!</v>
      </c>
      <c r="AA187" s="118">
        <f>IFERROR(Notlar!AA187/b_s1,0)</f>
        <v>0</v>
      </c>
      <c r="AB187" s="119">
        <f>IFERROR(Notlar!AB187/b_s2,0)</f>
        <v>0</v>
      </c>
      <c r="AC187" s="119">
        <f>IFERROR(Notlar!AC187/b_s3,0)</f>
        <v>0</v>
      </c>
      <c r="AD187" s="119">
        <f>IFERROR(Notlar!AD187/b_s4,0)</f>
        <v>0</v>
      </c>
      <c r="AE187" s="119">
        <f>IFERROR(Notlar!AE187/b_s5,0)</f>
        <v>0</v>
      </c>
      <c r="AF187" s="119">
        <f>IFERROR(Notlar!AF187/b_s6,0)</f>
        <v>0</v>
      </c>
      <c r="AG187" s="119">
        <f>IFERROR(Notlar!AG187/b_s7,0)</f>
        <v>0</v>
      </c>
      <c r="AH187" s="119">
        <f>IFERROR(Notlar!AH187/b_s8,0)</f>
        <v>0</v>
      </c>
      <c r="AI187" s="119">
        <f>IFERROR(Notlar!AI187/b_s9,0)</f>
        <v>0</v>
      </c>
      <c r="AJ187" s="119">
        <f>IFERROR(Notlar!AJ187/b_s10,0)</f>
        <v>0</v>
      </c>
      <c r="AK187" s="122" t="e">
        <f>Notlar!AK187/b_top</f>
        <v>#VALUE!</v>
      </c>
      <c r="AL187" s="168">
        <f t="shared" si="7"/>
        <v>0</v>
      </c>
      <c r="AM187" s="169">
        <f t="shared" si="7"/>
        <v>0</v>
      </c>
      <c r="AN187" s="169">
        <f t="shared" si="7"/>
        <v>0</v>
      </c>
      <c r="AO187" s="169">
        <f t="shared" si="7"/>
        <v>0</v>
      </c>
      <c r="AP187" s="169">
        <f t="shared" si="7"/>
        <v>0</v>
      </c>
      <c r="AQ187" s="169">
        <f t="shared" si="6"/>
        <v>0</v>
      </c>
      <c r="AR187" s="169">
        <f t="shared" si="6"/>
        <v>0</v>
      </c>
      <c r="AS187" s="169">
        <f t="shared" si="6"/>
        <v>0</v>
      </c>
      <c r="AT187" s="169">
        <f t="shared" si="6"/>
        <v>0</v>
      </c>
      <c r="AU187" s="169">
        <f t="shared" si="6"/>
        <v>0</v>
      </c>
      <c r="AV187" s="170">
        <f>Notlar!AV187/b_top</f>
        <v>0</v>
      </c>
    </row>
    <row r="188" spans="1:48" x14ac:dyDescent="0.25">
      <c r="A188" s="30">
        <v>186</v>
      </c>
      <c r="B188" s="123" t="str">
        <f>IF(Notlar!B188&lt;&gt;"",Notlar!B188,"")</f>
        <v/>
      </c>
      <c r="C188" s="124" t="str">
        <f>IF(Notlar!C188&lt;&gt;"",Notlar!C188,"")</f>
        <v/>
      </c>
      <c r="D188" s="125" t="str">
        <f>IF(Notlar!D188&lt;&gt;"",Notlar!D188,"")</f>
        <v/>
      </c>
      <c r="E188" s="118">
        <f>IFERROR(Notlar!E188/v_s1,0)</f>
        <v>0</v>
      </c>
      <c r="F188" s="119">
        <f>IFERROR(Notlar!F188/v_s2,0)</f>
        <v>0</v>
      </c>
      <c r="G188" s="119">
        <f>IFERROR(Notlar!G188/v_s3,0)</f>
        <v>0</v>
      </c>
      <c r="H188" s="119">
        <f>IFERROR(Notlar!H188/v_s4,0)</f>
        <v>0</v>
      </c>
      <c r="I188" s="119">
        <f>IFERROR(Notlar!I188/v_s5,0)</f>
        <v>0</v>
      </c>
      <c r="J188" s="119">
        <f>IFERROR(Notlar!J188/v_s6,0)</f>
        <v>0</v>
      </c>
      <c r="K188" s="119">
        <f>IFERROR(Notlar!K188/v_s7,0)</f>
        <v>0</v>
      </c>
      <c r="L188" s="119">
        <f>IFERROR(Notlar!L188/v_s8,0)</f>
        <v>0</v>
      </c>
      <c r="M188" s="119">
        <f>IFERROR(Notlar!M188/v_s9,0)</f>
        <v>0</v>
      </c>
      <c r="N188" s="119">
        <f>IFERROR(Notlar!N188/v_s10,0)</f>
        <v>0</v>
      </c>
      <c r="O188" s="120" t="e">
        <f>Notlar!O188/v_top</f>
        <v>#VALUE!</v>
      </c>
      <c r="P188" s="121">
        <f>IFERROR(Notlar!P188/f_s1,0)</f>
        <v>0</v>
      </c>
      <c r="Q188" s="119">
        <f>IFERROR(Notlar!Q188/f_s2,0)</f>
        <v>0</v>
      </c>
      <c r="R188" s="119">
        <f>IFERROR(Notlar!R188/f_s3,0)</f>
        <v>0</v>
      </c>
      <c r="S188" s="119">
        <f>IFERROR(Notlar!S188/f_s4,0)</f>
        <v>0</v>
      </c>
      <c r="T188" s="119">
        <f>IFERROR(Notlar!T188/f_s5,0)</f>
        <v>0</v>
      </c>
      <c r="U188" s="119">
        <f>IFERROR(Notlar!U188/f_s6,0)</f>
        <v>0</v>
      </c>
      <c r="V188" s="119">
        <f>IFERROR(Notlar!V188/f_s7,0)</f>
        <v>0</v>
      </c>
      <c r="W188" s="119">
        <f>IFERROR(Notlar!W188/f_s8,0)</f>
        <v>0</v>
      </c>
      <c r="X188" s="119">
        <f>IFERROR(Notlar!X188/f_s9,0)</f>
        <v>0</v>
      </c>
      <c r="Y188" s="119">
        <f>IFERROR(Notlar!Y188/f_s10,0)</f>
        <v>0</v>
      </c>
      <c r="Z188" s="122" t="e">
        <f>Notlar!Z188/f_top</f>
        <v>#VALUE!</v>
      </c>
      <c r="AA188" s="118">
        <f>IFERROR(Notlar!AA188/b_s1,0)</f>
        <v>0</v>
      </c>
      <c r="AB188" s="119">
        <f>IFERROR(Notlar!AB188/b_s2,0)</f>
        <v>0</v>
      </c>
      <c r="AC188" s="119">
        <f>IFERROR(Notlar!AC188/b_s3,0)</f>
        <v>0</v>
      </c>
      <c r="AD188" s="119">
        <f>IFERROR(Notlar!AD188/b_s4,0)</f>
        <v>0</v>
      </c>
      <c r="AE188" s="119">
        <f>IFERROR(Notlar!AE188/b_s5,0)</f>
        <v>0</v>
      </c>
      <c r="AF188" s="119">
        <f>IFERROR(Notlar!AF188/b_s6,0)</f>
        <v>0</v>
      </c>
      <c r="AG188" s="119">
        <f>IFERROR(Notlar!AG188/b_s7,0)</f>
        <v>0</v>
      </c>
      <c r="AH188" s="119">
        <f>IFERROR(Notlar!AH188/b_s8,0)</f>
        <v>0</v>
      </c>
      <c r="AI188" s="119">
        <f>IFERROR(Notlar!AI188/b_s9,0)</f>
        <v>0</v>
      </c>
      <c r="AJ188" s="119">
        <f>IFERROR(Notlar!AJ188/b_s10,0)</f>
        <v>0</v>
      </c>
      <c r="AK188" s="122" t="e">
        <f>Notlar!AK188/b_top</f>
        <v>#VALUE!</v>
      </c>
      <c r="AL188" s="168">
        <f t="shared" si="7"/>
        <v>0</v>
      </c>
      <c r="AM188" s="169">
        <f t="shared" si="7"/>
        <v>0</v>
      </c>
      <c r="AN188" s="169">
        <f t="shared" si="7"/>
        <v>0</v>
      </c>
      <c r="AO188" s="169">
        <f t="shared" si="7"/>
        <v>0</v>
      </c>
      <c r="AP188" s="169">
        <f t="shared" si="7"/>
        <v>0</v>
      </c>
      <c r="AQ188" s="169">
        <f t="shared" si="6"/>
        <v>0</v>
      </c>
      <c r="AR188" s="169">
        <f t="shared" si="6"/>
        <v>0</v>
      </c>
      <c r="AS188" s="169">
        <f t="shared" si="6"/>
        <v>0</v>
      </c>
      <c r="AT188" s="169">
        <f t="shared" si="6"/>
        <v>0</v>
      </c>
      <c r="AU188" s="169">
        <f t="shared" si="6"/>
        <v>0</v>
      </c>
      <c r="AV188" s="170">
        <f>Notlar!AV188/b_top</f>
        <v>0</v>
      </c>
    </row>
    <row r="189" spans="1:48" x14ac:dyDescent="0.25">
      <c r="A189" s="68">
        <v>187</v>
      </c>
      <c r="B189" s="126" t="str">
        <f>IF(Notlar!B189&lt;&gt;"",Notlar!B189,"")</f>
        <v/>
      </c>
      <c r="C189" s="127" t="str">
        <f>IF(Notlar!C189&lt;&gt;"",Notlar!C189,"")</f>
        <v/>
      </c>
      <c r="D189" s="128" t="str">
        <f>IF(Notlar!D189&lt;&gt;"",Notlar!D189,"")</f>
        <v/>
      </c>
      <c r="E189" s="118">
        <f>IFERROR(Notlar!E189/v_s1,0)</f>
        <v>0</v>
      </c>
      <c r="F189" s="119">
        <f>IFERROR(Notlar!F189/v_s2,0)</f>
        <v>0</v>
      </c>
      <c r="G189" s="119">
        <f>IFERROR(Notlar!G189/v_s3,0)</f>
        <v>0</v>
      </c>
      <c r="H189" s="119">
        <f>IFERROR(Notlar!H189/v_s4,0)</f>
        <v>0</v>
      </c>
      <c r="I189" s="119">
        <f>IFERROR(Notlar!I189/v_s5,0)</f>
        <v>0</v>
      </c>
      <c r="J189" s="119">
        <f>IFERROR(Notlar!J189/v_s6,0)</f>
        <v>0</v>
      </c>
      <c r="K189" s="119">
        <f>IFERROR(Notlar!K189/v_s7,0)</f>
        <v>0</v>
      </c>
      <c r="L189" s="119">
        <f>IFERROR(Notlar!L189/v_s8,0)</f>
        <v>0</v>
      </c>
      <c r="M189" s="119">
        <f>IFERROR(Notlar!M189/v_s9,0)</f>
        <v>0</v>
      </c>
      <c r="N189" s="119">
        <f>IFERROR(Notlar!N189/v_s10,0)</f>
        <v>0</v>
      </c>
      <c r="O189" s="120" t="e">
        <f>Notlar!O189/v_top</f>
        <v>#VALUE!</v>
      </c>
      <c r="P189" s="121">
        <f>IFERROR(Notlar!P189/f_s1,0)</f>
        <v>0</v>
      </c>
      <c r="Q189" s="119">
        <f>IFERROR(Notlar!Q189/f_s2,0)</f>
        <v>0</v>
      </c>
      <c r="R189" s="119">
        <f>IFERROR(Notlar!R189/f_s3,0)</f>
        <v>0</v>
      </c>
      <c r="S189" s="119">
        <f>IFERROR(Notlar!S189/f_s4,0)</f>
        <v>0</v>
      </c>
      <c r="T189" s="119">
        <f>IFERROR(Notlar!T189/f_s5,0)</f>
        <v>0</v>
      </c>
      <c r="U189" s="119">
        <f>IFERROR(Notlar!U189/f_s6,0)</f>
        <v>0</v>
      </c>
      <c r="V189" s="119">
        <f>IFERROR(Notlar!V189/f_s7,0)</f>
        <v>0</v>
      </c>
      <c r="W189" s="119">
        <f>IFERROR(Notlar!W189/f_s8,0)</f>
        <v>0</v>
      </c>
      <c r="X189" s="119">
        <f>IFERROR(Notlar!X189/f_s9,0)</f>
        <v>0</v>
      </c>
      <c r="Y189" s="119">
        <f>IFERROR(Notlar!Y189/f_s10,0)</f>
        <v>0</v>
      </c>
      <c r="Z189" s="122" t="e">
        <f>Notlar!Z189/f_top</f>
        <v>#VALUE!</v>
      </c>
      <c r="AA189" s="118">
        <f>IFERROR(Notlar!AA189/b_s1,0)</f>
        <v>0</v>
      </c>
      <c r="AB189" s="119">
        <f>IFERROR(Notlar!AB189/b_s2,0)</f>
        <v>0</v>
      </c>
      <c r="AC189" s="119">
        <f>IFERROR(Notlar!AC189/b_s3,0)</f>
        <v>0</v>
      </c>
      <c r="AD189" s="119">
        <f>IFERROR(Notlar!AD189/b_s4,0)</f>
        <v>0</v>
      </c>
      <c r="AE189" s="119">
        <f>IFERROR(Notlar!AE189/b_s5,0)</f>
        <v>0</v>
      </c>
      <c r="AF189" s="119">
        <f>IFERROR(Notlar!AF189/b_s6,0)</f>
        <v>0</v>
      </c>
      <c r="AG189" s="119">
        <f>IFERROR(Notlar!AG189/b_s7,0)</f>
        <v>0</v>
      </c>
      <c r="AH189" s="119">
        <f>IFERROR(Notlar!AH189/b_s8,0)</f>
        <v>0</v>
      </c>
      <c r="AI189" s="119">
        <f>IFERROR(Notlar!AI189/b_s9,0)</f>
        <v>0</v>
      </c>
      <c r="AJ189" s="119">
        <f>IFERROR(Notlar!AJ189/b_s10,0)</f>
        <v>0</v>
      </c>
      <c r="AK189" s="122" t="e">
        <f>Notlar!AK189/b_top</f>
        <v>#VALUE!</v>
      </c>
      <c r="AL189" s="168">
        <f t="shared" si="7"/>
        <v>0</v>
      </c>
      <c r="AM189" s="169">
        <f t="shared" si="7"/>
        <v>0</v>
      </c>
      <c r="AN189" s="169">
        <f t="shared" si="7"/>
        <v>0</v>
      </c>
      <c r="AO189" s="169">
        <f t="shared" si="7"/>
        <v>0</v>
      </c>
      <c r="AP189" s="169">
        <f t="shared" si="7"/>
        <v>0</v>
      </c>
      <c r="AQ189" s="169">
        <f t="shared" si="6"/>
        <v>0</v>
      </c>
      <c r="AR189" s="169">
        <f t="shared" si="6"/>
        <v>0</v>
      </c>
      <c r="AS189" s="169">
        <f t="shared" si="6"/>
        <v>0</v>
      </c>
      <c r="AT189" s="169">
        <f t="shared" si="6"/>
        <v>0</v>
      </c>
      <c r="AU189" s="169">
        <f t="shared" si="6"/>
        <v>0</v>
      </c>
      <c r="AV189" s="170">
        <f>Notlar!AV189/b_top</f>
        <v>0</v>
      </c>
    </row>
    <row r="190" spans="1:48" x14ac:dyDescent="0.25">
      <c r="A190" s="30">
        <v>188</v>
      </c>
      <c r="B190" s="123" t="str">
        <f>IF(Notlar!B190&lt;&gt;"",Notlar!B190,"")</f>
        <v/>
      </c>
      <c r="C190" s="124" t="str">
        <f>IF(Notlar!C190&lt;&gt;"",Notlar!C190,"")</f>
        <v/>
      </c>
      <c r="D190" s="125" t="str">
        <f>IF(Notlar!D190&lt;&gt;"",Notlar!D190,"")</f>
        <v/>
      </c>
      <c r="E190" s="118">
        <f>IFERROR(Notlar!E190/v_s1,0)</f>
        <v>0</v>
      </c>
      <c r="F190" s="119">
        <f>IFERROR(Notlar!F190/v_s2,0)</f>
        <v>0</v>
      </c>
      <c r="G190" s="119">
        <f>IFERROR(Notlar!G190/v_s3,0)</f>
        <v>0</v>
      </c>
      <c r="H190" s="119">
        <f>IFERROR(Notlar!H190/v_s4,0)</f>
        <v>0</v>
      </c>
      <c r="I190" s="119">
        <f>IFERROR(Notlar!I190/v_s5,0)</f>
        <v>0</v>
      </c>
      <c r="J190" s="119">
        <f>IFERROR(Notlar!J190/v_s6,0)</f>
        <v>0</v>
      </c>
      <c r="K190" s="119">
        <f>IFERROR(Notlar!K190/v_s7,0)</f>
        <v>0</v>
      </c>
      <c r="L190" s="119">
        <f>IFERROR(Notlar!L190/v_s8,0)</f>
        <v>0</v>
      </c>
      <c r="M190" s="119">
        <f>IFERROR(Notlar!M190/v_s9,0)</f>
        <v>0</v>
      </c>
      <c r="N190" s="119">
        <f>IFERROR(Notlar!N190/v_s10,0)</f>
        <v>0</v>
      </c>
      <c r="O190" s="120" t="e">
        <f>Notlar!O190/v_top</f>
        <v>#VALUE!</v>
      </c>
      <c r="P190" s="121">
        <f>IFERROR(Notlar!P190/f_s1,0)</f>
        <v>0</v>
      </c>
      <c r="Q190" s="119">
        <f>IFERROR(Notlar!Q190/f_s2,0)</f>
        <v>0</v>
      </c>
      <c r="R190" s="119">
        <f>IFERROR(Notlar!R190/f_s3,0)</f>
        <v>0</v>
      </c>
      <c r="S190" s="119">
        <f>IFERROR(Notlar!S190/f_s4,0)</f>
        <v>0</v>
      </c>
      <c r="T190" s="119">
        <f>IFERROR(Notlar!T190/f_s5,0)</f>
        <v>0</v>
      </c>
      <c r="U190" s="119">
        <f>IFERROR(Notlar!U190/f_s6,0)</f>
        <v>0</v>
      </c>
      <c r="V190" s="119">
        <f>IFERROR(Notlar!V190/f_s7,0)</f>
        <v>0</v>
      </c>
      <c r="W190" s="119">
        <f>IFERROR(Notlar!W190/f_s8,0)</f>
        <v>0</v>
      </c>
      <c r="X190" s="119">
        <f>IFERROR(Notlar!X190/f_s9,0)</f>
        <v>0</v>
      </c>
      <c r="Y190" s="119">
        <f>IFERROR(Notlar!Y190/f_s10,0)</f>
        <v>0</v>
      </c>
      <c r="Z190" s="122" t="e">
        <f>Notlar!Z190/f_top</f>
        <v>#VALUE!</v>
      </c>
      <c r="AA190" s="118">
        <f>IFERROR(Notlar!AA190/b_s1,0)</f>
        <v>0</v>
      </c>
      <c r="AB190" s="119">
        <f>IFERROR(Notlar!AB190/b_s2,0)</f>
        <v>0</v>
      </c>
      <c r="AC190" s="119">
        <f>IFERROR(Notlar!AC190/b_s3,0)</f>
        <v>0</v>
      </c>
      <c r="AD190" s="119">
        <f>IFERROR(Notlar!AD190/b_s4,0)</f>
        <v>0</v>
      </c>
      <c r="AE190" s="119">
        <f>IFERROR(Notlar!AE190/b_s5,0)</f>
        <v>0</v>
      </c>
      <c r="AF190" s="119">
        <f>IFERROR(Notlar!AF190/b_s6,0)</f>
        <v>0</v>
      </c>
      <c r="AG190" s="119">
        <f>IFERROR(Notlar!AG190/b_s7,0)</f>
        <v>0</v>
      </c>
      <c r="AH190" s="119">
        <f>IFERROR(Notlar!AH190/b_s8,0)</f>
        <v>0</v>
      </c>
      <c r="AI190" s="119">
        <f>IFERROR(Notlar!AI190/b_s9,0)</f>
        <v>0</v>
      </c>
      <c r="AJ190" s="119">
        <f>IFERROR(Notlar!AJ190/b_s10,0)</f>
        <v>0</v>
      </c>
      <c r="AK190" s="122" t="e">
        <f>Notlar!AK190/b_top</f>
        <v>#VALUE!</v>
      </c>
      <c r="AL190" s="168">
        <f t="shared" si="7"/>
        <v>0</v>
      </c>
      <c r="AM190" s="169">
        <f t="shared" si="7"/>
        <v>0</v>
      </c>
      <c r="AN190" s="169">
        <f t="shared" si="7"/>
        <v>0</v>
      </c>
      <c r="AO190" s="169">
        <f t="shared" si="7"/>
        <v>0</v>
      </c>
      <c r="AP190" s="169">
        <f t="shared" si="7"/>
        <v>0</v>
      </c>
      <c r="AQ190" s="169">
        <f t="shared" si="6"/>
        <v>0</v>
      </c>
      <c r="AR190" s="169">
        <f t="shared" si="6"/>
        <v>0</v>
      </c>
      <c r="AS190" s="169">
        <f t="shared" si="6"/>
        <v>0</v>
      </c>
      <c r="AT190" s="169">
        <f t="shared" si="6"/>
        <v>0</v>
      </c>
      <c r="AU190" s="169">
        <f t="shared" si="6"/>
        <v>0</v>
      </c>
      <c r="AV190" s="170">
        <f>Notlar!AV190/b_top</f>
        <v>0</v>
      </c>
    </row>
    <row r="191" spans="1:48" x14ac:dyDescent="0.25">
      <c r="A191" s="68">
        <v>189</v>
      </c>
      <c r="B191" s="126" t="str">
        <f>IF(Notlar!B191&lt;&gt;"",Notlar!B191,"")</f>
        <v/>
      </c>
      <c r="C191" s="127" t="str">
        <f>IF(Notlar!C191&lt;&gt;"",Notlar!C191,"")</f>
        <v/>
      </c>
      <c r="D191" s="128" t="str">
        <f>IF(Notlar!D191&lt;&gt;"",Notlar!D191,"")</f>
        <v/>
      </c>
      <c r="E191" s="118">
        <f>IFERROR(Notlar!E191/v_s1,0)</f>
        <v>0</v>
      </c>
      <c r="F191" s="119">
        <f>IFERROR(Notlar!F191/v_s2,0)</f>
        <v>0</v>
      </c>
      <c r="G191" s="119">
        <f>IFERROR(Notlar!G191/v_s3,0)</f>
        <v>0</v>
      </c>
      <c r="H191" s="119">
        <f>IFERROR(Notlar!H191/v_s4,0)</f>
        <v>0</v>
      </c>
      <c r="I191" s="119">
        <f>IFERROR(Notlar!I191/v_s5,0)</f>
        <v>0</v>
      </c>
      <c r="J191" s="119">
        <f>IFERROR(Notlar!J191/v_s6,0)</f>
        <v>0</v>
      </c>
      <c r="K191" s="119">
        <f>IFERROR(Notlar!K191/v_s7,0)</f>
        <v>0</v>
      </c>
      <c r="L191" s="119">
        <f>IFERROR(Notlar!L191/v_s8,0)</f>
        <v>0</v>
      </c>
      <c r="M191" s="119">
        <f>IFERROR(Notlar!M191/v_s9,0)</f>
        <v>0</v>
      </c>
      <c r="N191" s="119">
        <f>IFERROR(Notlar!N191/v_s10,0)</f>
        <v>0</v>
      </c>
      <c r="O191" s="120" t="e">
        <f>Notlar!O191/v_top</f>
        <v>#VALUE!</v>
      </c>
      <c r="P191" s="121">
        <f>IFERROR(Notlar!P191/f_s1,0)</f>
        <v>0</v>
      </c>
      <c r="Q191" s="119">
        <f>IFERROR(Notlar!Q191/f_s2,0)</f>
        <v>0</v>
      </c>
      <c r="R191" s="119">
        <f>IFERROR(Notlar!R191/f_s3,0)</f>
        <v>0</v>
      </c>
      <c r="S191" s="119">
        <f>IFERROR(Notlar!S191/f_s4,0)</f>
        <v>0</v>
      </c>
      <c r="T191" s="119">
        <f>IFERROR(Notlar!T191/f_s5,0)</f>
        <v>0</v>
      </c>
      <c r="U191" s="119">
        <f>IFERROR(Notlar!U191/f_s6,0)</f>
        <v>0</v>
      </c>
      <c r="V191" s="119">
        <f>IFERROR(Notlar!V191/f_s7,0)</f>
        <v>0</v>
      </c>
      <c r="W191" s="119">
        <f>IFERROR(Notlar!W191/f_s8,0)</f>
        <v>0</v>
      </c>
      <c r="X191" s="119">
        <f>IFERROR(Notlar!X191/f_s9,0)</f>
        <v>0</v>
      </c>
      <c r="Y191" s="119">
        <f>IFERROR(Notlar!Y191/f_s10,0)</f>
        <v>0</v>
      </c>
      <c r="Z191" s="122" t="e">
        <f>Notlar!Z191/f_top</f>
        <v>#VALUE!</v>
      </c>
      <c r="AA191" s="118">
        <f>IFERROR(Notlar!AA191/b_s1,0)</f>
        <v>0</v>
      </c>
      <c r="AB191" s="119">
        <f>IFERROR(Notlar!AB191/b_s2,0)</f>
        <v>0</v>
      </c>
      <c r="AC191" s="119">
        <f>IFERROR(Notlar!AC191/b_s3,0)</f>
        <v>0</v>
      </c>
      <c r="AD191" s="119">
        <f>IFERROR(Notlar!AD191/b_s4,0)</f>
        <v>0</v>
      </c>
      <c r="AE191" s="119">
        <f>IFERROR(Notlar!AE191/b_s5,0)</f>
        <v>0</v>
      </c>
      <c r="AF191" s="119">
        <f>IFERROR(Notlar!AF191/b_s6,0)</f>
        <v>0</v>
      </c>
      <c r="AG191" s="119">
        <f>IFERROR(Notlar!AG191/b_s7,0)</f>
        <v>0</v>
      </c>
      <c r="AH191" s="119">
        <f>IFERROR(Notlar!AH191/b_s8,0)</f>
        <v>0</v>
      </c>
      <c r="AI191" s="119">
        <f>IFERROR(Notlar!AI191/b_s9,0)</f>
        <v>0</v>
      </c>
      <c r="AJ191" s="119">
        <f>IFERROR(Notlar!AJ191/b_s10,0)</f>
        <v>0</v>
      </c>
      <c r="AK191" s="122" t="e">
        <f>Notlar!AK191/b_top</f>
        <v>#VALUE!</v>
      </c>
      <c r="AL191" s="168">
        <f t="shared" si="7"/>
        <v>0</v>
      </c>
      <c r="AM191" s="169">
        <f t="shared" si="7"/>
        <v>0</v>
      </c>
      <c r="AN191" s="169">
        <f t="shared" si="7"/>
        <v>0</v>
      </c>
      <c r="AO191" s="169">
        <f t="shared" si="7"/>
        <v>0</v>
      </c>
      <c r="AP191" s="169">
        <f t="shared" si="7"/>
        <v>0</v>
      </c>
      <c r="AQ191" s="169">
        <f t="shared" si="6"/>
        <v>0</v>
      </c>
      <c r="AR191" s="169">
        <f t="shared" si="6"/>
        <v>0</v>
      </c>
      <c r="AS191" s="169">
        <f t="shared" si="6"/>
        <v>0</v>
      </c>
      <c r="AT191" s="169">
        <f t="shared" si="6"/>
        <v>0</v>
      </c>
      <c r="AU191" s="169">
        <f t="shared" si="6"/>
        <v>0</v>
      </c>
      <c r="AV191" s="170">
        <f>Notlar!AV191/b_top</f>
        <v>0</v>
      </c>
    </row>
    <row r="192" spans="1:48" x14ac:dyDescent="0.25">
      <c r="A192" s="30">
        <v>190</v>
      </c>
      <c r="B192" s="123" t="str">
        <f>IF(Notlar!B192&lt;&gt;"",Notlar!B192,"")</f>
        <v/>
      </c>
      <c r="C192" s="124" t="str">
        <f>IF(Notlar!C192&lt;&gt;"",Notlar!C192,"")</f>
        <v/>
      </c>
      <c r="D192" s="125" t="str">
        <f>IF(Notlar!D192&lt;&gt;"",Notlar!D192,"")</f>
        <v/>
      </c>
      <c r="E192" s="118">
        <f>IFERROR(Notlar!E192/v_s1,0)</f>
        <v>0</v>
      </c>
      <c r="F192" s="119">
        <f>IFERROR(Notlar!F192/v_s2,0)</f>
        <v>0</v>
      </c>
      <c r="G192" s="119">
        <f>IFERROR(Notlar!G192/v_s3,0)</f>
        <v>0</v>
      </c>
      <c r="H192" s="119">
        <f>IFERROR(Notlar!H192/v_s4,0)</f>
        <v>0</v>
      </c>
      <c r="I192" s="119">
        <f>IFERROR(Notlar!I192/v_s5,0)</f>
        <v>0</v>
      </c>
      <c r="J192" s="119">
        <f>IFERROR(Notlar!J192/v_s6,0)</f>
        <v>0</v>
      </c>
      <c r="K192" s="119">
        <f>IFERROR(Notlar!K192/v_s7,0)</f>
        <v>0</v>
      </c>
      <c r="L192" s="119">
        <f>IFERROR(Notlar!L192/v_s8,0)</f>
        <v>0</v>
      </c>
      <c r="M192" s="119">
        <f>IFERROR(Notlar!M192/v_s9,0)</f>
        <v>0</v>
      </c>
      <c r="N192" s="119">
        <f>IFERROR(Notlar!N192/v_s10,0)</f>
        <v>0</v>
      </c>
      <c r="O192" s="120" t="e">
        <f>Notlar!O192/v_top</f>
        <v>#VALUE!</v>
      </c>
      <c r="P192" s="121">
        <f>IFERROR(Notlar!P192/f_s1,0)</f>
        <v>0</v>
      </c>
      <c r="Q192" s="119">
        <f>IFERROR(Notlar!Q192/f_s2,0)</f>
        <v>0</v>
      </c>
      <c r="R192" s="119">
        <f>IFERROR(Notlar!R192/f_s3,0)</f>
        <v>0</v>
      </c>
      <c r="S192" s="119">
        <f>IFERROR(Notlar!S192/f_s4,0)</f>
        <v>0</v>
      </c>
      <c r="T192" s="119">
        <f>IFERROR(Notlar!T192/f_s5,0)</f>
        <v>0</v>
      </c>
      <c r="U192" s="119">
        <f>IFERROR(Notlar!U192/f_s6,0)</f>
        <v>0</v>
      </c>
      <c r="V192" s="119">
        <f>IFERROR(Notlar!V192/f_s7,0)</f>
        <v>0</v>
      </c>
      <c r="W192" s="119">
        <f>IFERROR(Notlar!W192/f_s8,0)</f>
        <v>0</v>
      </c>
      <c r="X192" s="119">
        <f>IFERROR(Notlar!X192/f_s9,0)</f>
        <v>0</v>
      </c>
      <c r="Y192" s="119">
        <f>IFERROR(Notlar!Y192/f_s10,0)</f>
        <v>0</v>
      </c>
      <c r="Z192" s="122" t="e">
        <f>Notlar!Z192/f_top</f>
        <v>#VALUE!</v>
      </c>
      <c r="AA192" s="118">
        <f>IFERROR(Notlar!AA192/b_s1,0)</f>
        <v>0</v>
      </c>
      <c r="AB192" s="119">
        <f>IFERROR(Notlar!AB192/b_s2,0)</f>
        <v>0</v>
      </c>
      <c r="AC192" s="119">
        <f>IFERROR(Notlar!AC192/b_s3,0)</f>
        <v>0</v>
      </c>
      <c r="AD192" s="119">
        <f>IFERROR(Notlar!AD192/b_s4,0)</f>
        <v>0</v>
      </c>
      <c r="AE192" s="119">
        <f>IFERROR(Notlar!AE192/b_s5,0)</f>
        <v>0</v>
      </c>
      <c r="AF192" s="119">
        <f>IFERROR(Notlar!AF192/b_s6,0)</f>
        <v>0</v>
      </c>
      <c r="AG192" s="119">
        <f>IFERROR(Notlar!AG192/b_s7,0)</f>
        <v>0</v>
      </c>
      <c r="AH192" s="119">
        <f>IFERROR(Notlar!AH192/b_s8,0)</f>
        <v>0</v>
      </c>
      <c r="AI192" s="119">
        <f>IFERROR(Notlar!AI192/b_s9,0)</f>
        <v>0</v>
      </c>
      <c r="AJ192" s="119">
        <f>IFERROR(Notlar!AJ192/b_s10,0)</f>
        <v>0</v>
      </c>
      <c r="AK192" s="122" t="e">
        <f>Notlar!AK192/b_top</f>
        <v>#VALUE!</v>
      </c>
      <c r="AL192" s="168">
        <f t="shared" si="7"/>
        <v>0</v>
      </c>
      <c r="AM192" s="169">
        <f t="shared" si="7"/>
        <v>0</v>
      </c>
      <c r="AN192" s="169">
        <f t="shared" si="7"/>
        <v>0</v>
      </c>
      <c r="AO192" s="169">
        <f t="shared" si="7"/>
        <v>0</v>
      </c>
      <c r="AP192" s="169">
        <f t="shared" si="7"/>
        <v>0</v>
      </c>
      <c r="AQ192" s="169">
        <f t="shared" si="6"/>
        <v>0</v>
      </c>
      <c r="AR192" s="169">
        <f t="shared" si="6"/>
        <v>0</v>
      </c>
      <c r="AS192" s="169">
        <f t="shared" si="6"/>
        <v>0</v>
      </c>
      <c r="AT192" s="169">
        <f t="shared" si="6"/>
        <v>0</v>
      </c>
      <c r="AU192" s="169">
        <f t="shared" si="6"/>
        <v>0</v>
      </c>
      <c r="AV192" s="170">
        <f>Notlar!AV192/b_top</f>
        <v>0</v>
      </c>
    </row>
    <row r="193" spans="1:48" x14ac:dyDescent="0.25">
      <c r="A193" s="68">
        <v>191</v>
      </c>
      <c r="B193" s="126" t="str">
        <f>IF(Notlar!B193&lt;&gt;"",Notlar!B193,"")</f>
        <v/>
      </c>
      <c r="C193" s="127" t="str">
        <f>IF(Notlar!C193&lt;&gt;"",Notlar!C193,"")</f>
        <v/>
      </c>
      <c r="D193" s="128" t="str">
        <f>IF(Notlar!D193&lt;&gt;"",Notlar!D193,"")</f>
        <v/>
      </c>
      <c r="E193" s="118">
        <f>IFERROR(Notlar!E193/v_s1,0)</f>
        <v>0</v>
      </c>
      <c r="F193" s="119">
        <f>IFERROR(Notlar!F193/v_s2,0)</f>
        <v>0</v>
      </c>
      <c r="G193" s="119">
        <f>IFERROR(Notlar!G193/v_s3,0)</f>
        <v>0</v>
      </c>
      <c r="H193" s="119">
        <f>IFERROR(Notlar!H193/v_s4,0)</f>
        <v>0</v>
      </c>
      <c r="I193" s="119">
        <f>IFERROR(Notlar!I193/v_s5,0)</f>
        <v>0</v>
      </c>
      <c r="J193" s="119">
        <f>IFERROR(Notlar!J193/v_s6,0)</f>
        <v>0</v>
      </c>
      <c r="K193" s="119">
        <f>IFERROR(Notlar!K193/v_s7,0)</f>
        <v>0</v>
      </c>
      <c r="L193" s="119">
        <f>IFERROR(Notlar!L193/v_s8,0)</f>
        <v>0</v>
      </c>
      <c r="M193" s="119">
        <f>IFERROR(Notlar!M193/v_s9,0)</f>
        <v>0</v>
      </c>
      <c r="N193" s="119">
        <f>IFERROR(Notlar!N193/v_s10,0)</f>
        <v>0</v>
      </c>
      <c r="O193" s="120" t="e">
        <f>Notlar!O193/v_top</f>
        <v>#VALUE!</v>
      </c>
      <c r="P193" s="121">
        <f>IFERROR(Notlar!P193/f_s1,0)</f>
        <v>0</v>
      </c>
      <c r="Q193" s="119">
        <f>IFERROR(Notlar!Q193/f_s2,0)</f>
        <v>0</v>
      </c>
      <c r="R193" s="119">
        <f>IFERROR(Notlar!R193/f_s3,0)</f>
        <v>0</v>
      </c>
      <c r="S193" s="119">
        <f>IFERROR(Notlar!S193/f_s4,0)</f>
        <v>0</v>
      </c>
      <c r="T193" s="119">
        <f>IFERROR(Notlar!T193/f_s5,0)</f>
        <v>0</v>
      </c>
      <c r="U193" s="119">
        <f>IFERROR(Notlar!U193/f_s6,0)</f>
        <v>0</v>
      </c>
      <c r="V193" s="119">
        <f>IFERROR(Notlar!V193/f_s7,0)</f>
        <v>0</v>
      </c>
      <c r="W193" s="119">
        <f>IFERROR(Notlar!W193/f_s8,0)</f>
        <v>0</v>
      </c>
      <c r="X193" s="119">
        <f>IFERROR(Notlar!X193/f_s9,0)</f>
        <v>0</v>
      </c>
      <c r="Y193" s="119">
        <f>IFERROR(Notlar!Y193/f_s10,0)</f>
        <v>0</v>
      </c>
      <c r="Z193" s="122" t="e">
        <f>Notlar!Z193/f_top</f>
        <v>#VALUE!</v>
      </c>
      <c r="AA193" s="118">
        <f>IFERROR(Notlar!AA193/b_s1,0)</f>
        <v>0</v>
      </c>
      <c r="AB193" s="119">
        <f>IFERROR(Notlar!AB193/b_s2,0)</f>
        <v>0</v>
      </c>
      <c r="AC193" s="119">
        <f>IFERROR(Notlar!AC193/b_s3,0)</f>
        <v>0</v>
      </c>
      <c r="AD193" s="119">
        <f>IFERROR(Notlar!AD193/b_s4,0)</f>
        <v>0</v>
      </c>
      <c r="AE193" s="119">
        <f>IFERROR(Notlar!AE193/b_s5,0)</f>
        <v>0</v>
      </c>
      <c r="AF193" s="119">
        <f>IFERROR(Notlar!AF193/b_s6,0)</f>
        <v>0</v>
      </c>
      <c r="AG193" s="119">
        <f>IFERROR(Notlar!AG193/b_s7,0)</f>
        <v>0</v>
      </c>
      <c r="AH193" s="119">
        <f>IFERROR(Notlar!AH193/b_s8,0)</f>
        <v>0</v>
      </c>
      <c r="AI193" s="119">
        <f>IFERROR(Notlar!AI193/b_s9,0)</f>
        <v>0</v>
      </c>
      <c r="AJ193" s="119">
        <f>IFERROR(Notlar!AJ193/b_s10,0)</f>
        <v>0</v>
      </c>
      <c r="AK193" s="122" t="e">
        <f>Notlar!AK193/b_top</f>
        <v>#VALUE!</v>
      </c>
      <c r="AL193" s="168">
        <f t="shared" si="7"/>
        <v>0</v>
      </c>
      <c r="AM193" s="169">
        <f t="shared" si="7"/>
        <v>0</v>
      </c>
      <c r="AN193" s="169">
        <f t="shared" si="7"/>
        <v>0</v>
      </c>
      <c r="AO193" s="169">
        <f t="shared" si="7"/>
        <v>0</v>
      </c>
      <c r="AP193" s="169">
        <f t="shared" si="7"/>
        <v>0</v>
      </c>
      <c r="AQ193" s="169">
        <f t="shared" si="6"/>
        <v>0</v>
      </c>
      <c r="AR193" s="169">
        <f t="shared" si="6"/>
        <v>0</v>
      </c>
      <c r="AS193" s="169">
        <f t="shared" si="6"/>
        <v>0</v>
      </c>
      <c r="AT193" s="169">
        <f t="shared" si="6"/>
        <v>0</v>
      </c>
      <c r="AU193" s="169">
        <f t="shared" si="6"/>
        <v>0</v>
      </c>
      <c r="AV193" s="170">
        <f>Notlar!AV193/b_top</f>
        <v>0</v>
      </c>
    </row>
    <row r="194" spans="1:48" x14ac:dyDescent="0.25">
      <c r="A194" s="30">
        <v>192</v>
      </c>
      <c r="B194" s="123" t="str">
        <f>IF(Notlar!B194&lt;&gt;"",Notlar!B194,"")</f>
        <v/>
      </c>
      <c r="C194" s="124" t="str">
        <f>IF(Notlar!C194&lt;&gt;"",Notlar!C194,"")</f>
        <v/>
      </c>
      <c r="D194" s="125" t="str">
        <f>IF(Notlar!D194&lt;&gt;"",Notlar!D194,"")</f>
        <v/>
      </c>
      <c r="E194" s="118">
        <f>IFERROR(Notlar!E194/v_s1,0)</f>
        <v>0</v>
      </c>
      <c r="F194" s="119">
        <f>IFERROR(Notlar!F194/v_s2,0)</f>
        <v>0</v>
      </c>
      <c r="G194" s="119">
        <f>IFERROR(Notlar!G194/v_s3,0)</f>
        <v>0</v>
      </c>
      <c r="H194" s="119">
        <f>IFERROR(Notlar!H194/v_s4,0)</f>
        <v>0</v>
      </c>
      <c r="I194" s="119">
        <f>IFERROR(Notlar!I194/v_s5,0)</f>
        <v>0</v>
      </c>
      <c r="J194" s="119">
        <f>IFERROR(Notlar!J194/v_s6,0)</f>
        <v>0</v>
      </c>
      <c r="K194" s="119">
        <f>IFERROR(Notlar!K194/v_s7,0)</f>
        <v>0</v>
      </c>
      <c r="L194" s="119">
        <f>IFERROR(Notlar!L194/v_s8,0)</f>
        <v>0</v>
      </c>
      <c r="M194" s="119">
        <f>IFERROR(Notlar!M194/v_s9,0)</f>
        <v>0</v>
      </c>
      <c r="N194" s="119">
        <f>IFERROR(Notlar!N194/v_s10,0)</f>
        <v>0</v>
      </c>
      <c r="O194" s="120" t="e">
        <f>Notlar!O194/v_top</f>
        <v>#VALUE!</v>
      </c>
      <c r="P194" s="121">
        <f>IFERROR(Notlar!P194/f_s1,0)</f>
        <v>0</v>
      </c>
      <c r="Q194" s="119">
        <f>IFERROR(Notlar!Q194/f_s2,0)</f>
        <v>0</v>
      </c>
      <c r="R194" s="119">
        <f>IFERROR(Notlar!R194/f_s3,0)</f>
        <v>0</v>
      </c>
      <c r="S194" s="119">
        <f>IFERROR(Notlar!S194/f_s4,0)</f>
        <v>0</v>
      </c>
      <c r="T194" s="119">
        <f>IFERROR(Notlar!T194/f_s5,0)</f>
        <v>0</v>
      </c>
      <c r="U194" s="119">
        <f>IFERROR(Notlar!U194/f_s6,0)</f>
        <v>0</v>
      </c>
      <c r="V194" s="119">
        <f>IFERROR(Notlar!V194/f_s7,0)</f>
        <v>0</v>
      </c>
      <c r="W194" s="119">
        <f>IFERROR(Notlar!W194/f_s8,0)</f>
        <v>0</v>
      </c>
      <c r="X194" s="119">
        <f>IFERROR(Notlar!X194/f_s9,0)</f>
        <v>0</v>
      </c>
      <c r="Y194" s="119">
        <f>IFERROR(Notlar!Y194/f_s10,0)</f>
        <v>0</v>
      </c>
      <c r="Z194" s="122" t="e">
        <f>Notlar!Z194/f_top</f>
        <v>#VALUE!</v>
      </c>
      <c r="AA194" s="118">
        <f>IFERROR(Notlar!AA194/b_s1,0)</f>
        <v>0</v>
      </c>
      <c r="AB194" s="119">
        <f>IFERROR(Notlar!AB194/b_s2,0)</f>
        <v>0</v>
      </c>
      <c r="AC194" s="119">
        <f>IFERROR(Notlar!AC194/b_s3,0)</f>
        <v>0</v>
      </c>
      <c r="AD194" s="119">
        <f>IFERROR(Notlar!AD194/b_s4,0)</f>
        <v>0</v>
      </c>
      <c r="AE194" s="119">
        <f>IFERROR(Notlar!AE194/b_s5,0)</f>
        <v>0</v>
      </c>
      <c r="AF194" s="119">
        <f>IFERROR(Notlar!AF194/b_s6,0)</f>
        <v>0</v>
      </c>
      <c r="AG194" s="119">
        <f>IFERROR(Notlar!AG194/b_s7,0)</f>
        <v>0</v>
      </c>
      <c r="AH194" s="119">
        <f>IFERROR(Notlar!AH194/b_s8,0)</f>
        <v>0</v>
      </c>
      <c r="AI194" s="119">
        <f>IFERROR(Notlar!AI194/b_s9,0)</f>
        <v>0</v>
      </c>
      <c r="AJ194" s="119">
        <f>IFERROR(Notlar!AJ194/b_s10,0)</f>
        <v>0</v>
      </c>
      <c r="AK194" s="122" t="e">
        <f>Notlar!AK194/b_top</f>
        <v>#VALUE!</v>
      </c>
      <c r="AL194" s="168">
        <f t="shared" si="7"/>
        <v>0</v>
      </c>
      <c r="AM194" s="169">
        <f t="shared" si="7"/>
        <v>0</v>
      </c>
      <c r="AN194" s="169">
        <f t="shared" si="7"/>
        <v>0</v>
      </c>
      <c r="AO194" s="169">
        <f t="shared" si="7"/>
        <v>0</v>
      </c>
      <c r="AP194" s="169">
        <f t="shared" si="7"/>
        <v>0</v>
      </c>
      <c r="AQ194" s="169">
        <f t="shared" ref="AQ194:AU244" si="8">MAX(AF194,U194)</f>
        <v>0</v>
      </c>
      <c r="AR194" s="169">
        <f t="shared" si="8"/>
        <v>0</v>
      </c>
      <c r="AS194" s="169">
        <f t="shared" si="8"/>
        <v>0</v>
      </c>
      <c r="AT194" s="169">
        <f t="shared" si="8"/>
        <v>0</v>
      </c>
      <c r="AU194" s="169">
        <f t="shared" si="8"/>
        <v>0</v>
      </c>
      <c r="AV194" s="170">
        <f>Notlar!AV194/b_top</f>
        <v>0</v>
      </c>
    </row>
    <row r="195" spans="1:48" x14ac:dyDescent="0.25">
      <c r="A195" s="68">
        <v>193</v>
      </c>
      <c r="B195" s="126" t="str">
        <f>IF(Notlar!B195&lt;&gt;"",Notlar!B195,"")</f>
        <v/>
      </c>
      <c r="C195" s="127" t="str">
        <f>IF(Notlar!C195&lt;&gt;"",Notlar!C195,"")</f>
        <v/>
      </c>
      <c r="D195" s="128" t="str">
        <f>IF(Notlar!D195&lt;&gt;"",Notlar!D195,"")</f>
        <v/>
      </c>
      <c r="E195" s="118">
        <f>IFERROR(Notlar!E195/v_s1,0)</f>
        <v>0</v>
      </c>
      <c r="F195" s="119">
        <f>IFERROR(Notlar!F195/v_s2,0)</f>
        <v>0</v>
      </c>
      <c r="G195" s="119">
        <f>IFERROR(Notlar!G195/v_s3,0)</f>
        <v>0</v>
      </c>
      <c r="H195" s="119">
        <f>IFERROR(Notlar!H195/v_s4,0)</f>
        <v>0</v>
      </c>
      <c r="I195" s="119">
        <f>IFERROR(Notlar!I195/v_s5,0)</f>
        <v>0</v>
      </c>
      <c r="J195" s="119">
        <f>IFERROR(Notlar!J195/v_s6,0)</f>
        <v>0</v>
      </c>
      <c r="K195" s="119">
        <f>IFERROR(Notlar!K195/v_s7,0)</f>
        <v>0</v>
      </c>
      <c r="L195" s="119">
        <f>IFERROR(Notlar!L195/v_s8,0)</f>
        <v>0</v>
      </c>
      <c r="M195" s="119">
        <f>IFERROR(Notlar!M195/v_s9,0)</f>
        <v>0</v>
      </c>
      <c r="N195" s="119">
        <f>IFERROR(Notlar!N195/v_s10,0)</f>
        <v>0</v>
      </c>
      <c r="O195" s="120" t="e">
        <f>Notlar!O195/v_top</f>
        <v>#VALUE!</v>
      </c>
      <c r="P195" s="121">
        <f>IFERROR(Notlar!P195/f_s1,0)</f>
        <v>0</v>
      </c>
      <c r="Q195" s="119">
        <f>IFERROR(Notlar!Q195/f_s2,0)</f>
        <v>0</v>
      </c>
      <c r="R195" s="119">
        <f>IFERROR(Notlar!R195/f_s3,0)</f>
        <v>0</v>
      </c>
      <c r="S195" s="119">
        <f>IFERROR(Notlar!S195/f_s4,0)</f>
        <v>0</v>
      </c>
      <c r="T195" s="119">
        <f>IFERROR(Notlar!T195/f_s5,0)</f>
        <v>0</v>
      </c>
      <c r="U195" s="119">
        <f>IFERROR(Notlar!U195/f_s6,0)</f>
        <v>0</v>
      </c>
      <c r="V195" s="119">
        <f>IFERROR(Notlar!V195/f_s7,0)</f>
        <v>0</v>
      </c>
      <c r="W195" s="119">
        <f>IFERROR(Notlar!W195/f_s8,0)</f>
        <v>0</v>
      </c>
      <c r="X195" s="119">
        <f>IFERROR(Notlar!X195/f_s9,0)</f>
        <v>0</v>
      </c>
      <c r="Y195" s="119">
        <f>IFERROR(Notlar!Y195/f_s10,0)</f>
        <v>0</v>
      </c>
      <c r="Z195" s="122" t="e">
        <f>Notlar!Z195/f_top</f>
        <v>#VALUE!</v>
      </c>
      <c r="AA195" s="118">
        <f>IFERROR(Notlar!AA195/b_s1,0)</f>
        <v>0</v>
      </c>
      <c r="AB195" s="119">
        <f>IFERROR(Notlar!AB195/b_s2,0)</f>
        <v>0</v>
      </c>
      <c r="AC195" s="119">
        <f>IFERROR(Notlar!AC195/b_s3,0)</f>
        <v>0</v>
      </c>
      <c r="AD195" s="119">
        <f>IFERROR(Notlar!AD195/b_s4,0)</f>
        <v>0</v>
      </c>
      <c r="AE195" s="119">
        <f>IFERROR(Notlar!AE195/b_s5,0)</f>
        <v>0</v>
      </c>
      <c r="AF195" s="119">
        <f>IFERROR(Notlar!AF195/b_s6,0)</f>
        <v>0</v>
      </c>
      <c r="AG195" s="119">
        <f>IFERROR(Notlar!AG195/b_s7,0)</f>
        <v>0</v>
      </c>
      <c r="AH195" s="119">
        <f>IFERROR(Notlar!AH195/b_s8,0)</f>
        <v>0</v>
      </c>
      <c r="AI195" s="119">
        <f>IFERROR(Notlar!AI195/b_s9,0)</f>
        <v>0</v>
      </c>
      <c r="AJ195" s="119">
        <f>IFERROR(Notlar!AJ195/b_s10,0)</f>
        <v>0</v>
      </c>
      <c r="AK195" s="122" t="e">
        <f>Notlar!AK195/b_top</f>
        <v>#VALUE!</v>
      </c>
      <c r="AL195" s="168">
        <f t="shared" ref="AL195:AP245" si="9">MAX(AA195,P195)</f>
        <v>0</v>
      </c>
      <c r="AM195" s="169">
        <f t="shared" si="9"/>
        <v>0</v>
      </c>
      <c r="AN195" s="169">
        <f t="shared" si="9"/>
        <v>0</v>
      </c>
      <c r="AO195" s="169">
        <f t="shared" si="9"/>
        <v>0</v>
      </c>
      <c r="AP195" s="169">
        <f t="shared" si="9"/>
        <v>0</v>
      </c>
      <c r="AQ195" s="169">
        <f t="shared" si="8"/>
        <v>0</v>
      </c>
      <c r="AR195" s="169">
        <f t="shared" si="8"/>
        <v>0</v>
      </c>
      <c r="AS195" s="169">
        <f t="shared" si="8"/>
        <v>0</v>
      </c>
      <c r="AT195" s="169">
        <f t="shared" si="8"/>
        <v>0</v>
      </c>
      <c r="AU195" s="169">
        <f t="shared" si="8"/>
        <v>0</v>
      </c>
      <c r="AV195" s="170">
        <f>Notlar!AV195/b_top</f>
        <v>0</v>
      </c>
    </row>
    <row r="196" spans="1:48" x14ac:dyDescent="0.25">
      <c r="A196" s="30">
        <v>194</v>
      </c>
      <c r="B196" s="123" t="str">
        <f>IF(Notlar!B196&lt;&gt;"",Notlar!B196,"")</f>
        <v/>
      </c>
      <c r="C196" s="124" t="str">
        <f>IF(Notlar!C196&lt;&gt;"",Notlar!C196,"")</f>
        <v/>
      </c>
      <c r="D196" s="125" t="str">
        <f>IF(Notlar!D196&lt;&gt;"",Notlar!D196,"")</f>
        <v/>
      </c>
      <c r="E196" s="118">
        <f>IFERROR(Notlar!E196/v_s1,0)</f>
        <v>0</v>
      </c>
      <c r="F196" s="119">
        <f>IFERROR(Notlar!F196/v_s2,0)</f>
        <v>0</v>
      </c>
      <c r="G196" s="119">
        <f>IFERROR(Notlar!G196/v_s3,0)</f>
        <v>0</v>
      </c>
      <c r="H196" s="119">
        <f>IFERROR(Notlar!H196/v_s4,0)</f>
        <v>0</v>
      </c>
      <c r="I196" s="119">
        <f>IFERROR(Notlar!I196/v_s5,0)</f>
        <v>0</v>
      </c>
      <c r="J196" s="119">
        <f>IFERROR(Notlar!J196/v_s6,0)</f>
        <v>0</v>
      </c>
      <c r="K196" s="119">
        <f>IFERROR(Notlar!K196/v_s7,0)</f>
        <v>0</v>
      </c>
      <c r="L196" s="119">
        <f>IFERROR(Notlar!L196/v_s8,0)</f>
        <v>0</v>
      </c>
      <c r="M196" s="119">
        <f>IFERROR(Notlar!M196/v_s9,0)</f>
        <v>0</v>
      </c>
      <c r="N196" s="119">
        <f>IFERROR(Notlar!N196/v_s10,0)</f>
        <v>0</v>
      </c>
      <c r="O196" s="120" t="e">
        <f>Notlar!O196/v_top</f>
        <v>#VALUE!</v>
      </c>
      <c r="P196" s="121">
        <f>IFERROR(Notlar!P196/f_s1,0)</f>
        <v>0</v>
      </c>
      <c r="Q196" s="119">
        <f>IFERROR(Notlar!Q196/f_s2,0)</f>
        <v>0</v>
      </c>
      <c r="R196" s="119">
        <f>IFERROR(Notlar!R196/f_s3,0)</f>
        <v>0</v>
      </c>
      <c r="S196" s="119">
        <f>IFERROR(Notlar!S196/f_s4,0)</f>
        <v>0</v>
      </c>
      <c r="T196" s="119">
        <f>IFERROR(Notlar!T196/f_s5,0)</f>
        <v>0</v>
      </c>
      <c r="U196" s="119">
        <f>IFERROR(Notlar!U196/f_s6,0)</f>
        <v>0</v>
      </c>
      <c r="V196" s="119">
        <f>IFERROR(Notlar!V196/f_s7,0)</f>
        <v>0</v>
      </c>
      <c r="W196" s="119">
        <f>IFERROR(Notlar!W196/f_s8,0)</f>
        <v>0</v>
      </c>
      <c r="X196" s="119">
        <f>IFERROR(Notlar!X196/f_s9,0)</f>
        <v>0</v>
      </c>
      <c r="Y196" s="119">
        <f>IFERROR(Notlar!Y196/f_s10,0)</f>
        <v>0</v>
      </c>
      <c r="Z196" s="122" t="e">
        <f>Notlar!Z196/f_top</f>
        <v>#VALUE!</v>
      </c>
      <c r="AA196" s="118">
        <f>IFERROR(Notlar!AA196/b_s1,0)</f>
        <v>0</v>
      </c>
      <c r="AB196" s="119">
        <f>IFERROR(Notlar!AB196/b_s2,0)</f>
        <v>0</v>
      </c>
      <c r="AC196" s="119">
        <f>IFERROR(Notlar!AC196/b_s3,0)</f>
        <v>0</v>
      </c>
      <c r="AD196" s="119">
        <f>IFERROR(Notlar!AD196/b_s4,0)</f>
        <v>0</v>
      </c>
      <c r="AE196" s="119">
        <f>IFERROR(Notlar!AE196/b_s5,0)</f>
        <v>0</v>
      </c>
      <c r="AF196" s="119">
        <f>IFERROR(Notlar!AF196/b_s6,0)</f>
        <v>0</v>
      </c>
      <c r="AG196" s="119">
        <f>IFERROR(Notlar!AG196/b_s7,0)</f>
        <v>0</v>
      </c>
      <c r="AH196" s="119">
        <f>IFERROR(Notlar!AH196/b_s8,0)</f>
        <v>0</v>
      </c>
      <c r="AI196" s="119">
        <f>IFERROR(Notlar!AI196/b_s9,0)</f>
        <v>0</v>
      </c>
      <c r="AJ196" s="119">
        <f>IFERROR(Notlar!AJ196/b_s10,0)</f>
        <v>0</v>
      </c>
      <c r="AK196" s="122" t="e">
        <f>Notlar!AK196/b_top</f>
        <v>#VALUE!</v>
      </c>
      <c r="AL196" s="168">
        <f t="shared" si="9"/>
        <v>0</v>
      </c>
      <c r="AM196" s="169">
        <f t="shared" si="9"/>
        <v>0</v>
      </c>
      <c r="AN196" s="169">
        <f t="shared" si="9"/>
        <v>0</v>
      </c>
      <c r="AO196" s="169">
        <f t="shared" si="9"/>
        <v>0</v>
      </c>
      <c r="AP196" s="169">
        <f t="shared" si="9"/>
        <v>0</v>
      </c>
      <c r="AQ196" s="169">
        <f t="shared" si="8"/>
        <v>0</v>
      </c>
      <c r="AR196" s="169">
        <f t="shared" si="8"/>
        <v>0</v>
      </c>
      <c r="AS196" s="169">
        <f t="shared" si="8"/>
        <v>0</v>
      </c>
      <c r="AT196" s="169">
        <f t="shared" si="8"/>
        <v>0</v>
      </c>
      <c r="AU196" s="169">
        <f t="shared" si="8"/>
        <v>0</v>
      </c>
      <c r="AV196" s="170">
        <f>Notlar!AV196/b_top</f>
        <v>0</v>
      </c>
    </row>
    <row r="197" spans="1:48" x14ac:dyDescent="0.25">
      <c r="A197" s="68">
        <v>195</v>
      </c>
      <c r="B197" s="126" t="str">
        <f>IF(Notlar!B197&lt;&gt;"",Notlar!B197,"")</f>
        <v/>
      </c>
      <c r="C197" s="127" t="str">
        <f>IF(Notlar!C197&lt;&gt;"",Notlar!C197,"")</f>
        <v/>
      </c>
      <c r="D197" s="128" t="str">
        <f>IF(Notlar!D197&lt;&gt;"",Notlar!D197,"")</f>
        <v/>
      </c>
      <c r="E197" s="118">
        <f>IFERROR(Notlar!E197/v_s1,0)</f>
        <v>0</v>
      </c>
      <c r="F197" s="119">
        <f>IFERROR(Notlar!F197/v_s2,0)</f>
        <v>0</v>
      </c>
      <c r="G197" s="119">
        <f>IFERROR(Notlar!G197/v_s3,0)</f>
        <v>0</v>
      </c>
      <c r="H197" s="119">
        <f>IFERROR(Notlar!H197/v_s4,0)</f>
        <v>0</v>
      </c>
      <c r="I197" s="119">
        <f>IFERROR(Notlar!I197/v_s5,0)</f>
        <v>0</v>
      </c>
      <c r="J197" s="119">
        <f>IFERROR(Notlar!J197/v_s6,0)</f>
        <v>0</v>
      </c>
      <c r="K197" s="119">
        <f>IFERROR(Notlar!K197/v_s7,0)</f>
        <v>0</v>
      </c>
      <c r="L197" s="119">
        <f>IFERROR(Notlar!L197/v_s8,0)</f>
        <v>0</v>
      </c>
      <c r="M197" s="119">
        <f>IFERROR(Notlar!M197/v_s9,0)</f>
        <v>0</v>
      </c>
      <c r="N197" s="119">
        <f>IFERROR(Notlar!N197/v_s10,0)</f>
        <v>0</v>
      </c>
      <c r="O197" s="120" t="e">
        <f>Notlar!O197/v_top</f>
        <v>#VALUE!</v>
      </c>
      <c r="P197" s="121">
        <f>IFERROR(Notlar!P197/f_s1,0)</f>
        <v>0</v>
      </c>
      <c r="Q197" s="119">
        <f>IFERROR(Notlar!Q197/f_s2,0)</f>
        <v>0</v>
      </c>
      <c r="R197" s="119">
        <f>IFERROR(Notlar!R197/f_s3,0)</f>
        <v>0</v>
      </c>
      <c r="S197" s="119">
        <f>IFERROR(Notlar!S197/f_s4,0)</f>
        <v>0</v>
      </c>
      <c r="T197" s="119">
        <f>IFERROR(Notlar!T197/f_s5,0)</f>
        <v>0</v>
      </c>
      <c r="U197" s="119">
        <f>IFERROR(Notlar!U197/f_s6,0)</f>
        <v>0</v>
      </c>
      <c r="V197" s="119">
        <f>IFERROR(Notlar!V197/f_s7,0)</f>
        <v>0</v>
      </c>
      <c r="W197" s="119">
        <f>IFERROR(Notlar!W197/f_s8,0)</f>
        <v>0</v>
      </c>
      <c r="X197" s="119">
        <f>IFERROR(Notlar!X197/f_s9,0)</f>
        <v>0</v>
      </c>
      <c r="Y197" s="119">
        <f>IFERROR(Notlar!Y197/f_s10,0)</f>
        <v>0</v>
      </c>
      <c r="Z197" s="122" t="e">
        <f>Notlar!Z197/f_top</f>
        <v>#VALUE!</v>
      </c>
      <c r="AA197" s="118">
        <f>IFERROR(Notlar!AA197/b_s1,0)</f>
        <v>0</v>
      </c>
      <c r="AB197" s="119">
        <f>IFERROR(Notlar!AB197/b_s2,0)</f>
        <v>0</v>
      </c>
      <c r="AC197" s="119">
        <f>IFERROR(Notlar!AC197/b_s3,0)</f>
        <v>0</v>
      </c>
      <c r="AD197" s="119">
        <f>IFERROR(Notlar!AD197/b_s4,0)</f>
        <v>0</v>
      </c>
      <c r="AE197" s="119">
        <f>IFERROR(Notlar!AE197/b_s5,0)</f>
        <v>0</v>
      </c>
      <c r="AF197" s="119">
        <f>IFERROR(Notlar!AF197/b_s6,0)</f>
        <v>0</v>
      </c>
      <c r="AG197" s="119">
        <f>IFERROR(Notlar!AG197/b_s7,0)</f>
        <v>0</v>
      </c>
      <c r="AH197" s="119">
        <f>IFERROR(Notlar!AH197/b_s8,0)</f>
        <v>0</v>
      </c>
      <c r="AI197" s="119">
        <f>IFERROR(Notlar!AI197/b_s9,0)</f>
        <v>0</v>
      </c>
      <c r="AJ197" s="119">
        <f>IFERROR(Notlar!AJ197/b_s10,0)</f>
        <v>0</v>
      </c>
      <c r="AK197" s="122" t="e">
        <f>Notlar!AK197/b_top</f>
        <v>#VALUE!</v>
      </c>
      <c r="AL197" s="168">
        <f t="shared" si="9"/>
        <v>0</v>
      </c>
      <c r="AM197" s="169">
        <f t="shared" si="9"/>
        <v>0</v>
      </c>
      <c r="AN197" s="169">
        <f t="shared" si="9"/>
        <v>0</v>
      </c>
      <c r="AO197" s="169">
        <f t="shared" si="9"/>
        <v>0</v>
      </c>
      <c r="AP197" s="169">
        <f t="shared" si="9"/>
        <v>0</v>
      </c>
      <c r="AQ197" s="169">
        <f t="shared" si="8"/>
        <v>0</v>
      </c>
      <c r="AR197" s="169">
        <f t="shared" si="8"/>
        <v>0</v>
      </c>
      <c r="AS197" s="169">
        <f t="shared" si="8"/>
        <v>0</v>
      </c>
      <c r="AT197" s="169">
        <f t="shared" si="8"/>
        <v>0</v>
      </c>
      <c r="AU197" s="169">
        <f t="shared" si="8"/>
        <v>0</v>
      </c>
      <c r="AV197" s="170">
        <f>Notlar!AV197/b_top</f>
        <v>0</v>
      </c>
    </row>
    <row r="198" spans="1:48" x14ac:dyDescent="0.25">
      <c r="A198" s="30">
        <v>196</v>
      </c>
      <c r="B198" s="123" t="str">
        <f>IF(Notlar!B198&lt;&gt;"",Notlar!B198,"")</f>
        <v/>
      </c>
      <c r="C198" s="124" t="str">
        <f>IF(Notlar!C198&lt;&gt;"",Notlar!C198,"")</f>
        <v/>
      </c>
      <c r="D198" s="125" t="str">
        <f>IF(Notlar!D198&lt;&gt;"",Notlar!D198,"")</f>
        <v/>
      </c>
      <c r="E198" s="118">
        <f>IFERROR(Notlar!E198/v_s1,0)</f>
        <v>0</v>
      </c>
      <c r="F198" s="119">
        <f>IFERROR(Notlar!F198/v_s2,0)</f>
        <v>0</v>
      </c>
      <c r="G198" s="119">
        <f>IFERROR(Notlar!G198/v_s3,0)</f>
        <v>0</v>
      </c>
      <c r="H198" s="119">
        <f>IFERROR(Notlar!H198/v_s4,0)</f>
        <v>0</v>
      </c>
      <c r="I198" s="119">
        <f>IFERROR(Notlar!I198/v_s5,0)</f>
        <v>0</v>
      </c>
      <c r="J198" s="119">
        <f>IFERROR(Notlar!J198/v_s6,0)</f>
        <v>0</v>
      </c>
      <c r="K198" s="119">
        <f>IFERROR(Notlar!K198/v_s7,0)</f>
        <v>0</v>
      </c>
      <c r="L198" s="119">
        <f>IFERROR(Notlar!L198/v_s8,0)</f>
        <v>0</v>
      </c>
      <c r="M198" s="119">
        <f>IFERROR(Notlar!M198/v_s9,0)</f>
        <v>0</v>
      </c>
      <c r="N198" s="119">
        <f>IFERROR(Notlar!N198/v_s10,0)</f>
        <v>0</v>
      </c>
      <c r="O198" s="120" t="e">
        <f>Notlar!O198/v_top</f>
        <v>#VALUE!</v>
      </c>
      <c r="P198" s="121">
        <f>IFERROR(Notlar!P198/f_s1,0)</f>
        <v>0</v>
      </c>
      <c r="Q198" s="119">
        <f>IFERROR(Notlar!Q198/f_s2,0)</f>
        <v>0</v>
      </c>
      <c r="R198" s="119">
        <f>IFERROR(Notlar!R198/f_s3,0)</f>
        <v>0</v>
      </c>
      <c r="S198" s="119">
        <f>IFERROR(Notlar!S198/f_s4,0)</f>
        <v>0</v>
      </c>
      <c r="T198" s="119">
        <f>IFERROR(Notlar!T198/f_s5,0)</f>
        <v>0</v>
      </c>
      <c r="U198" s="119">
        <f>IFERROR(Notlar!U198/f_s6,0)</f>
        <v>0</v>
      </c>
      <c r="V198" s="119">
        <f>IFERROR(Notlar!V198/f_s7,0)</f>
        <v>0</v>
      </c>
      <c r="W198" s="119">
        <f>IFERROR(Notlar!W198/f_s8,0)</f>
        <v>0</v>
      </c>
      <c r="X198" s="119">
        <f>IFERROR(Notlar!X198/f_s9,0)</f>
        <v>0</v>
      </c>
      <c r="Y198" s="119">
        <f>IFERROR(Notlar!Y198/f_s10,0)</f>
        <v>0</v>
      </c>
      <c r="Z198" s="122" t="e">
        <f>Notlar!Z198/f_top</f>
        <v>#VALUE!</v>
      </c>
      <c r="AA198" s="118">
        <f>IFERROR(Notlar!AA198/b_s1,0)</f>
        <v>0</v>
      </c>
      <c r="AB198" s="119">
        <f>IFERROR(Notlar!AB198/b_s2,0)</f>
        <v>0</v>
      </c>
      <c r="AC198" s="119">
        <f>IFERROR(Notlar!AC198/b_s3,0)</f>
        <v>0</v>
      </c>
      <c r="AD198" s="119">
        <f>IFERROR(Notlar!AD198/b_s4,0)</f>
        <v>0</v>
      </c>
      <c r="AE198" s="119">
        <f>IFERROR(Notlar!AE198/b_s5,0)</f>
        <v>0</v>
      </c>
      <c r="AF198" s="119">
        <f>IFERROR(Notlar!AF198/b_s6,0)</f>
        <v>0</v>
      </c>
      <c r="AG198" s="119">
        <f>IFERROR(Notlar!AG198/b_s7,0)</f>
        <v>0</v>
      </c>
      <c r="AH198" s="119">
        <f>IFERROR(Notlar!AH198/b_s8,0)</f>
        <v>0</v>
      </c>
      <c r="AI198" s="119">
        <f>IFERROR(Notlar!AI198/b_s9,0)</f>
        <v>0</v>
      </c>
      <c r="AJ198" s="119">
        <f>IFERROR(Notlar!AJ198/b_s10,0)</f>
        <v>0</v>
      </c>
      <c r="AK198" s="122" t="e">
        <f>Notlar!AK198/b_top</f>
        <v>#VALUE!</v>
      </c>
      <c r="AL198" s="168">
        <f t="shared" si="9"/>
        <v>0</v>
      </c>
      <c r="AM198" s="169">
        <f t="shared" si="9"/>
        <v>0</v>
      </c>
      <c r="AN198" s="169">
        <f t="shared" si="9"/>
        <v>0</v>
      </c>
      <c r="AO198" s="169">
        <f t="shared" si="9"/>
        <v>0</v>
      </c>
      <c r="AP198" s="169">
        <f t="shared" si="9"/>
        <v>0</v>
      </c>
      <c r="AQ198" s="169">
        <f t="shared" si="8"/>
        <v>0</v>
      </c>
      <c r="AR198" s="169">
        <f t="shared" si="8"/>
        <v>0</v>
      </c>
      <c r="AS198" s="169">
        <f t="shared" si="8"/>
        <v>0</v>
      </c>
      <c r="AT198" s="169">
        <f t="shared" si="8"/>
        <v>0</v>
      </c>
      <c r="AU198" s="169">
        <f t="shared" si="8"/>
        <v>0</v>
      </c>
      <c r="AV198" s="170">
        <f>Notlar!AV198/b_top</f>
        <v>0</v>
      </c>
    </row>
    <row r="199" spans="1:48" x14ac:dyDescent="0.25">
      <c r="A199" s="68">
        <v>197</v>
      </c>
      <c r="B199" s="126" t="str">
        <f>IF(Notlar!B199&lt;&gt;"",Notlar!B199,"")</f>
        <v/>
      </c>
      <c r="C199" s="127" t="str">
        <f>IF(Notlar!C199&lt;&gt;"",Notlar!C199,"")</f>
        <v/>
      </c>
      <c r="D199" s="128" t="str">
        <f>IF(Notlar!D199&lt;&gt;"",Notlar!D199,"")</f>
        <v/>
      </c>
      <c r="E199" s="118">
        <f>IFERROR(Notlar!E199/v_s1,0)</f>
        <v>0</v>
      </c>
      <c r="F199" s="119">
        <f>IFERROR(Notlar!F199/v_s2,0)</f>
        <v>0</v>
      </c>
      <c r="G199" s="119">
        <f>IFERROR(Notlar!G199/v_s3,0)</f>
        <v>0</v>
      </c>
      <c r="H199" s="119">
        <f>IFERROR(Notlar!H199/v_s4,0)</f>
        <v>0</v>
      </c>
      <c r="I199" s="119">
        <f>IFERROR(Notlar!I199/v_s5,0)</f>
        <v>0</v>
      </c>
      <c r="J199" s="119">
        <f>IFERROR(Notlar!J199/v_s6,0)</f>
        <v>0</v>
      </c>
      <c r="K199" s="119">
        <f>IFERROR(Notlar!K199/v_s7,0)</f>
        <v>0</v>
      </c>
      <c r="L199" s="119">
        <f>IFERROR(Notlar!L199/v_s8,0)</f>
        <v>0</v>
      </c>
      <c r="M199" s="119">
        <f>IFERROR(Notlar!M199/v_s9,0)</f>
        <v>0</v>
      </c>
      <c r="N199" s="119">
        <f>IFERROR(Notlar!N199/v_s10,0)</f>
        <v>0</v>
      </c>
      <c r="O199" s="120" t="e">
        <f>Notlar!O199/v_top</f>
        <v>#VALUE!</v>
      </c>
      <c r="P199" s="121">
        <f>IFERROR(Notlar!P199/f_s1,0)</f>
        <v>0</v>
      </c>
      <c r="Q199" s="119">
        <f>IFERROR(Notlar!Q199/f_s2,0)</f>
        <v>0</v>
      </c>
      <c r="R199" s="119">
        <f>IFERROR(Notlar!R199/f_s3,0)</f>
        <v>0</v>
      </c>
      <c r="S199" s="119">
        <f>IFERROR(Notlar!S199/f_s4,0)</f>
        <v>0</v>
      </c>
      <c r="T199" s="119">
        <f>IFERROR(Notlar!T199/f_s5,0)</f>
        <v>0</v>
      </c>
      <c r="U199" s="119">
        <f>IFERROR(Notlar!U199/f_s6,0)</f>
        <v>0</v>
      </c>
      <c r="V199" s="119">
        <f>IFERROR(Notlar!V199/f_s7,0)</f>
        <v>0</v>
      </c>
      <c r="W199" s="119">
        <f>IFERROR(Notlar!W199/f_s8,0)</f>
        <v>0</v>
      </c>
      <c r="X199" s="119">
        <f>IFERROR(Notlar!X199/f_s9,0)</f>
        <v>0</v>
      </c>
      <c r="Y199" s="119">
        <f>IFERROR(Notlar!Y199/f_s10,0)</f>
        <v>0</v>
      </c>
      <c r="Z199" s="122" t="e">
        <f>Notlar!Z199/f_top</f>
        <v>#VALUE!</v>
      </c>
      <c r="AA199" s="118">
        <f>IFERROR(Notlar!AA199/b_s1,0)</f>
        <v>0</v>
      </c>
      <c r="AB199" s="119">
        <f>IFERROR(Notlar!AB199/b_s2,0)</f>
        <v>0</v>
      </c>
      <c r="AC199" s="119">
        <f>IFERROR(Notlar!AC199/b_s3,0)</f>
        <v>0</v>
      </c>
      <c r="AD199" s="119">
        <f>IFERROR(Notlar!AD199/b_s4,0)</f>
        <v>0</v>
      </c>
      <c r="AE199" s="119">
        <f>IFERROR(Notlar!AE199/b_s5,0)</f>
        <v>0</v>
      </c>
      <c r="AF199" s="119">
        <f>IFERROR(Notlar!AF199/b_s6,0)</f>
        <v>0</v>
      </c>
      <c r="AG199" s="119">
        <f>IFERROR(Notlar!AG199/b_s7,0)</f>
        <v>0</v>
      </c>
      <c r="AH199" s="119">
        <f>IFERROR(Notlar!AH199/b_s8,0)</f>
        <v>0</v>
      </c>
      <c r="AI199" s="119">
        <f>IFERROR(Notlar!AI199/b_s9,0)</f>
        <v>0</v>
      </c>
      <c r="AJ199" s="119">
        <f>IFERROR(Notlar!AJ199/b_s10,0)</f>
        <v>0</v>
      </c>
      <c r="AK199" s="122" t="e">
        <f>Notlar!AK199/b_top</f>
        <v>#VALUE!</v>
      </c>
      <c r="AL199" s="168">
        <f t="shared" si="9"/>
        <v>0</v>
      </c>
      <c r="AM199" s="169">
        <f t="shared" si="9"/>
        <v>0</v>
      </c>
      <c r="AN199" s="169">
        <f t="shared" si="9"/>
        <v>0</v>
      </c>
      <c r="AO199" s="169">
        <f t="shared" si="9"/>
        <v>0</v>
      </c>
      <c r="AP199" s="169">
        <f t="shared" si="9"/>
        <v>0</v>
      </c>
      <c r="AQ199" s="169">
        <f t="shared" si="8"/>
        <v>0</v>
      </c>
      <c r="AR199" s="169">
        <f t="shared" si="8"/>
        <v>0</v>
      </c>
      <c r="AS199" s="169">
        <f t="shared" si="8"/>
        <v>0</v>
      </c>
      <c r="AT199" s="169">
        <f t="shared" si="8"/>
        <v>0</v>
      </c>
      <c r="AU199" s="169">
        <f t="shared" si="8"/>
        <v>0</v>
      </c>
      <c r="AV199" s="170">
        <f>Notlar!AV199/b_top</f>
        <v>0</v>
      </c>
    </row>
    <row r="200" spans="1:48" x14ac:dyDescent="0.25">
      <c r="A200" s="30">
        <v>198</v>
      </c>
      <c r="B200" s="123" t="str">
        <f>IF(Notlar!B200&lt;&gt;"",Notlar!B200,"")</f>
        <v/>
      </c>
      <c r="C200" s="124" t="str">
        <f>IF(Notlar!C200&lt;&gt;"",Notlar!C200,"")</f>
        <v/>
      </c>
      <c r="D200" s="125" t="str">
        <f>IF(Notlar!D200&lt;&gt;"",Notlar!D200,"")</f>
        <v/>
      </c>
      <c r="E200" s="118">
        <f>IFERROR(Notlar!E200/v_s1,0)</f>
        <v>0</v>
      </c>
      <c r="F200" s="119">
        <f>IFERROR(Notlar!F200/v_s2,0)</f>
        <v>0</v>
      </c>
      <c r="G200" s="119">
        <f>IFERROR(Notlar!G200/v_s3,0)</f>
        <v>0</v>
      </c>
      <c r="H200" s="119">
        <f>IFERROR(Notlar!H200/v_s4,0)</f>
        <v>0</v>
      </c>
      <c r="I200" s="119">
        <f>IFERROR(Notlar!I200/v_s5,0)</f>
        <v>0</v>
      </c>
      <c r="J200" s="119">
        <f>IFERROR(Notlar!J200/v_s6,0)</f>
        <v>0</v>
      </c>
      <c r="K200" s="119">
        <f>IFERROR(Notlar!K200/v_s7,0)</f>
        <v>0</v>
      </c>
      <c r="L200" s="119">
        <f>IFERROR(Notlar!L200/v_s8,0)</f>
        <v>0</v>
      </c>
      <c r="M200" s="119">
        <f>IFERROR(Notlar!M200/v_s9,0)</f>
        <v>0</v>
      </c>
      <c r="N200" s="119">
        <f>IFERROR(Notlar!N200/v_s10,0)</f>
        <v>0</v>
      </c>
      <c r="O200" s="120" t="e">
        <f>Notlar!O200/v_top</f>
        <v>#VALUE!</v>
      </c>
      <c r="P200" s="121">
        <f>IFERROR(Notlar!P200/f_s1,0)</f>
        <v>0</v>
      </c>
      <c r="Q200" s="119">
        <f>IFERROR(Notlar!Q200/f_s2,0)</f>
        <v>0</v>
      </c>
      <c r="R200" s="119">
        <f>IFERROR(Notlar!R200/f_s3,0)</f>
        <v>0</v>
      </c>
      <c r="S200" s="119">
        <f>IFERROR(Notlar!S200/f_s4,0)</f>
        <v>0</v>
      </c>
      <c r="T200" s="119">
        <f>IFERROR(Notlar!T200/f_s5,0)</f>
        <v>0</v>
      </c>
      <c r="U200" s="119">
        <f>IFERROR(Notlar!U200/f_s6,0)</f>
        <v>0</v>
      </c>
      <c r="V200" s="119">
        <f>IFERROR(Notlar!V200/f_s7,0)</f>
        <v>0</v>
      </c>
      <c r="W200" s="119">
        <f>IFERROR(Notlar!W200/f_s8,0)</f>
        <v>0</v>
      </c>
      <c r="X200" s="119">
        <f>IFERROR(Notlar!X200/f_s9,0)</f>
        <v>0</v>
      </c>
      <c r="Y200" s="119">
        <f>IFERROR(Notlar!Y200/f_s10,0)</f>
        <v>0</v>
      </c>
      <c r="Z200" s="122" t="e">
        <f>Notlar!Z200/f_top</f>
        <v>#VALUE!</v>
      </c>
      <c r="AA200" s="118">
        <f>IFERROR(Notlar!AA200/b_s1,0)</f>
        <v>0</v>
      </c>
      <c r="AB200" s="119">
        <f>IFERROR(Notlar!AB200/b_s2,0)</f>
        <v>0</v>
      </c>
      <c r="AC200" s="119">
        <f>IFERROR(Notlar!AC200/b_s3,0)</f>
        <v>0</v>
      </c>
      <c r="AD200" s="119">
        <f>IFERROR(Notlar!AD200/b_s4,0)</f>
        <v>0</v>
      </c>
      <c r="AE200" s="119">
        <f>IFERROR(Notlar!AE200/b_s5,0)</f>
        <v>0</v>
      </c>
      <c r="AF200" s="119">
        <f>IFERROR(Notlar!AF200/b_s6,0)</f>
        <v>0</v>
      </c>
      <c r="AG200" s="119">
        <f>IFERROR(Notlar!AG200/b_s7,0)</f>
        <v>0</v>
      </c>
      <c r="AH200" s="119">
        <f>IFERROR(Notlar!AH200/b_s8,0)</f>
        <v>0</v>
      </c>
      <c r="AI200" s="119">
        <f>IFERROR(Notlar!AI200/b_s9,0)</f>
        <v>0</v>
      </c>
      <c r="AJ200" s="119">
        <f>IFERROR(Notlar!AJ200/b_s10,0)</f>
        <v>0</v>
      </c>
      <c r="AK200" s="122" t="e">
        <f>Notlar!AK200/b_top</f>
        <v>#VALUE!</v>
      </c>
      <c r="AL200" s="168">
        <f t="shared" si="9"/>
        <v>0</v>
      </c>
      <c r="AM200" s="169">
        <f t="shared" si="9"/>
        <v>0</v>
      </c>
      <c r="AN200" s="169">
        <f t="shared" si="9"/>
        <v>0</v>
      </c>
      <c r="AO200" s="169">
        <f t="shared" si="9"/>
        <v>0</v>
      </c>
      <c r="AP200" s="169">
        <f t="shared" si="9"/>
        <v>0</v>
      </c>
      <c r="AQ200" s="169">
        <f t="shared" si="8"/>
        <v>0</v>
      </c>
      <c r="AR200" s="169">
        <f t="shared" si="8"/>
        <v>0</v>
      </c>
      <c r="AS200" s="169">
        <f t="shared" si="8"/>
        <v>0</v>
      </c>
      <c r="AT200" s="169">
        <f t="shared" si="8"/>
        <v>0</v>
      </c>
      <c r="AU200" s="169">
        <f t="shared" si="8"/>
        <v>0</v>
      </c>
      <c r="AV200" s="170">
        <f>Notlar!AV200/b_top</f>
        <v>0</v>
      </c>
    </row>
    <row r="201" spans="1:48" x14ac:dyDescent="0.25">
      <c r="A201" s="68">
        <v>199</v>
      </c>
      <c r="B201" s="126" t="str">
        <f>IF(Notlar!B201&lt;&gt;"",Notlar!B201,"")</f>
        <v/>
      </c>
      <c r="C201" s="127" t="str">
        <f>IF(Notlar!C201&lt;&gt;"",Notlar!C201,"")</f>
        <v/>
      </c>
      <c r="D201" s="128" t="str">
        <f>IF(Notlar!D201&lt;&gt;"",Notlar!D201,"")</f>
        <v/>
      </c>
      <c r="E201" s="118">
        <f>IFERROR(Notlar!E201/v_s1,0)</f>
        <v>0</v>
      </c>
      <c r="F201" s="119">
        <f>IFERROR(Notlar!F201/v_s2,0)</f>
        <v>0</v>
      </c>
      <c r="G201" s="119">
        <f>IFERROR(Notlar!G201/v_s3,0)</f>
        <v>0</v>
      </c>
      <c r="H201" s="119">
        <f>IFERROR(Notlar!H201/v_s4,0)</f>
        <v>0</v>
      </c>
      <c r="I201" s="119">
        <f>IFERROR(Notlar!I201/v_s5,0)</f>
        <v>0</v>
      </c>
      <c r="J201" s="119">
        <f>IFERROR(Notlar!J201/v_s6,0)</f>
        <v>0</v>
      </c>
      <c r="K201" s="119">
        <f>IFERROR(Notlar!K201/v_s7,0)</f>
        <v>0</v>
      </c>
      <c r="L201" s="119">
        <f>IFERROR(Notlar!L201/v_s8,0)</f>
        <v>0</v>
      </c>
      <c r="M201" s="119">
        <f>IFERROR(Notlar!M201/v_s9,0)</f>
        <v>0</v>
      </c>
      <c r="N201" s="119">
        <f>IFERROR(Notlar!N201/v_s10,0)</f>
        <v>0</v>
      </c>
      <c r="O201" s="120" t="e">
        <f>Notlar!O201/v_top</f>
        <v>#VALUE!</v>
      </c>
      <c r="P201" s="121">
        <f>IFERROR(Notlar!P201/f_s1,0)</f>
        <v>0</v>
      </c>
      <c r="Q201" s="119">
        <f>IFERROR(Notlar!Q201/f_s2,0)</f>
        <v>0</v>
      </c>
      <c r="R201" s="119">
        <f>IFERROR(Notlar!R201/f_s3,0)</f>
        <v>0</v>
      </c>
      <c r="S201" s="119">
        <f>IFERROR(Notlar!S201/f_s4,0)</f>
        <v>0</v>
      </c>
      <c r="T201" s="119">
        <f>IFERROR(Notlar!T201/f_s5,0)</f>
        <v>0</v>
      </c>
      <c r="U201" s="119">
        <f>IFERROR(Notlar!U201/f_s6,0)</f>
        <v>0</v>
      </c>
      <c r="V201" s="119">
        <f>IFERROR(Notlar!V201/f_s7,0)</f>
        <v>0</v>
      </c>
      <c r="W201" s="119">
        <f>IFERROR(Notlar!W201/f_s8,0)</f>
        <v>0</v>
      </c>
      <c r="X201" s="119">
        <f>IFERROR(Notlar!X201/f_s9,0)</f>
        <v>0</v>
      </c>
      <c r="Y201" s="119">
        <f>IFERROR(Notlar!Y201/f_s10,0)</f>
        <v>0</v>
      </c>
      <c r="Z201" s="122" t="e">
        <f>Notlar!Z201/f_top</f>
        <v>#VALUE!</v>
      </c>
      <c r="AA201" s="118">
        <f>IFERROR(Notlar!AA201/b_s1,0)</f>
        <v>0</v>
      </c>
      <c r="AB201" s="119">
        <f>IFERROR(Notlar!AB201/b_s2,0)</f>
        <v>0</v>
      </c>
      <c r="AC201" s="119">
        <f>IFERROR(Notlar!AC201/b_s3,0)</f>
        <v>0</v>
      </c>
      <c r="AD201" s="119">
        <f>IFERROR(Notlar!AD201/b_s4,0)</f>
        <v>0</v>
      </c>
      <c r="AE201" s="119">
        <f>IFERROR(Notlar!AE201/b_s5,0)</f>
        <v>0</v>
      </c>
      <c r="AF201" s="119">
        <f>IFERROR(Notlar!AF201/b_s6,0)</f>
        <v>0</v>
      </c>
      <c r="AG201" s="119">
        <f>IFERROR(Notlar!AG201/b_s7,0)</f>
        <v>0</v>
      </c>
      <c r="AH201" s="119">
        <f>IFERROR(Notlar!AH201/b_s8,0)</f>
        <v>0</v>
      </c>
      <c r="AI201" s="119">
        <f>IFERROR(Notlar!AI201/b_s9,0)</f>
        <v>0</v>
      </c>
      <c r="AJ201" s="119">
        <f>IFERROR(Notlar!AJ201/b_s10,0)</f>
        <v>0</v>
      </c>
      <c r="AK201" s="122" t="e">
        <f>Notlar!AK201/b_top</f>
        <v>#VALUE!</v>
      </c>
      <c r="AL201" s="168">
        <f t="shared" si="9"/>
        <v>0</v>
      </c>
      <c r="AM201" s="169">
        <f t="shared" si="9"/>
        <v>0</v>
      </c>
      <c r="AN201" s="169">
        <f t="shared" si="9"/>
        <v>0</v>
      </c>
      <c r="AO201" s="169">
        <f t="shared" si="9"/>
        <v>0</v>
      </c>
      <c r="AP201" s="169">
        <f t="shared" si="9"/>
        <v>0</v>
      </c>
      <c r="AQ201" s="169">
        <f t="shared" si="8"/>
        <v>0</v>
      </c>
      <c r="AR201" s="169">
        <f t="shared" si="8"/>
        <v>0</v>
      </c>
      <c r="AS201" s="169">
        <f t="shared" si="8"/>
        <v>0</v>
      </c>
      <c r="AT201" s="169">
        <f t="shared" si="8"/>
        <v>0</v>
      </c>
      <c r="AU201" s="169">
        <f t="shared" si="8"/>
        <v>0</v>
      </c>
      <c r="AV201" s="170">
        <f>Notlar!AV201/b_top</f>
        <v>0</v>
      </c>
    </row>
    <row r="202" spans="1:48" x14ac:dyDescent="0.25">
      <c r="A202" s="30">
        <v>200</v>
      </c>
      <c r="B202" s="123" t="str">
        <f>IF(Notlar!B202&lt;&gt;"",Notlar!B202,"")</f>
        <v/>
      </c>
      <c r="C202" s="124" t="str">
        <f>IF(Notlar!C202&lt;&gt;"",Notlar!C202,"")</f>
        <v/>
      </c>
      <c r="D202" s="125" t="str">
        <f>IF(Notlar!D202&lt;&gt;"",Notlar!D202,"")</f>
        <v/>
      </c>
      <c r="E202" s="118">
        <f>IFERROR(Notlar!E202/v_s1,0)</f>
        <v>0</v>
      </c>
      <c r="F202" s="119">
        <f>IFERROR(Notlar!F202/v_s2,0)</f>
        <v>0</v>
      </c>
      <c r="G202" s="119">
        <f>IFERROR(Notlar!G202/v_s3,0)</f>
        <v>0</v>
      </c>
      <c r="H202" s="119">
        <f>IFERROR(Notlar!H202/v_s4,0)</f>
        <v>0</v>
      </c>
      <c r="I202" s="119">
        <f>IFERROR(Notlar!I202/v_s5,0)</f>
        <v>0</v>
      </c>
      <c r="J202" s="119">
        <f>IFERROR(Notlar!J202/v_s6,0)</f>
        <v>0</v>
      </c>
      <c r="K202" s="119">
        <f>IFERROR(Notlar!K202/v_s7,0)</f>
        <v>0</v>
      </c>
      <c r="L202" s="119">
        <f>IFERROR(Notlar!L202/v_s8,0)</f>
        <v>0</v>
      </c>
      <c r="M202" s="119">
        <f>IFERROR(Notlar!M202/v_s9,0)</f>
        <v>0</v>
      </c>
      <c r="N202" s="119">
        <f>IFERROR(Notlar!N202/v_s10,0)</f>
        <v>0</v>
      </c>
      <c r="O202" s="120" t="e">
        <f>Notlar!O202/v_top</f>
        <v>#VALUE!</v>
      </c>
      <c r="P202" s="121">
        <f>IFERROR(Notlar!P202/f_s1,0)</f>
        <v>0</v>
      </c>
      <c r="Q202" s="119">
        <f>IFERROR(Notlar!Q202/f_s2,0)</f>
        <v>0</v>
      </c>
      <c r="R202" s="119">
        <f>IFERROR(Notlar!R202/f_s3,0)</f>
        <v>0</v>
      </c>
      <c r="S202" s="119">
        <f>IFERROR(Notlar!S202/f_s4,0)</f>
        <v>0</v>
      </c>
      <c r="T202" s="119">
        <f>IFERROR(Notlar!T202/f_s5,0)</f>
        <v>0</v>
      </c>
      <c r="U202" s="119">
        <f>IFERROR(Notlar!U202/f_s6,0)</f>
        <v>0</v>
      </c>
      <c r="V202" s="119">
        <f>IFERROR(Notlar!V202/f_s7,0)</f>
        <v>0</v>
      </c>
      <c r="W202" s="119">
        <f>IFERROR(Notlar!W202/f_s8,0)</f>
        <v>0</v>
      </c>
      <c r="X202" s="119">
        <f>IFERROR(Notlar!X202/f_s9,0)</f>
        <v>0</v>
      </c>
      <c r="Y202" s="119">
        <f>IFERROR(Notlar!Y202/f_s10,0)</f>
        <v>0</v>
      </c>
      <c r="Z202" s="122" t="e">
        <f>Notlar!Z202/f_top</f>
        <v>#VALUE!</v>
      </c>
      <c r="AA202" s="118">
        <f>IFERROR(Notlar!AA202/b_s1,0)</f>
        <v>0</v>
      </c>
      <c r="AB202" s="119">
        <f>IFERROR(Notlar!AB202/b_s2,0)</f>
        <v>0</v>
      </c>
      <c r="AC202" s="119">
        <f>IFERROR(Notlar!AC202/b_s3,0)</f>
        <v>0</v>
      </c>
      <c r="AD202" s="119">
        <f>IFERROR(Notlar!AD202/b_s4,0)</f>
        <v>0</v>
      </c>
      <c r="AE202" s="119">
        <f>IFERROR(Notlar!AE202/b_s5,0)</f>
        <v>0</v>
      </c>
      <c r="AF202" s="119">
        <f>IFERROR(Notlar!AF202/b_s6,0)</f>
        <v>0</v>
      </c>
      <c r="AG202" s="119">
        <f>IFERROR(Notlar!AG202/b_s7,0)</f>
        <v>0</v>
      </c>
      <c r="AH202" s="119">
        <f>IFERROR(Notlar!AH202/b_s8,0)</f>
        <v>0</v>
      </c>
      <c r="AI202" s="119">
        <f>IFERROR(Notlar!AI202/b_s9,0)</f>
        <v>0</v>
      </c>
      <c r="AJ202" s="119">
        <f>IFERROR(Notlar!AJ202/b_s10,0)</f>
        <v>0</v>
      </c>
      <c r="AK202" s="122" t="e">
        <f>Notlar!AK202/b_top</f>
        <v>#VALUE!</v>
      </c>
      <c r="AL202" s="168">
        <f t="shared" si="9"/>
        <v>0</v>
      </c>
      <c r="AM202" s="169">
        <f t="shared" si="9"/>
        <v>0</v>
      </c>
      <c r="AN202" s="169">
        <f t="shared" si="9"/>
        <v>0</v>
      </c>
      <c r="AO202" s="169">
        <f t="shared" si="9"/>
        <v>0</v>
      </c>
      <c r="AP202" s="169">
        <f t="shared" si="9"/>
        <v>0</v>
      </c>
      <c r="AQ202" s="169">
        <f t="shared" si="8"/>
        <v>0</v>
      </c>
      <c r="AR202" s="169">
        <f t="shared" si="8"/>
        <v>0</v>
      </c>
      <c r="AS202" s="169">
        <f t="shared" si="8"/>
        <v>0</v>
      </c>
      <c r="AT202" s="169">
        <f t="shared" si="8"/>
        <v>0</v>
      </c>
      <c r="AU202" s="169">
        <f t="shared" si="8"/>
        <v>0</v>
      </c>
      <c r="AV202" s="170">
        <f>Notlar!AV202/b_top</f>
        <v>0</v>
      </c>
    </row>
    <row r="203" spans="1:48" x14ac:dyDescent="0.25">
      <c r="A203" s="68">
        <v>201</v>
      </c>
      <c r="B203" s="126" t="str">
        <f>IF(Notlar!B203&lt;&gt;"",Notlar!B203,"")</f>
        <v/>
      </c>
      <c r="C203" s="127" t="str">
        <f>IF(Notlar!C203&lt;&gt;"",Notlar!C203,"")</f>
        <v/>
      </c>
      <c r="D203" s="128" t="str">
        <f>IF(Notlar!D203&lt;&gt;"",Notlar!D203,"")</f>
        <v/>
      </c>
      <c r="E203" s="118">
        <f>IFERROR(Notlar!E203/v_s1,0)</f>
        <v>0</v>
      </c>
      <c r="F203" s="119">
        <f>IFERROR(Notlar!F203/v_s2,0)</f>
        <v>0</v>
      </c>
      <c r="G203" s="119">
        <f>IFERROR(Notlar!G203/v_s3,0)</f>
        <v>0</v>
      </c>
      <c r="H203" s="119">
        <f>IFERROR(Notlar!H203/v_s4,0)</f>
        <v>0</v>
      </c>
      <c r="I203" s="119">
        <f>IFERROR(Notlar!I203/v_s5,0)</f>
        <v>0</v>
      </c>
      <c r="J203" s="119">
        <f>IFERROR(Notlar!J203/v_s6,0)</f>
        <v>0</v>
      </c>
      <c r="K203" s="119">
        <f>IFERROR(Notlar!K203/v_s7,0)</f>
        <v>0</v>
      </c>
      <c r="L203" s="119">
        <f>IFERROR(Notlar!L203/v_s8,0)</f>
        <v>0</v>
      </c>
      <c r="M203" s="119">
        <f>IFERROR(Notlar!M203/v_s9,0)</f>
        <v>0</v>
      </c>
      <c r="N203" s="119">
        <f>IFERROR(Notlar!N203/v_s10,0)</f>
        <v>0</v>
      </c>
      <c r="O203" s="120" t="e">
        <f>Notlar!O203/v_top</f>
        <v>#VALUE!</v>
      </c>
      <c r="P203" s="121">
        <f>IFERROR(Notlar!P203/f_s1,0)</f>
        <v>0</v>
      </c>
      <c r="Q203" s="119">
        <f>IFERROR(Notlar!Q203/f_s2,0)</f>
        <v>0</v>
      </c>
      <c r="R203" s="119">
        <f>IFERROR(Notlar!R203/f_s3,0)</f>
        <v>0</v>
      </c>
      <c r="S203" s="119">
        <f>IFERROR(Notlar!S203/f_s4,0)</f>
        <v>0</v>
      </c>
      <c r="T203" s="119">
        <f>IFERROR(Notlar!T203/f_s5,0)</f>
        <v>0</v>
      </c>
      <c r="U203" s="119">
        <f>IFERROR(Notlar!U203/f_s6,0)</f>
        <v>0</v>
      </c>
      <c r="V203" s="119">
        <f>IFERROR(Notlar!V203/f_s7,0)</f>
        <v>0</v>
      </c>
      <c r="W203" s="119">
        <f>IFERROR(Notlar!W203/f_s8,0)</f>
        <v>0</v>
      </c>
      <c r="X203" s="119">
        <f>IFERROR(Notlar!X203/f_s9,0)</f>
        <v>0</v>
      </c>
      <c r="Y203" s="119">
        <f>IFERROR(Notlar!Y203/f_s10,0)</f>
        <v>0</v>
      </c>
      <c r="Z203" s="122" t="e">
        <f>Notlar!Z203/f_top</f>
        <v>#VALUE!</v>
      </c>
      <c r="AA203" s="118">
        <f>IFERROR(Notlar!AA203/b_s1,0)</f>
        <v>0</v>
      </c>
      <c r="AB203" s="119">
        <f>IFERROR(Notlar!AB203/b_s2,0)</f>
        <v>0</v>
      </c>
      <c r="AC203" s="119">
        <f>IFERROR(Notlar!AC203/b_s3,0)</f>
        <v>0</v>
      </c>
      <c r="AD203" s="119">
        <f>IFERROR(Notlar!AD203/b_s4,0)</f>
        <v>0</v>
      </c>
      <c r="AE203" s="119">
        <f>IFERROR(Notlar!AE203/b_s5,0)</f>
        <v>0</v>
      </c>
      <c r="AF203" s="119">
        <f>IFERROR(Notlar!AF203/b_s6,0)</f>
        <v>0</v>
      </c>
      <c r="AG203" s="119">
        <f>IFERROR(Notlar!AG203/b_s7,0)</f>
        <v>0</v>
      </c>
      <c r="AH203" s="119">
        <f>IFERROR(Notlar!AH203/b_s8,0)</f>
        <v>0</v>
      </c>
      <c r="AI203" s="119">
        <f>IFERROR(Notlar!AI203/b_s9,0)</f>
        <v>0</v>
      </c>
      <c r="AJ203" s="119">
        <f>IFERROR(Notlar!AJ203/b_s10,0)</f>
        <v>0</v>
      </c>
      <c r="AK203" s="122" t="e">
        <f>Notlar!AK203/b_top</f>
        <v>#VALUE!</v>
      </c>
      <c r="AL203" s="168">
        <f t="shared" si="9"/>
        <v>0</v>
      </c>
      <c r="AM203" s="169">
        <f t="shared" si="9"/>
        <v>0</v>
      </c>
      <c r="AN203" s="169">
        <f t="shared" si="9"/>
        <v>0</v>
      </c>
      <c r="AO203" s="169">
        <f t="shared" si="9"/>
        <v>0</v>
      </c>
      <c r="AP203" s="169">
        <f t="shared" si="9"/>
        <v>0</v>
      </c>
      <c r="AQ203" s="169">
        <f t="shared" si="8"/>
        <v>0</v>
      </c>
      <c r="AR203" s="169">
        <f t="shared" si="8"/>
        <v>0</v>
      </c>
      <c r="AS203" s="169">
        <f t="shared" si="8"/>
        <v>0</v>
      </c>
      <c r="AT203" s="169">
        <f t="shared" si="8"/>
        <v>0</v>
      </c>
      <c r="AU203" s="169">
        <f t="shared" si="8"/>
        <v>0</v>
      </c>
      <c r="AV203" s="170">
        <f>Notlar!AV203/b_top</f>
        <v>0</v>
      </c>
    </row>
    <row r="204" spans="1:48" x14ac:dyDescent="0.25">
      <c r="A204" s="30">
        <v>202</v>
      </c>
      <c r="B204" s="123" t="str">
        <f>IF(Notlar!B204&lt;&gt;"",Notlar!B204,"")</f>
        <v/>
      </c>
      <c r="C204" s="124" t="str">
        <f>IF(Notlar!C204&lt;&gt;"",Notlar!C204,"")</f>
        <v/>
      </c>
      <c r="D204" s="125" t="str">
        <f>IF(Notlar!D204&lt;&gt;"",Notlar!D204,"")</f>
        <v/>
      </c>
      <c r="E204" s="118">
        <f>IFERROR(Notlar!E204/v_s1,0)</f>
        <v>0</v>
      </c>
      <c r="F204" s="119">
        <f>IFERROR(Notlar!F204/v_s2,0)</f>
        <v>0</v>
      </c>
      <c r="G204" s="119">
        <f>IFERROR(Notlar!G204/v_s3,0)</f>
        <v>0</v>
      </c>
      <c r="H204" s="119">
        <f>IFERROR(Notlar!H204/v_s4,0)</f>
        <v>0</v>
      </c>
      <c r="I204" s="119">
        <f>IFERROR(Notlar!I204/v_s5,0)</f>
        <v>0</v>
      </c>
      <c r="J204" s="119">
        <f>IFERROR(Notlar!J204/v_s6,0)</f>
        <v>0</v>
      </c>
      <c r="K204" s="119">
        <f>IFERROR(Notlar!K204/v_s7,0)</f>
        <v>0</v>
      </c>
      <c r="L204" s="119">
        <f>IFERROR(Notlar!L204/v_s8,0)</f>
        <v>0</v>
      </c>
      <c r="M204" s="119">
        <f>IFERROR(Notlar!M204/v_s9,0)</f>
        <v>0</v>
      </c>
      <c r="N204" s="119">
        <f>IFERROR(Notlar!N204/v_s10,0)</f>
        <v>0</v>
      </c>
      <c r="O204" s="120" t="e">
        <f>Notlar!O204/v_top</f>
        <v>#VALUE!</v>
      </c>
      <c r="P204" s="121">
        <f>IFERROR(Notlar!P204/f_s1,0)</f>
        <v>0</v>
      </c>
      <c r="Q204" s="119">
        <f>IFERROR(Notlar!Q204/f_s2,0)</f>
        <v>0</v>
      </c>
      <c r="R204" s="119">
        <f>IFERROR(Notlar!R204/f_s3,0)</f>
        <v>0</v>
      </c>
      <c r="S204" s="119">
        <f>IFERROR(Notlar!S204/f_s4,0)</f>
        <v>0</v>
      </c>
      <c r="T204" s="119">
        <f>IFERROR(Notlar!T204/f_s5,0)</f>
        <v>0</v>
      </c>
      <c r="U204" s="119">
        <f>IFERROR(Notlar!U204/f_s6,0)</f>
        <v>0</v>
      </c>
      <c r="V204" s="119">
        <f>IFERROR(Notlar!V204/f_s7,0)</f>
        <v>0</v>
      </c>
      <c r="W204" s="119">
        <f>IFERROR(Notlar!W204/f_s8,0)</f>
        <v>0</v>
      </c>
      <c r="X204" s="119">
        <f>IFERROR(Notlar!X204/f_s9,0)</f>
        <v>0</v>
      </c>
      <c r="Y204" s="119">
        <f>IFERROR(Notlar!Y204/f_s10,0)</f>
        <v>0</v>
      </c>
      <c r="Z204" s="122" t="e">
        <f>Notlar!Z204/f_top</f>
        <v>#VALUE!</v>
      </c>
      <c r="AA204" s="118">
        <f>IFERROR(Notlar!AA204/b_s1,0)</f>
        <v>0</v>
      </c>
      <c r="AB204" s="119">
        <f>IFERROR(Notlar!AB204/b_s2,0)</f>
        <v>0</v>
      </c>
      <c r="AC204" s="119">
        <f>IFERROR(Notlar!AC204/b_s3,0)</f>
        <v>0</v>
      </c>
      <c r="AD204" s="119">
        <f>IFERROR(Notlar!AD204/b_s4,0)</f>
        <v>0</v>
      </c>
      <c r="AE204" s="119">
        <f>IFERROR(Notlar!AE204/b_s5,0)</f>
        <v>0</v>
      </c>
      <c r="AF204" s="119">
        <f>IFERROR(Notlar!AF204/b_s6,0)</f>
        <v>0</v>
      </c>
      <c r="AG204" s="119">
        <f>IFERROR(Notlar!AG204/b_s7,0)</f>
        <v>0</v>
      </c>
      <c r="AH204" s="119">
        <f>IFERROR(Notlar!AH204/b_s8,0)</f>
        <v>0</v>
      </c>
      <c r="AI204" s="119">
        <f>IFERROR(Notlar!AI204/b_s9,0)</f>
        <v>0</v>
      </c>
      <c r="AJ204" s="119">
        <f>IFERROR(Notlar!AJ204/b_s10,0)</f>
        <v>0</v>
      </c>
      <c r="AK204" s="122" t="e">
        <f>Notlar!AK204/b_top</f>
        <v>#VALUE!</v>
      </c>
      <c r="AL204" s="168">
        <f t="shared" si="9"/>
        <v>0</v>
      </c>
      <c r="AM204" s="169">
        <f t="shared" si="9"/>
        <v>0</v>
      </c>
      <c r="AN204" s="169">
        <f t="shared" si="9"/>
        <v>0</v>
      </c>
      <c r="AO204" s="169">
        <f t="shared" si="9"/>
        <v>0</v>
      </c>
      <c r="AP204" s="169">
        <f t="shared" si="9"/>
        <v>0</v>
      </c>
      <c r="AQ204" s="169">
        <f t="shared" si="8"/>
        <v>0</v>
      </c>
      <c r="AR204" s="169">
        <f t="shared" si="8"/>
        <v>0</v>
      </c>
      <c r="AS204" s="169">
        <f t="shared" si="8"/>
        <v>0</v>
      </c>
      <c r="AT204" s="169">
        <f t="shared" si="8"/>
        <v>0</v>
      </c>
      <c r="AU204" s="169">
        <f t="shared" si="8"/>
        <v>0</v>
      </c>
      <c r="AV204" s="170">
        <f>Notlar!AV204/b_top</f>
        <v>0</v>
      </c>
    </row>
    <row r="205" spans="1:48" x14ac:dyDescent="0.25">
      <c r="A205" s="68">
        <v>203</v>
      </c>
      <c r="B205" s="126" t="str">
        <f>IF(Notlar!B205&lt;&gt;"",Notlar!B205,"")</f>
        <v/>
      </c>
      <c r="C205" s="127" t="str">
        <f>IF(Notlar!C205&lt;&gt;"",Notlar!C205,"")</f>
        <v/>
      </c>
      <c r="D205" s="128" t="str">
        <f>IF(Notlar!D205&lt;&gt;"",Notlar!D205,"")</f>
        <v/>
      </c>
      <c r="E205" s="118">
        <f>IFERROR(Notlar!E205/v_s1,0)</f>
        <v>0</v>
      </c>
      <c r="F205" s="119">
        <f>IFERROR(Notlar!F205/v_s2,0)</f>
        <v>0</v>
      </c>
      <c r="G205" s="119">
        <f>IFERROR(Notlar!G205/v_s3,0)</f>
        <v>0</v>
      </c>
      <c r="H205" s="119">
        <f>IFERROR(Notlar!H205/v_s4,0)</f>
        <v>0</v>
      </c>
      <c r="I205" s="119">
        <f>IFERROR(Notlar!I205/v_s5,0)</f>
        <v>0</v>
      </c>
      <c r="J205" s="119">
        <f>IFERROR(Notlar!J205/v_s6,0)</f>
        <v>0</v>
      </c>
      <c r="K205" s="119">
        <f>IFERROR(Notlar!K205/v_s7,0)</f>
        <v>0</v>
      </c>
      <c r="L205" s="119">
        <f>IFERROR(Notlar!L205/v_s8,0)</f>
        <v>0</v>
      </c>
      <c r="M205" s="119">
        <f>IFERROR(Notlar!M205/v_s9,0)</f>
        <v>0</v>
      </c>
      <c r="N205" s="119">
        <f>IFERROR(Notlar!N205/v_s10,0)</f>
        <v>0</v>
      </c>
      <c r="O205" s="120" t="e">
        <f>Notlar!O205/v_top</f>
        <v>#VALUE!</v>
      </c>
      <c r="P205" s="121">
        <f>IFERROR(Notlar!P205/f_s1,0)</f>
        <v>0</v>
      </c>
      <c r="Q205" s="119">
        <f>IFERROR(Notlar!Q205/f_s2,0)</f>
        <v>0</v>
      </c>
      <c r="R205" s="119">
        <f>IFERROR(Notlar!R205/f_s3,0)</f>
        <v>0</v>
      </c>
      <c r="S205" s="119">
        <f>IFERROR(Notlar!S205/f_s4,0)</f>
        <v>0</v>
      </c>
      <c r="T205" s="119">
        <f>IFERROR(Notlar!T205/f_s5,0)</f>
        <v>0</v>
      </c>
      <c r="U205" s="119">
        <f>IFERROR(Notlar!U205/f_s6,0)</f>
        <v>0</v>
      </c>
      <c r="V205" s="119">
        <f>IFERROR(Notlar!V205/f_s7,0)</f>
        <v>0</v>
      </c>
      <c r="W205" s="119">
        <f>IFERROR(Notlar!W205/f_s8,0)</f>
        <v>0</v>
      </c>
      <c r="X205" s="119">
        <f>IFERROR(Notlar!X205/f_s9,0)</f>
        <v>0</v>
      </c>
      <c r="Y205" s="119">
        <f>IFERROR(Notlar!Y205/f_s10,0)</f>
        <v>0</v>
      </c>
      <c r="Z205" s="122" t="e">
        <f>Notlar!Z205/f_top</f>
        <v>#VALUE!</v>
      </c>
      <c r="AA205" s="118">
        <f>IFERROR(Notlar!AA205/b_s1,0)</f>
        <v>0</v>
      </c>
      <c r="AB205" s="119">
        <f>IFERROR(Notlar!AB205/b_s2,0)</f>
        <v>0</v>
      </c>
      <c r="AC205" s="119">
        <f>IFERROR(Notlar!AC205/b_s3,0)</f>
        <v>0</v>
      </c>
      <c r="AD205" s="119">
        <f>IFERROR(Notlar!AD205/b_s4,0)</f>
        <v>0</v>
      </c>
      <c r="AE205" s="119">
        <f>IFERROR(Notlar!AE205/b_s5,0)</f>
        <v>0</v>
      </c>
      <c r="AF205" s="119">
        <f>IFERROR(Notlar!AF205/b_s6,0)</f>
        <v>0</v>
      </c>
      <c r="AG205" s="119">
        <f>IFERROR(Notlar!AG205/b_s7,0)</f>
        <v>0</v>
      </c>
      <c r="AH205" s="119">
        <f>IFERROR(Notlar!AH205/b_s8,0)</f>
        <v>0</v>
      </c>
      <c r="AI205" s="119">
        <f>IFERROR(Notlar!AI205/b_s9,0)</f>
        <v>0</v>
      </c>
      <c r="AJ205" s="119">
        <f>IFERROR(Notlar!AJ205/b_s10,0)</f>
        <v>0</v>
      </c>
      <c r="AK205" s="122" t="e">
        <f>Notlar!AK205/b_top</f>
        <v>#VALUE!</v>
      </c>
      <c r="AL205" s="168">
        <f t="shared" si="9"/>
        <v>0</v>
      </c>
      <c r="AM205" s="169">
        <f t="shared" si="9"/>
        <v>0</v>
      </c>
      <c r="AN205" s="169">
        <f t="shared" si="9"/>
        <v>0</v>
      </c>
      <c r="AO205" s="169">
        <f t="shared" si="9"/>
        <v>0</v>
      </c>
      <c r="AP205" s="169">
        <f t="shared" si="9"/>
        <v>0</v>
      </c>
      <c r="AQ205" s="169">
        <f t="shared" si="8"/>
        <v>0</v>
      </c>
      <c r="AR205" s="169">
        <f t="shared" si="8"/>
        <v>0</v>
      </c>
      <c r="AS205" s="169">
        <f t="shared" si="8"/>
        <v>0</v>
      </c>
      <c r="AT205" s="169">
        <f t="shared" si="8"/>
        <v>0</v>
      </c>
      <c r="AU205" s="169">
        <f t="shared" si="8"/>
        <v>0</v>
      </c>
      <c r="AV205" s="170">
        <f>Notlar!AV205/b_top</f>
        <v>0</v>
      </c>
    </row>
    <row r="206" spans="1:48" x14ac:dyDescent="0.25">
      <c r="A206" s="30">
        <v>204</v>
      </c>
      <c r="B206" s="123" t="str">
        <f>IF(Notlar!B206&lt;&gt;"",Notlar!B206,"")</f>
        <v/>
      </c>
      <c r="C206" s="124" t="str">
        <f>IF(Notlar!C206&lt;&gt;"",Notlar!C206,"")</f>
        <v/>
      </c>
      <c r="D206" s="125" t="str">
        <f>IF(Notlar!D206&lt;&gt;"",Notlar!D206,"")</f>
        <v/>
      </c>
      <c r="E206" s="118">
        <f>IFERROR(Notlar!E206/v_s1,0)</f>
        <v>0</v>
      </c>
      <c r="F206" s="119">
        <f>IFERROR(Notlar!F206/v_s2,0)</f>
        <v>0</v>
      </c>
      <c r="G206" s="119">
        <f>IFERROR(Notlar!G206/v_s3,0)</f>
        <v>0</v>
      </c>
      <c r="H206" s="119">
        <f>IFERROR(Notlar!H206/v_s4,0)</f>
        <v>0</v>
      </c>
      <c r="I206" s="119">
        <f>IFERROR(Notlar!I206/v_s5,0)</f>
        <v>0</v>
      </c>
      <c r="J206" s="119">
        <f>IFERROR(Notlar!J206/v_s6,0)</f>
        <v>0</v>
      </c>
      <c r="K206" s="119">
        <f>IFERROR(Notlar!K206/v_s7,0)</f>
        <v>0</v>
      </c>
      <c r="L206" s="119">
        <f>IFERROR(Notlar!L206/v_s8,0)</f>
        <v>0</v>
      </c>
      <c r="M206" s="119">
        <f>IFERROR(Notlar!M206/v_s9,0)</f>
        <v>0</v>
      </c>
      <c r="N206" s="119">
        <f>IFERROR(Notlar!N206/v_s10,0)</f>
        <v>0</v>
      </c>
      <c r="O206" s="120" t="e">
        <f>Notlar!O206/v_top</f>
        <v>#VALUE!</v>
      </c>
      <c r="P206" s="121">
        <f>IFERROR(Notlar!P206/f_s1,0)</f>
        <v>0</v>
      </c>
      <c r="Q206" s="119">
        <f>IFERROR(Notlar!Q206/f_s2,0)</f>
        <v>0</v>
      </c>
      <c r="R206" s="119">
        <f>IFERROR(Notlar!R206/f_s3,0)</f>
        <v>0</v>
      </c>
      <c r="S206" s="119">
        <f>IFERROR(Notlar!S206/f_s4,0)</f>
        <v>0</v>
      </c>
      <c r="T206" s="119">
        <f>IFERROR(Notlar!T206/f_s5,0)</f>
        <v>0</v>
      </c>
      <c r="U206" s="119">
        <f>IFERROR(Notlar!U206/f_s6,0)</f>
        <v>0</v>
      </c>
      <c r="V206" s="119">
        <f>IFERROR(Notlar!V206/f_s7,0)</f>
        <v>0</v>
      </c>
      <c r="W206" s="119">
        <f>IFERROR(Notlar!W206/f_s8,0)</f>
        <v>0</v>
      </c>
      <c r="X206" s="119">
        <f>IFERROR(Notlar!X206/f_s9,0)</f>
        <v>0</v>
      </c>
      <c r="Y206" s="119">
        <f>IFERROR(Notlar!Y206/f_s10,0)</f>
        <v>0</v>
      </c>
      <c r="Z206" s="122" t="e">
        <f>Notlar!Z206/f_top</f>
        <v>#VALUE!</v>
      </c>
      <c r="AA206" s="118">
        <f>IFERROR(Notlar!AA206/b_s1,0)</f>
        <v>0</v>
      </c>
      <c r="AB206" s="119">
        <f>IFERROR(Notlar!AB206/b_s2,0)</f>
        <v>0</v>
      </c>
      <c r="AC206" s="119">
        <f>IFERROR(Notlar!AC206/b_s3,0)</f>
        <v>0</v>
      </c>
      <c r="AD206" s="119">
        <f>IFERROR(Notlar!AD206/b_s4,0)</f>
        <v>0</v>
      </c>
      <c r="AE206" s="119">
        <f>IFERROR(Notlar!AE206/b_s5,0)</f>
        <v>0</v>
      </c>
      <c r="AF206" s="119">
        <f>IFERROR(Notlar!AF206/b_s6,0)</f>
        <v>0</v>
      </c>
      <c r="AG206" s="119">
        <f>IFERROR(Notlar!AG206/b_s7,0)</f>
        <v>0</v>
      </c>
      <c r="AH206" s="119">
        <f>IFERROR(Notlar!AH206/b_s8,0)</f>
        <v>0</v>
      </c>
      <c r="AI206" s="119">
        <f>IFERROR(Notlar!AI206/b_s9,0)</f>
        <v>0</v>
      </c>
      <c r="AJ206" s="119">
        <f>IFERROR(Notlar!AJ206/b_s10,0)</f>
        <v>0</v>
      </c>
      <c r="AK206" s="122" t="e">
        <f>Notlar!AK206/b_top</f>
        <v>#VALUE!</v>
      </c>
      <c r="AL206" s="168">
        <f t="shared" si="9"/>
        <v>0</v>
      </c>
      <c r="AM206" s="169">
        <f t="shared" si="9"/>
        <v>0</v>
      </c>
      <c r="AN206" s="169">
        <f t="shared" si="9"/>
        <v>0</v>
      </c>
      <c r="AO206" s="169">
        <f t="shared" si="9"/>
        <v>0</v>
      </c>
      <c r="AP206" s="169">
        <f t="shared" si="9"/>
        <v>0</v>
      </c>
      <c r="AQ206" s="169">
        <f t="shared" si="8"/>
        <v>0</v>
      </c>
      <c r="AR206" s="169">
        <f t="shared" si="8"/>
        <v>0</v>
      </c>
      <c r="AS206" s="169">
        <f t="shared" si="8"/>
        <v>0</v>
      </c>
      <c r="AT206" s="169">
        <f t="shared" si="8"/>
        <v>0</v>
      </c>
      <c r="AU206" s="169">
        <f t="shared" si="8"/>
        <v>0</v>
      </c>
      <c r="AV206" s="170">
        <f>Notlar!AV206/b_top</f>
        <v>0</v>
      </c>
    </row>
    <row r="207" spans="1:48" x14ac:dyDescent="0.25">
      <c r="A207" s="68">
        <v>205</v>
      </c>
      <c r="B207" s="126" t="str">
        <f>IF(Notlar!B207&lt;&gt;"",Notlar!B207,"")</f>
        <v/>
      </c>
      <c r="C207" s="127" t="str">
        <f>IF(Notlar!C207&lt;&gt;"",Notlar!C207,"")</f>
        <v/>
      </c>
      <c r="D207" s="128" t="str">
        <f>IF(Notlar!D207&lt;&gt;"",Notlar!D207,"")</f>
        <v/>
      </c>
      <c r="E207" s="118">
        <f>IFERROR(Notlar!E207/v_s1,0)</f>
        <v>0</v>
      </c>
      <c r="F207" s="119">
        <f>IFERROR(Notlar!F207/v_s2,0)</f>
        <v>0</v>
      </c>
      <c r="G207" s="119">
        <f>IFERROR(Notlar!G207/v_s3,0)</f>
        <v>0</v>
      </c>
      <c r="H207" s="119">
        <f>IFERROR(Notlar!H207/v_s4,0)</f>
        <v>0</v>
      </c>
      <c r="I207" s="119">
        <f>IFERROR(Notlar!I207/v_s5,0)</f>
        <v>0</v>
      </c>
      <c r="J207" s="119">
        <f>IFERROR(Notlar!J207/v_s6,0)</f>
        <v>0</v>
      </c>
      <c r="K207" s="119">
        <f>IFERROR(Notlar!K207/v_s7,0)</f>
        <v>0</v>
      </c>
      <c r="L207" s="119">
        <f>IFERROR(Notlar!L207/v_s8,0)</f>
        <v>0</v>
      </c>
      <c r="M207" s="119">
        <f>IFERROR(Notlar!M207/v_s9,0)</f>
        <v>0</v>
      </c>
      <c r="N207" s="119">
        <f>IFERROR(Notlar!N207/v_s10,0)</f>
        <v>0</v>
      </c>
      <c r="O207" s="120" t="e">
        <f>Notlar!O207/v_top</f>
        <v>#VALUE!</v>
      </c>
      <c r="P207" s="121">
        <f>IFERROR(Notlar!P207/f_s1,0)</f>
        <v>0</v>
      </c>
      <c r="Q207" s="119">
        <f>IFERROR(Notlar!Q207/f_s2,0)</f>
        <v>0</v>
      </c>
      <c r="R207" s="119">
        <f>IFERROR(Notlar!R207/f_s3,0)</f>
        <v>0</v>
      </c>
      <c r="S207" s="119">
        <f>IFERROR(Notlar!S207/f_s4,0)</f>
        <v>0</v>
      </c>
      <c r="T207" s="119">
        <f>IFERROR(Notlar!T207/f_s5,0)</f>
        <v>0</v>
      </c>
      <c r="U207" s="119">
        <f>IFERROR(Notlar!U207/f_s6,0)</f>
        <v>0</v>
      </c>
      <c r="V207" s="119">
        <f>IFERROR(Notlar!V207/f_s7,0)</f>
        <v>0</v>
      </c>
      <c r="W207" s="119">
        <f>IFERROR(Notlar!W207/f_s8,0)</f>
        <v>0</v>
      </c>
      <c r="X207" s="119">
        <f>IFERROR(Notlar!X207/f_s9,0)</f>
        <v>0</v>
      </c>
      <c r="Y207" s="119">
        <f>IFERROR(Notlar!Y207/f_s10,0)</f>
        <v>0</v>
      </c>
      <c r="Z207" s="122" t="e">
        <f>Notlar!Z207/f_top</f>
        <v>#VALUE!</v>
      </c>
      <c r="AA207" s="118">
        <f>IFERROR(Notlar!AA207/b_s1,0)</f>
        <v>0</v>
      </c>
      <c r="AB207" s="119">
        <f>IFERROR(Notlar!AB207/b_s2,0)</f>
        <v>0</v>
      </c>
      <c r="AC207" s="119">
        <f>IFERROR(Notlar!AC207/b_s3,0)</f>
        <v>0</v>
      </c>
      <c r="AD207" s="119">
        <f>IFERROR(Notlar!AD207/b_s4,0)</f>
        <v>0</v>
      </c>
      <c r="AE207" s="119">
        <f>IFERROR(Notlar!AE207/b_s5,0)</f>
        <v>0</v>
      </c>
      <c r="AF207" s="119">
        <f>IFERROR(Notlar!AF207/b_s6,0)</f>
        <v>0</v>
      </c>
      <c r="AG207" s="119">
        <f>IFERROR(Notlar!AG207/b_s7,0)</f>
        <v>0</v>
      </c>
      <c r="AH207" s="119">
        <f>IFERROR(Notlar!AH207/b_s8,0)</f>
        <v>0</v>
      </c>
      <c r="AI207" s="119">
        <f>IFERROR(Notlar!AI207/b_s9,0)</f>
        <v>0</v>
      </c>
      <c r="AJ207" s="119">
        <f>IFERROR(Notlar!AJ207/b_s10,0)</f>
        <v>0</v>
      </c>
      <c r="AK207" s="122" t="e">
        <f>Notlar!AK207/b_top</f>
        <v>#VALUE!</v>
      </c>
      <c r="AL207" s="168">
        <f t="shared" si="9"/>
        <v>0</v>
      </c>
      <c r="AM207" s="169">
        <f t="shared" si="9"/>
        <v>0</v>
      </c>
      <c r="AN207" s="169">
        <f t="shared" si="9"/>
        <v>0</v>
      </c>
      <c r="AO207" s="169">
        <f t="shared" si="9"/>
        <v>0</v>
      </c>
      <c r="AP207" s="169">
        <f t="shared" si="9"/>
        <v>0</v>
      </c>
      <c r="AQ207" s="169">
        <f t="shared" si="8"/>
        <v>0</v>
      </c>
      <c r="AR207" s="169">
        <f t="shared" si="8"/>
        <v>0</v>
      </c>
      <c r="AS207" s="169">
        <f t="shared" si="8"/>
        <v>0</v>
      </c>
      <c r="AT207" s="169">
        <f t="shared" si="8"/>
        <v>0</v>
      </c>
      <c r="AU207" s="169">
        <f t="shared" si="8"/>
        <v>0</v>
      </c>
      <c r="AV207" s="170">
        <f>Notlar!AV207/b_top</f>
        <v>0</v>
      </c>
    </row>
    <row r="208" spans="1:48" x14ac:dyDescent="0.25">
      <c r="A208" s="30">
        <v>206</v>
      </c>
      <c r="B208" s="123" t="str">
        <f>IF(Notlar!B208&lt;&gt;"",Notlar!B208,"")</f>
        <v/>
      </c>
      <c r="C208" s="124" t="str">
        <f>IF(Notlar!C208&lt;&gt;"",Notlar!C208,"")</f>
        <v/>
      </c>
      <c r="D208" s="125" t="str">
        <f>IF(Notlar!D208&lt;&gt;"",Notlar!D208,"")</f>
        <v/>
      </c>
      <c r="E208" s="118">
        <f>IFERROR(Notlar!E208/v_s1,0)</f>
        <v>0</v>
      </c>
      <c r="F208" s="119">
        <f>IFERROR(Notlar!F208/v_s2,0)</f>
        <v>0</v>
      </c>
      <c r="G208" s="119">
        <f>IFERROR(Notlar!G208/v_s3,0)</f>
        <v>0</v>
      </c>
      <c r="H208" s="119">
        <f>IFERROR(Notlar!H208/v_s4,0)</f>
        <v>0</v>
      </c>
      <c r="I208" s="119">
        <f>IFERROR(Notlar!I208/v_s5,0)</f>
        <v>0</v>
      </c>
      <c r="J208" s="119">
        <f>IFERROR(Notlar!J208/v_s6,0)</f>
        <v>0</v>
      </c>
      <c r="K208" s="119">
        <f>IFERROR(Notlar!K208/v_s7,0)</f>
        <v>0</v>
      </c>
      <c r="L208" s="119">
        <f>IFERROR(Notlar!L208/v_s8,0)</f>
        <v>0</v>
      </c>
      <c r="M208" s="119">
        <f>IFERROR(Notlar!M208/v_s9,0)</f>
        <v>0</v>
      </c>
      <c r="N208" s="119">
        <f>IFERROR(Notlar!N208/v_s10,0)</f>
        <v>0</v>
      </c>
      <c r="O208" s="120" t="e">
        <f>Notlar!O208/v_top</f>
        <v>#VALUE!</v>
      </c>
      <c r="P208" s="121">
        <f>IFERROR(Notlar!P208/f_s1,0)</f>
        <v>0</v>
      </c>
      <c r="Q208" s="119">
        <f>IFERROR(Notlar!Q208/f_s2,0)</f>
        <v>0</v>
      </c>
      <c r="R208" s="119">
        <f>IFERROR(Notlar!R208/f_s3,0)</f>
        <v>0</v>
      </c>
      <c r="S208" s="119">
        <f>IFERROR(Notlar!S208/f_s4,0)</f>
        <v>0</v>
      </c>
      <c r="T208" s="119">
        <f>IFERROR(Notlar!T208/f_s5,0)</f>
        <v>0</v>
      </c>
      <c r="U208" s="119">
        <f>IFERROR(Notlar!U208/f_s6,0)</f>
        <v>0</v>
      </c>
      <c r="V208" s="119">
        <f>IFERROR(Notlar!V208/f_s7,0)</f>
        <v>0</v>
      </c>
      <c r="W208" s="119">
        <f>IFERROR(Notlar!W208/f_s8,0)</f>
        <v>0</v>
      </c>
      <c r="X208" s="119">
        <f>IFERROR(Notlar!X208/f_s9,0)</f>
        <v>0</v>
      </c>
      <c r="Y208" s="119">
        <f>IFERROR(Notlar!Y208/f_s10,0)</f>
        <v>0</v>
      </c>
      <c r="Z208" s="122" t="e">
        <f>Notlar!Z208/f_top</f>
        <v>#VALUE!</v>
      </c>
      <c r="AA208" s="118">
        <f>IFERROR(Notlar!AA208/b_s1,0)</f>
        <v>0</v>
      </c>
      <c r="AB208" s="119">
        <f>IFERROR(Notlar!AB208/b_s2,0)</f>
        <v>0</v>
      </c>
      <c r="AC208" s="119">
        <f>IFERROR(Notlar!AC208/b_s3,0)</f>
        <v>0</v>
      </c>
      <c r="AD208" s="119">
        <f>IFERROR(Notlar!AD208/b_s4,0)</f>
        <v>0</v>
      </c>
      <c r="AE208" s="119">
        <f>IFERROR(Notlar!AE208/b_s5,0)</f>
        <v>0</v>
      </c>
      <c r="AF208" s="119">
        <f>IFERROR(Notlar!AF208/b_s6,0)</f>
        <v>0</v>
      </c>
      <c r="AG208" s="119">
        <f>IFERROR(Notlar!AG208/b_s7,0)</f>
        <v>0</v>
      </c>
      <c r="AH208" s="119">
        <f>IFERROR(Notlar!AH208/b_s8,0)</f>
        <v>0</v>
      </c>
      <c r="AI208" s="119">
        <f>IFERROR(Notlar!AI208/b_s9,0)</f>
        <v>0</v>
      </c>
      <c r="AJ208" s="119">
        <f>IFERROR(Notlar!AJ208/b_s10,0)</f>
        <v>0</v>
      </c>
      <c r="AK208" s="122" t="e">
        <f>Notlar!AK208/b_top</f>
        <v>#VALUE!</v>
      </c>
      <c r="AL208" s="168">
        <f t="shared" si="9"/>
        <v>0</v>
      </c>
      <c r="AM208" s="169">
        <f t="shared" si="9"/>
        <v>0</v>
      </c>
      <c r="AN208" s="169">
        <f t="shared" si="9"/>
        <v>0</v>
      </c>
      <c r="AO208" s="169">
        <f t="shared" si="9"/>
        <v>0</v>
      </c>
      <c r="AP208" s="169">
        <f t="shared" si="9"/>
        <v>0</v>
      </c>
      <c r="AQ208" s="169">
        <f t="shared" si="8"/>
        <v>0</v>
      </c>
      <c r="AR208" s="169">
        <f t="shared" si="8"/>
        <v>0</v>
      </c>
      <c r="AS208" s="169">
        <f t="shared" si="8"/>
        <v>0</v>
      </c>
      <c r="AT208" s="169">
        <f t="shared" si="8"/>
        <v>0</v>
      </c>
      <c r="AU208" s="169">
        <f t="shared" si="8"/>
        <v>0</v>
      </c>
      <c r="AV208" s="170">
        <f>Notlar!AV208/b_top</f>
        <v>0</v>
      </c>
    </row>
    <row r="209" spans="1:48" x14ac:dyDescent="0.25">
      <c r="A209" s="68">
        <v>207</v>
      </c>
      <c r="B209" s="126" t="str">
        <f>IF(Notlar!B209&lt;&gt;"",Notlar!B209,"")</f>
        <v/>
      </c>
      <c r="C209" s="127" t="str">
        <f>IF(Notlar!C209&lt;&gt;"",Notlar!C209,"")</f>
        <v/>
      </c>
      <c r="D209" s="128" t="str">
        <f>IF(Notlar!D209&lt;&gt;"",Notlar!D209,"")</f>
        <v/>
      </c>
      <c r="E209" s="118">
        <f>IFERROR(Notlar!E209/v_s1,0)</f>
        <v>0</v>
      </c>
      <c r="F209" s="119">
        <f>IFERROR(Notlar!F209/v_s2,0)</f>
        <v>0</v>
      </c>
      <c r="G209" s="119">
        <f>IFERROR(Notlar!G209/v_s3,0)</f>
        <v>0</v>
      </c>
      <c r="H209" s="119">
        <f>IFERROR(Notlar!H209/v_s4,0)</f>
        <v>0</v>
      </c>
      <c r="I209" s="119">
        <f>IFERROR(Notlar!I209/v_s5,0)</f>
        <v>0</v>
      </c>
      <c r="J209" s="119">
        <f>IFERROR(Notlar!J209/v_s6,0)</f>
        <v>0</v>
      </c>
      <c r="K209" s="119">
        <f>IFERROR(Notlar!K209/v_s7,0)</f>
        <v>0</v>
      </c>
      <c r="L209" s="119">
        <f>IFERROR(Notlar!L209/v_s8,0)</f>
        <v>0</v>
      </c>
      <c r="M209" s="119">
        <f>IFERROR(Notlar!M209/v_s9,0)</f>
        <v>0</v>
      </c>
      <c r="N209" s="119">
        <f>IFERROR(Notlar!N209/v_s10,0)</f>
        <v>0</v>
      </c>
      <c r="O209" s="120" t="e">
        <f>Notlar!O209/v_top</f>
        <v>#VALUE!</v>
      </c>
      <c r="P209" s="121">
        <f>IFERROR(Notlar!P209/f_s1,0)</f>
        <v>0</v>
      </c>
      <c r="Q209" s="119">
        <f>IFERROR(Notlar!Q209/f_s2,0)</f>
        <v>0</v>
      </c>
      <c r="R209" s="119">
        <f>IFERROR(Notlar!R209/f_s3,0)</f>
        <v>0</v>
      </c>
      <c r="S209" s="119">
        <f>IFERROR(Notlar!S209/f_s4,0)</f>
        <v>0</v>
      </c>
      <c r="T209" s="119">
        <f>IFERROR(Notlar!T209/f_s5,0)</f>
        <v>0</v>
      </c>
      <c r="U209" s="119">
        <f>IFERROR(Notlar!U209/f_s6,0)</f>
        <v>0</v>
      </c>
      <c r="V209" s="119">
        <f>IFERROR(Notlar!V209/f_s7,0)</f>
        <v>0</v>
      </c>
      <c r="W209" s="119">
        <f>IFERROR(Notlar!W209/f_s8,0)</f>
        <v>0</v>
      </c>
      <c r="X209" s="119">
        <f>IFERROR(Notlar!X209/f_s9,0)</f>
        <v>0</v>
      </c>
      <c r="Y209" s="119">
        <f>IFERROR(Notlar!Y209/f_s10,0)</f>
        <v>0</v>
      </c>
      <c r="Z209" s="122" t="e">
        <f>Notlar!Z209/f_top</f>
        <v>#VALUE!</v>
      </c>
      <c r="AA209" s="118">
        <f>IFERROR(Notlar!AA209/b_s1,0)</f>
        <v>0</v>
      </c>
      <c r="AB209" s="119">
        <f>IFERROR(Notlar!AB209/b_s2,0)</f>
        <v>0</v>
      </c>
      <c r="AC209" s="119">
        <f>IFERROR(Notlar!AC209/b_s3,0)</f>
        <v>0</v>
      </c>
      <c r="AD209" s="119">
        <f>IFERROR(Notlar!AD209/b_s4,0)</f>
        <v>0</v>
      </c>
      <c r="AE209" s="119">
        <f>IFERROR(Notlar!AE209/b_s5,0)</f>
        <v>0</v>
      </c>
      <c r="AF209" s="119">
        <f>IFERROR(Notlar!AF209/b_s6,0)</f>
        <v>0</v>
      </c>
      <c r="AG209" s="119">
        <f>IFERROR(Notlar!AG209/b_s7,0)</f>
        <v>0</v>
      </c>
      <c r="AH209" s="119">
        <f>IFERROR(Notlar!AH209/b_s8,0)</f>
        <v>0</v>
      </c>
      <c r="AI209" s="119">
        <f>IFERROR(Notlar!AI209/b_s9,0)</f>
        <v>0</v>
      </c>
      <c r="AJ209" s="119">
        <f>IFERROR(Notlar!AJ209/b_s10,0)</f>
        <v>0</v>
      </c>
      <c r="AK209" s="122" t="e">
        <f>Notlar!AK209/b_top</f>
        <v>#VALUE!</v>
      </c>
      <c r="AL209" s="168">
        <f t="shared" si="9"/>
        <v>0</v>
      </c>
      <c r="AM209" s="169">
        <f t="shared" si="9"/>
        <v>0</v>
      </c>
      <c r="AN209" s="169">
        <f t="shared" si="9"/>
        <v>0</v>
      </c>
      <c r="AO209" s="169">
        <f t="shared" si="9"/>
        <v>0</v>
      </c>
      <c r="AP209" s="169">
        <f t="shared" si="9"/>
        <v>0</v>
      </c>
      <c r="AQ209" s="169">
        <f t="shared" si="8"/>
        <v>0</v>
      </c>
      <c r="AR209" s="169">
        <f t="shared" si="8"/>
        <v>0</v>
      </c>
      <c r="AS209" s="169">
        <f t="shared" si="8"/>
        <v>0</v>
      </c>
      <c r="AT209" s="169">
        <f t="shared" si="8"/>
        <v>0</v>
      </c>
      <c r="AU209" s="169">
        <f t="shared" si="8"/>
        <v>0</v>
      </c>
      <c r="AV209" s="170">
        <f>Notlar!AV209/b_top</f>
        <v>0</v>
      </c>
    </row>
    <row r="210" spans="1:48" x14ac:dyDescent="0.25">
      <c r="A210" s="30">
        <v>208</v>
      </c>
      <c r="B210" s="123" t="str">
        <f>IF(Notlar!B210&lt;&gt;"",Notlar!B210,"")</f>
        <v/>
      </c>
      <c r="C210" s="124" t="str">
        <f>IF(Notlar!C210&lt;&gt;"",Notlar!C210,"")</f>
        <v/>
      </c>
      <c r="D210" s="125" t="str">
        <f>IF(Notlar!D210&lt;&gt;"",Notlar!D210,"")</f>
        <v/>
      </c>
      <c r="E210" s="118">
        <f>IFERROR(Notlar!E210/v_s1,0)</f>
        <v>0</v>
      </c>
      <c r="F210" s="119">
        <f>IFERROR(Notlar!F210/v_s2,0)</f>
        <v>0</v>
      </c>
      <c r="G210" s="119">
        <f>IFERROR(Notlar!G210/v_s3,0)</f>
        <v>0</v>
      </c>
      <c r="H210" s="119">
        <f>IFERROR(Notlar!H210/v_s4,0)</f>
        <v>0</v>
      </c>
      <c r="I210" s="119">
        <f>IFERROR(Notlar!I210/v_s5,0)</f>
        <v>0</v>
      </c>
      <c r="J210" s="119">
        <f>IFERROR(Notlar!J210/v_s6,0)</f>
        <v>0</v>
      </c>
      <c r="K210" s="119">
        <f>IFERROR(Notlar!K210/v_s7,0)</f>
        <v>0</v>
      </c>
      <c r="L210" s="119">
        <f>IFERROR(Notlar!L210/v_s8,0)</f>
        <v>0</v>
      </c>
      <c r="M210" s="119">
        <f>IFERROR(Notlar!M210/v_s9,0)</f>
        <v>0</v>
      </c>
      <c r="N210" s="119">
        <f>IFERROR(Notlar!N210/v_s10,0)</f>
        <v>0</v>
      </c>
      <c r="O210" s="120" t="e">
        <f>Notlar!O210/v_top</f>
        <v>#VALUE!</v>
      </c>
      <c r="P210" s="121">
        <f>IFERROR(Notlar!P210/f_s1,0)</f>
        <v>0</v>
      </c>
      <c r="Q210" s="119">
        <f>IFERROR(Notlar!Q210/f_s2,0)</f>
        <v>0</v>
      </c>
      <c r="R210" s="119">
        <f>IFERROR(Notlar!R210/f_s3,0)</f>
        <v>0</v>
      </c>
      <c r="S210" s="119">
        <f>IFERROR(Notlar!S210/f_s4,0)</f>
        <v>0</v>
      </c>
      <c r="T210" s="119">
        <f>IFERROR(Notlar!T210/f_s5,0)</f>
        <v>0</v>
      </c>
      <c r="U210" s="119">
        <f>IFERROR(Notlar!U210/f_s6,0)</f>
        <v>0</v>
      </c>
      <c r="V210" s="119">
        <f>IFERROR(Notlar!V210/f_s7,0)</f>
        <v>0</v>
      </c>
      <c r="W210" s="119">
        <f>IFERROR(Notlar!W210/f_s8,0)</f>
        <v>0</v>
      </c>
      <c r="X210" s="119">
        <f>IFERROR(Notlar!X210/f_s9,0)</f>
        <v>0</v>
      </c>
      <c r="Y210" s="119">
        <f>IFERROR(Notlar!Y210/f_s10,0)</f>
        <v>0</v>
      </c>
      <c r="Z210" s="122" t="e">
        <f>Notlar!Z210/f_top</f>
        <v>#VALUE!</v>
      </c>
      <c r="AA210" s="118">
        <f>IFERROR(Notlar!AA210/b_s1,0)</f>
        <v>0</v>
      </c>
      <c r="AB210" s="119">
        <f>IFERROR(Notlar!AB210/b_s2,0)</f>
        <v>0</v>
      </c>
      <c r="AC210" s="119">
        <f>IFERROR(Notlar!AC210/b_s3,0)</f>
        <v>0</v>
      </c>
      <c r="AD210" s="119">
        <f>IFERROR(Notlar!AD210/b_s4,0)</f>
        <v>0</v>
      </c>
      <c r="AE210" s="119">
        <f>IFERROR(Notlar!AE210/b_s5,0)</f>
        <v>0</v>
      </c>
      <c r="AF210" s="119">
        <f>IFERROR(Notlar!AF210/b_s6,0)</f>
        <v>0</v>
      </c>
      <c r="AG210" s="119">
        <f>IFERROR(Notlar!AG210/b_s7,0)</f>
        <v>0</v>
      </c>
      <c r="AH210" s="119">
        <f>IFERROR(Notlar!AH210/b_s8,0)</f>
        <v>0</v>
      </c>
      <c r="AI210" s="119">
        <f>IFERROR(Notlar!AI210/b_s9,0)</f>
        <v>0</v>
      </c>
      <c r="AJ210" s="119">
        <f>IFERROR(Notlar!AJ210/b_s10,0)</f>
        <v>0</v>
      </c>
      <c r="AK210" s="122" t="e">
        <f>Notlar!AK210/b_top</f>
        <v>#VALUE!</v>
      </c>
      <c r="AL210" s="168">
        <f t="shared" si="9"/>
        <v>0</v>
      </c>
      <c r="AM210" s="169">
        <f t="shared" si="9"/>
        <v>0</v>
      </c>
      <c r="AN210" s="169">
        <f t="shared" si="9"/>
        <v>0</v>
      </c>
      <c r="AO210" s="169">
        <f t="shared" si="9"/>
        <v>0</v>
      </c>
      <c r="AP210" s="169">
        <f t="shared" si="9"/>
        <v>0</v>
      </c>
      <c r="AQ210" s="169">
        <f t="shared" si="8"/>
        <v>0</v>
      </c>
      <c r="AR210" s="169">
        <f t="shared" si="8"/>
        <v>0</v>
      </c>
      <c r="AS210" s="169">
        <f t="shared" si="8"/>
        <v>0</v>
      </c>
      <c r="AT210" s="169">
        <f t="shared" si="8"/>
        <v>0</v>
      </c>
      <c r="AU210" s="169">
        <f t="shared" si="8"/>
        <v>0</v>
      </c>
      <c r="AV210" s="170">
        <f>Notlar!AV210/b_top</f>
        <v>0</v>
      </c>
    </row>
    <row r="211" spans="1:48" x14ac:dyDescent="0.25">
      <c r="A211" s="68">
        <v>209</v>
      </c>
      <c r="B211" s="126" t="str">
        <f>IF(Notlar!B211&lt;&gt;"",Notlar!B211,"")</f>
        <v/>
      </c>
      <c r="C211" s="127" t="str">
        <f>IF(Notlar!C211&lt;&gt;"",Notlar!C211,"")</f>
        <v/>
      </c>
      <c r="D211" s="128" t="str">
        <f>IF(Notlar!D211&lt;&gt;"",Notlar!D211,"")</f>
        <v/>
      </c>
      <c r="E211" s="118">
        <f>IFERROR(Notlar!E211/v_s1,0)</f>
        <v>0</v>
      </c>
      <c r="F211" s="119">
        <f>IFERROR(Notlar!F211/v_s2,0)</f>
        <v>0</v>
      </c>
      <c r="G211" s="119">
        <f>IFERROR(Notlar!G211/v_s3,0)</f>
        <v>0</v>
      </c>
      <c r="H211" s="119">
        <f>IFERROR(Notlar!H211/v_s4,0)</f>
        <v>0</v>
      </c>
      <c r="I211" s="119">
        <f>IFERROR(Notlar!I211/v_s5,0)</f>
        <v>0</v>
      </c>
      <c r="J211" s="119">
        <f>IFERROR(Notlar!J211/v_s6,0)</f>
        <v>0</v>
      </c>
      <c r="K211" s="119">
        <f>IFERROR(Notlar!K211/v_s7,0)</f>
        <v>0</v>
      </c>
      <c r="L211" s="119">
        <f>IFERROR(Notlar!L211/v_s8,0)</f>
        <v>0</v>
      </c>
      <c r="M211" s="119">
        <f>IFERROR(Notlar!M211/v_s9,0)</f>
        <v>0</v>
      </c>
      <c r="N211" s="119">
        <f>IFERROR(Notlar!N211/v_s10,0)</f>
        <v>0</v>
      </c>
      <c r="O211" s="120" t="e">
        <f>Notlar!O211/v_top</f>
        <v>#VALUE!</v>
      </c>
      <c r="P211" s="121">
        <f>IFERROR(Notlar!P211/f_s1,0)</f>
        <v>0</v>
      </c>
      <c r="Q211" s="119">
        <f>IFERROR(Notlar!Q211/f_s2,0)</f>
        <v>0</v>
      </c>
      <c r="R211" s="119">
        <f>IFERROR(Notlar!R211/f_s3,0)</f>
        <v>0</v>
      </c>
      <c r="S211" s="119">
        <f>IFERROR(Notlar!S211/f_s4,0)</f>
        <v>0</v>
      </c>
      <c r="T211" s="119">
        <f>IFERROR(Notlar!T211/f_s5,0)</f>
        <v>0</v>
      </c>
      <c r="U211" s="119">
        <f>IFERROR(Notlar!U211/f_s6,0)</f>
        <v>0</v>
      </c>
      <c r="V211" s="119">
        <f>IFERROR(Notlar!V211/f_s7,0)</f>
        <v>0</v>
      </c>
      <c r="W211" s="119">
        <f>IFERROR(Notlar!W211/f_s8,0)</f>
        <v>0</v>
      </c>
      <c r="X211" s="119">
        <f>IFERROR(Notlar!X211/f_s9,0)</f>
        <v>0</v>
      </c>
      <c r="Y211" s="119">
        <f>IFERROR(Notlar!Y211/f_s10,0)</f>
        <v>0</v>
      </c>
      <c r="Z211" s="122" t="e">
        <f>Notlar!Z211/f_top</f>
        <v>#VALUE!</v>
      </c>
      <c r="AA211" s="118">
        <f>IFERROR(Notlar!AA211/b_s1,0)</f>
        <v>0</v>
      </c>
      <c r="AB211" s="119">
        <f>IFERROR(Notlar!AB211/b_s2,0)</f>
        <v>0</v>
      </c>
      <c r="AC211" s="119">
        <f>IFERROR(Notlar!AC211/b_s3,0)</f>
        <v>0</v>
      </c>
      <c r="AD211" s="119">
        <f>IFERROR(Notlar!AD211/b_s4,0)</f>
        <v>0</v>
      </c>
      <c r="AE211" s="119">
        <f>IFERROR(Notlar!AE211/b_s5,0)</f>
        <v>0</v>
      </c>
      <c r="AF211" s="119">
        <f>IFERROR(Notlar!AF211/b_s6,0)</f>
        <v>0</v>
      </c>
      <c r="AG211" s="119">
        <f>IFERROR(Notlar!AG211/b_s7,0)</f>
        <v>0</v>
      </c>
      <c r="AH211" s="119">
        <f>IFERROR(Notlar!AH211/b_s8,0)</f>
        <v>0</v>
      </c>
      <c r="AI211" s="119">
        <f>IFERROR(Notlar!AI211/b_s9,0)</f>
        <v>0</v>
      </c>
      <c r="AJ211" s="119">
        <f>IFERROR(Notlar!AJ211/b_s10,0)</f>
        <v>0</v>
      </c>
      <c r="AK211" s="122" t="e">
        <f>Notlar!AK211/b_top</f>
        <v>#VALUE!</v>
      </c>
      <c r="AL211" s="168">
        <f t="shared" si="9"/>
        <v>0</v>
      </c>
      <c r="AM211" s="169">
        <f t="shared" si="9"/>
        <v>0</v>
      </c>
      <c r="AN211" s="169">
        <f t="shared" si="9"/>
        <v>0</v>
      </c>
      <c r="AO211" s="169">
        <f t="shared" si="9"/>
        <v>0</v>
      </c>
      <c r="AP211" s="169">
        <f t="shared" si="9"/>
        <v>0</v>
      </c>
      <c r="AQ211" s="169">
        <f t="shared" si="8"/>
        <v>0</v>
      </c>
      <c r="AR211" s="169">
        <f t="shared" si="8"/>
        <v>0</v>
      </c>
      <c r="AS211" s="169">
        <f t="shared" si="8"/>
        <v>0</v>
      </c>
      <c r="AT211" s="169">
        <f t="shared" si="8"/>
        <v>0</v>
      </c>
      <c r="AU211" s="169">
        <f t="shared" si="8"/>
        <v>0</v>
      </c>
      <c r="AV211" s="170">
        <f>Notlar!AV211/b_top</f>
        <v>0</v>
      </c>
    </row>
    <row r="212" spans="1:48" x14ac:dyDescent="0.25">
      <c r="A212" s="30">
        <v>210</v>
      </c>
      <c r="B212" s="123" t="str">
        <f>IF(Notlar!B212&lt;&gt;"",Notlar!B212,"")</f>
        <v/>
      </c>
      <c r="C212" s="124" t="str">
        <f>IF(Notlar!C212&lt;&gt;"",Notlar!C212,"")</f>
        <v/>
      </c>
      <c r="D212" s="125" t="str">
        <f>IF(Notlar!D212&lt;&gt;"",Notlar!D212,"")</f>
        <v/>
      </c>
      <c r="E212" s="118">
        <f>IFERROR(Notlar!E212/v_s1,0)</f>
        <v>0</v>
      </c>
      <c r="F212" s="119">
        <f>IFERROR(Notlar!F212/v_s2,0)</f>
        <v>0</v>
      </c>
      <c r="G212" s="119">
        <f>IFERROR(Notlar!G212/v_s3,0)</f>
        <v>0</v>
      </c>
      <c r="H212" s="119">
        <f>IFERROR(Notlar!H212/v_s4,0)</f>
        <v>0</v>
      </c>
      <c r="I212" s="119">
        <f>IFERROR(Notlar!I212/v_s5,0)</f>
        <v>0</v>
      </c>
      <c r="J212" s="119">
        <f>IFERROR(Notlar!J212/v_s6,0)</f>
        <v>0</v>
      </c>
      <c r="K212" s="119">
        <f>IFERROR(Notlar!K212/v_s7,0)</f>
        <v>0</v>
      </c>
      <c r="L212" s="119">
        <f>IFERROR(Notlar!L212/v_s8,0)</f>
        <v>0</v>
      </c>
      <c r="M212" s="119">
        <f>IFERROR(Notlar!M212/v_s9,0)</f>
        <v>0</v>
      </c>
      <c r="N212" s="119">
        <f>IFERROR(Notlar!N212/v_s10,0)</f>
        <v>0</v>
      </c>
      <c r="O212" s="120" t="e">
        <f>Notlar!O212/v_top</f>
        <v>#VALUE!</v>
      </c>
      <c r="P212" s="121">
        <f>IFERROR(Notlar!P212/f_s1,0)</f>
        <v>0</v>
      </c>
      <c r="Q212" s="119">
        <f>IFERROR(Notlar!Q212/f_s2,0)</f>
        <v>0</v>
      </c>
      <c r="R212" s="119">
        <f>IFERROR(Notlar!R212/f_s3,0)</f>
        <v>0</v>
      </c>
      <c r="S212" s="119">
        <f>IFERROR(Notlar!S212/f_s4,0)</f>
        <v>0</v>
      </c>
      <c r="T212" s="119">
        <f>IFERROR(Notlar!T212/f_s5,0)</f>
        <v>0</v>
      </c>
      <c r="U212" s="119">
        <f>IFERROR(Notlar!U212/f_s6,0)</f>
        <v>0</v>
      </c>
      <c r="V212" s="119">
        <f>IFERROR(Notlar!V212/f_s7,0)</f>
        <v>0</v>
      </c>
      <c r="W212" s="119">
        <f>IFERROR(Notlar!W212/f_s8,0)</f>
        <v>0</v>
      </c>
      <c r="X212" s="119">
        <f>IFERROR(Notlar!X212/f_s9,0)</f>
        <v>0</v>
      </c>
      <c r="Y212" s="119">
        <f>IFERROR(Notlar!Y212/f_s10,0)</f>
        <v>0</v>
      </c>
      <c r="Z212" s="122" t="e">
        <f>Notlar!Z212/f_top</f>
        <v>#VALUE!</v>
      </c>
      <c r="AA212" s="118">
        <f>IFERROR(Notlar!AA212/b_s1,0)</f>
        <v>0</v>
      </c>
      <c r="AB212" s="119">
        <f>IFERROR(Notlar!AB212/b_s2,0)</f>
        <v>0</v>
      </c>
      <c r="AC212" s="119">
        <f>IFERROR(Notlar!AC212/b_s3,0)</f>
        <v>0</v>
      </c>
      <c r="AD212" s="119">
        <f>IFERROR(Notlar!AD212/b_s4,0)</f>
        <v>0</v>
      </c>
      <c r="AE212" s="119">
        <f>IFERROR(Notlar!AE212/b_s5,0)</f>
        <v>0</v>
      </c>
      <c r="AF212" s="119">
        <f>IFERROR(Notlar!AF212/b_s6,0)</f>
        <v>0</v>
      </c>
      <c r="AG212" s="119">
        <f>IFERROR(Notlar!AG212/b_s7,0)</f>
        <v>0</v>
      </c>
      <c r="AH212" s="119">
        <f>IFERROR(Notlar!AH212/b_s8,0)</f>
        <v>0</v>
      </c>
      <c r="AI212" s="119">
        <f>IFERROR(Notlar!AI212/b_s9,0)</f>
        <v>0</v>
      </c>
      <c r="AJ212" s="119">
        <f>IFERROR(Notlar!AJ212/b_s10,0)</f>
        <v>0</v>
      </c>
      <c r="AK212" s="122" t="e">
        <f>Notlar!AK212/b_top</f>
        <v>#VALUE!</v>
      </c>
      <c r="AL212" s="168">
        <f t="shared" si="9"/>
        <v>0</v>
      </c>
      <c r="AM212" s="169">
        <f t="shared" si="9"/>
        <v>0</v>
      </c>
      <c r="AN212" s="169">
        <f t="shared" si="9"/>
        <v>0</v>
      </c>
      <c r="AO212" s="169">
        <f t="shared" si="9"/>
        <v>0</v>
      </c>
      <c r="AP212" s="169">
        <f t="shared" si="9"/>
        <v>0</v>
      </c>
      <c r="AQ212" s="169">
        <f t="shared" si="8"/>
        <v>0</v>
      </c>
      <c r="AR212" s="169">
        <f t="shared" si="8"/>
        <v>0</v>
      </c>
      <c r="AS212" s="169">
        <f t="shared" si="8"/>
        <v>0</v>
      </c>
      <c r="AT212" s="169">
        <f t="shared" si="8"/>
        <v>0</v>
      </c>
      <c r="AU212" s="169">
        <f t="shared" si="8"/>
        <v>0</v>
      </c>
      <c r="AV212" s="170">
        <f>Notlar!AV212/b_top</f>
        <v>0</v>
      </c>
    </row>
    <row r="213" spans="1:48" x14ac:dyDescent="0.25">
      <c r="A213" s="68">
        <v>211</v>
      </c>
      <c r="B213" s="126" t="str">
        <f>IF(Notlar!B213&lt;&gt;"",Notlar!B213,"")</f>
        <v/>
      </c>
      <c r="C213" s="127" t="str">
        <f>IF(Notlar!C213&lt;&gt;"",Notlar!C213,"")</f>
        <v/>
      </c>
      <c r="D213" s="128" t="str">
        <f>IF(Notlar!D213&lt;&gt;"",Notlar!D213,"")</f>
        <v/>
      </c>
      <c r="E213" s="118">
        <f>IFERROR(Notlar!E213/v_s1,0)</f>
        <v>0</v>
      </c>
      <c r="F213" s="119">
        <f>IFERROR(Notlar!F213/v_s2,0)</f>
        <v>0</v>
      </c>
      <c r="G213" s="119">
        <f>IFERROR(Notlar!G213/v_s3,0)</f>
        <v>0</v>
      </c>
      <c r="H213" s="119">
        <f>IFERROR(Notlar!H213/v_s4,0)</f>
        <v>0</v>
      </c>
      <c r="I213" s="119">
        <f>IFERROR(Notlar!I213/v_s5,0)</f>
        <v>0</v>
      </c>
      <c r="J213" s="119">
        <f>IFERROR(Notlar!J213/v_s6,0)</f>
        <v>0</v>
      </c>
      <c r="K213" s="119">
        <f>IFERROR(Notlar!K213/v_s7,0)</f>
        <v>0</v>
      </c>
      <c r="L213" s="119">
        <f>IFERROR(Notlar!L213/v_s8,0)</f>
        <v>0</v>
      </c>
      <c r="M213" s="119">
        <f>IFERROR(Notlar!M213/v_s9,0)</f>
        <v>0</v>
      </c>
      <c r="N213" s="119">
        <f>IFERROR(Notlar!N213/v_s10,0)</f>
        <v>0</v>
      </c>
      <c r="O213" s="120" t="e">
        <f>Notlar!O213/v_top</f>
        <v>#VALUE!</v>
      </c>
      <c r="P213" s="121">
        <f>IFERROR(Notlar!P213/f_s1,0)</f>
        <v>0</v>
      </c>
      <c r="Q213" s="119">
        <f>IFERROR(Notlar!Q213/f_s2,0)</f>
        <v>0</v>
      </c>
      <c r="R213" s="119">
        <f>IFERROR(Notlar!R213/f_s3,0)</f>
        <v>0</v>
      </c>
      <c r="S213" s="119">
        <f>IFERROR(Notlar!S213/f_s4,0)</f>
        <v>0</v>
      </c>
      <c r="T213" s="119">
        <f>IFERROR(Notlar!T213/f_s5,0)</f>
        <v>0</v>
      </c>
      <c r="U213" s="119">
        <f>IFERROR(Notlar!U213/f_s6,0)</f>
        <v>0</v>
      </c>
      <c r="V213" s="119">
        <f>IFERROR(Notlar!V213/f_s7,0)</f>
        <v>0</v>
      </c>
      <c r="W213" s="119">
        <f>IFERROR(Notlar!W213/f_s8,0)</f>
        <v>0</v>
      </c>
      <c r="X213" s="119">
        <f>IFERROR(Notlar!X213/f_s9,0)</f>
        <v>0</v>
      </c>
      <c r="Y213" s="119">
        <f>IFERROR(Notlar!Y213/f_s10,0)</f>
        <v>0</v>
      </c>
      <c r="Z213" s="122" t="e">
        <f>Notlar!Z213/f_top</f>
        <v>#VALUE!</v>
      </c>
      <c r="AA213" s="118">
        <f>IFERROR(Notlar!AA213/b_s1,0)</f>
        <v>0</v>
      </c>
      <c r="AB213" s="119">
        <f>IFERROR(Notlar!AB213/b_s2,0)</f>
        <v>0</v>
      </c>
      <c r="AC213" s="119">
        <f>IFERROR(Notlar!AC213/b_s3,0)</f>
        <v>0</v>
      </c>
      <c r="AD213" s="119">
        <f>IFERROR(Notlar!AD213/b_s4,0)</f>
        <v>0</v>
      </c>
      <c r="AE213" s="119">
        <f>IFERROR(Notlar!AE213/b_s5,0)</f>
        <v>0</v>
      </c>
      <c r="AF213" s="119">
        <f>IFERROR(Notlar!AF213/b_s6,0)</f>
        <v>0</v>
      </c>
      <c r="AG213" s="119">
        <f>IFERROR(Notlar!AG213/b_s7,0)</f>
        <v>0</v>
      </c>
      <c r="AH213" s="119">
        <f>IFERROR(Notlar!AH213/b_s8,0)</f>
        <v>0</v>
      </c>
      <c r="AI213" s="119">
        <f>IFERROR(Notlar!AI213/b_s9,0)</f>
        <v>0</v>
      </c>
      <c r="AJ213" s="119">
        <f>IFERROR(Notlar!AJ213/b_s10,0)</f>
        <v>0</v>
      </c>
      <c r="AK213" s="122" t="e">
        <f>Notlar!AK213/b_top</f>
        <v>#VALUE!</v>
      </c>
      <c r="AL213" s="168">
        <f t="shared" si="9"/>
        <v>0</v>
      </c>
      <c r="AM213" s="169">
        <f t="shared" si="9"/>
        <v>0</v>
      </c>
      <c r="AN213" s="169">
        <f t="shared" si="9"/>
        <v>0</v>
      </c>
      <c r="AO213" s="169">
        <f t="shared" si="9"/>
        <v>0</v>
      </c>
      <c r="AP213" s="169">
        <f t="shared" si="9"/>
        <v>0</v>
      </c>
      <c r="AQ213" s="169">
        <f t="shared" si="8"/>
        <v>0</v>
      </c>
      <c r="AR213" s="169">
        <f t="shared" si="8"/>
        <v>0</v>
      </c>
      <c r="AS213" s="169">
        <f t="shared" si="8"/>
        <v>0</v>
      </c>
      <c r="AT213" s="169">
        <f t="shared" si="8"/>
        <v>0</v>
      </c>
      <c r="AU213" s="169">
        <f t="shared" si="8"/>
        <v>0</v>
      </c>
      <c r="AV213" s="170">
        <f>Notlar!AV213/b_top</f>
        <v>0</v>
      </c>
    </row>
    <row r="214" spans="1:48" x14ac:dyDescent="0.25">
      <c r="A214" s="30">
        <v>212</v>
      </c>
      <c r="B214" s="123" t="str">
        <f>IF(Notlar!B214&lt;&gt;"",Notlar!B214,"")</f>
        <v/>
      </c>
      <c r="C214" s="124" t="str">
        <f>IF(Notlar!C214&lt;&gt;"",Notlar!C214,"")</f>
        <v/>
      </c>
      <c r="D214" s="125" t="str">
        <f>IF(Notlar!D214&lt;&gt;"",Notlar!D214,"")</f>
        <v/>
      </c>
      <c r="E214" s="118">
        <f>IFERROR(Notlar!E214/v_s1,0)</f>
        <v>0</v>
      </c>
      <c r="F214" s="119">
        <f>IFERROR(Notlar!F214/v_s2,0)</f>
        <v>0</v>
      </c>
      <c r="G214" s="119">
        <f>IFERROR(Notlar!G214/v_s3,0)</f>
        <v>0</v>
      </c>
      <c r="H214" s="119">
        <f>IFERROR(Notlar!H214/v_s4,0)</f>
        <v>0</v>
      </c>
      <c r="I214" s="119">
        <f>IFERROR(Notlar!I214/v_s5,0)</f>
        <v>0</v>
      </c>
      <c r="J214" s="119">
        <f>IFERROR(Notlar!J214/v_s6,0)</f>
        <v>0</v>
      </c>
      <c r="K214" s="119">
        <f>IFERROR(Notlar!K214/v_s7,0)</f>
        <v>0</v>
      </c>
      <c r="L214" s="119">
        <f>IFERROR(Notlar!L214/v_s8,0)</f>
        <v>0</v>
      </c>
      <c r="M214" s="119">
        <f>IFERROR(Notlar!M214/v_s9,0)</f>
        <v>0</v>
      </c>
      <c r="N214" s="119">
        <f>IFERROR(Notlar!N214/v_s10,0)</f>
        <v>0</v>
      </c>
      <c r="O214" s="120" t="e">
        <f>Notlar!O214/v_top</f>
        <v>#VALUE!</v>
      </c>
      <c r="P214" s="121">
        <f>IFERROR(Notlar!P214/f_s1,0)</f>
        <v>0</v>
      </c>
      <c r="Q214" s="119">
        <f>IFERROR(Notlar!Q214/f_s2,0)</f>
        <v>0</v>
      </c>
      <c r="R214" s="119">
        <f>IFERROR(Notlar!R214/f_s3,0)</f>
        <v>0</v>
      </c>
      <c r="S214" s="119">
        <f>IFERROR(Notlar!S214/f_s4,0)</f>
        <v>0</v>
      </c>
      <c r="T214" s="119">
        <f>IFERROR(Notlar!T214/f_s5,0)</f>
        <v>0</v>
      </c>
      <c r="U214" s="119">
        <f>IFERROR(Notlar!U214/f_s6,0)</f>
        <v>0</v>
      </c>
      <c r="V214" s="119">
        <f>IFERROR(Notlar!V214/f_s7,0)</f>
        <v>0</v>
      </c>
      <c r="W214" s="119">
        <f>IFERROR(Notlar!W214/f_s8,0)</f>
        <v>0</v>
      </c>
      <c r="X214" s="119">
        <f>IFERROR(Notlar!X214/f_s9,0)</f>
        <v>0</v>
      </c>
      <c r="Y214" s="119">
        <f>IFERROR(Notlar!Y214/f_s10,0)</f>
        <v>0</v>
      </c>
      <c r="Z214" s="122" t="e">
        <f>Notlar!Z214/f_top</f>
        <v>#VALUE!</v>
      </c>
      <c r="AA214" s="118">
        <f>IFERROR(Notlar!AA214/b_s1,0)</f>
        <v>0</v>
      </c>
      <c r="AB214" s="119">
        <f>IFERROR(Notlar!AB214/b_s2,0)</f>
        <v>0</v>
      </c>
      <c r="AC214" s="119">
        <f>IFERROR(Notlar!AC214/b_s3,0)</f>
        <v>0</v>
      </c>
      <c r="AD214" s="119">
        <f>IFERROR(Notlar!AD214/b_s4,0)</f>
        <v>0</v>
      </c>
      <c r="AE214" s="119">
        <f>IFERROR(Notlar!AE214/b_s5,0)</f>
        <v>0</v>
      </c>
      <c r="AF214" s="119">
        <f>IFERROR(Notlar!AF214/b_s6,0)</f>
        <v>0</v>
      </c>
      <c r="AG214" s="119">
        <f>IFERROR(Notlar!AG214/b_s7,0)</f>
        <v>0</v>
      </c>
      <c r="AH214" s="119">
        <f>IFERROR(Notlar!AH214/b_s8,0)</f>
        <v>0</v>
      </c>
      <c r="AI214" s="119">
        <f>IFERROR(Notlar!AI214/b_s9,0)</f>
        <v>0</v>
      </c>
      <c r="AJ214" s="119">
        <f>IFERROR(Notlar!AJ214/b_s10,0)</f>
        <v>0</v>
      </c>
      <c r="AK214" s="122" t="e">
        <f>Notlar!AK214/b_top</f>
        <v>#VALUE!</v>
      </c>
      <c r="AL214" s="168">
        <f t="shared" si="9"/>
        <v>0</v>
      </c>
      <c r="AM214" s="169">
        <f t="shared" si="9"/>
        <v>0</v>
      </c>
      <c r="AN214" s="169">
        <f t="shared" si="9"/>
        <v>0</v>
      </c>
      <c r="AO214" s="169">
        <f t="shared" si="9"/>
        <v>0</v>
      </c>
      <c r="AP214" s="169">
        <f t="shared" si="9"/>
        <v>0</v>
      </c>
      <c r="AQ214" s="169">
        <f t="shared" si="8"/>
        <v>0</v>
      </c>
      <c r="AR214" s="169">
        <f t="shared" si="8"/>
        <v>0</v>
      </c>
      <c r="AS214" s="169">
        <f t="shared" si="8"/>
        <v>0</v>
      </c>
      <c r="AT214" s="169">
        <f t="shared" si="8"/>
        <v>0</v>
      </c>
      <c r="AU214" s="169">
        <f t="shared" si="8"/>
        <v>0</v>
      </c>
      <c r="AV214" s="170">
        <f>Notlar!AV214/b_top</f>
        <v>0</v>
      </c>
    </row>
    <row r="215" spans="1:48" x14ac:dyDescent="0.25">
      <c r="A215" s="68">
        <v>213</v>
      </c>
      <c r="B215" s="126" t="str">
        <f>IF(Notlar!B215&lt;&gt;"",Notlar!B215,"")</f>
        <v/>
      </c>
      <c r="C215" s="127" t="str">
        <f>IF(Notlar!C215&lt;&gt;"",Notlar!C215,"")</f>
        <v/>
      </c>
      <c r="D215" s="128" t="str">
        <f>IF(Notlar!D215&lt;&gt;"",Notlar!D215,"")</f>
        <v/>
      </c>
      <c r="E215" s="118">
        <f>IFERROR(Notlar!E215/v_s1,0)</f>
        <v>0</v>
      </c>
      <c r="F215" s="119">
        <f>IFERROR(Notlar!F215/v_s2,0)</f>
        <v>0</v>
      </c>
      <c r="G215" s="119">
        <f>IFERROR(Notlar!G215/v_s3,0)</f>
        <v>0</v>
      </c>
      <c r="H215" s="119">
        <f>IFERROR(Notlar!H215/v_s4,0)</f>
        <v>0</v>
      </c>
      <c r="I215" s="119">
        <f>IFERROR(Notlar!I215/v_s5,0)</f>
        <v>0</v>
      </c>
      <c r="J215" s="119">
        <f>IFERROR(Notlar!J215/v_s6,0)</f>
        <v>0</v>
      </c>
      <c r="K215" s="119">
        <f>IFERROR(Notlar!K215/v_s7,0)</f>
        <v>0</v>
      </c>
      <c r="L215" s="119">
        <f>IFERROR(Notlar!L215/v_s8,0)</f>
        <v>0</v>
      </c>
      <c r="M215" s="119">
        <f>IFERROR(Notlar!M215/v_s9,0)</f>
        <v>0</v>
      </c>
      <c r="N215" s="119">
        <f>IFERROR(Notlar!N215/v_s10,0)</f>
        <v>0</v>
      </c>
      <c r="O215" s="120" t="e">
        <f>Notlar!O215/v_top</f>
        <v>#VALUE!</v>
      </c>
      <c r="P215" s="121">
        <f>IFERROR(Notlar!P215/f_s1,0)</f>
        <v>0</v>
      </c>
      <c r="Q215" s="119">
        <f>IFERROR(Notlar!Q215/f_s2,0)</f>
        <v>0</v>
      </c>
      <c r="R215" s="119">
        <f>IFERROR(Notlar!R215/f_s3,0)</f>
        <v>0</v>
      </c>
      <c r="S215" s="119">
        <f>IFERROR(Notlar!S215/f_s4,0)</f>
        <v>0</v>
      </c>
      <c r="T215" s="119">
        <f>IFERROR(Notlar!T215/f_s5,0)</f>
        <v>0</v>
      </c>
      <c r="U215" s="119">
        <f>IFERROR(Notlar!U215/f_s6,0)</f>
        <v>0</v>
      </c>
      <c r="V215" s="119">
        <f>IFERROR(Notlar!V215/f_s7,0)</f>
        <v>0</v>
      </c>
      <c r="W215" s="119">
        <f>IFERROR(Notlar!W215/f_s8,0)</f>
        <v>0</v>
      </c>
      <c r="X215" s="119">
        <f>IFERROR(Notlar!X215/f_s9,0)</f>
        <v>0</v>
      </c>
      <c r="Y215" s="119">
        <f>IFERROR(Notlar!Y215/f_s10,0)</f>
        <v>0</v>
      </c>
      <c r="Z215" s="122" t="e">
        <f>Notlar!Z215/f_top</f>
        <v>#VALUE!</v>
      </c>
      <c r="AA215" s="118">
        <f>IFERROR(Notlar!AA215/b_s1,0)</f>
        <v>0</v>
      </c>
      <c r="AB215" s="119">
        <f>IFERROR(Notlar!AB215/b_s2,0)</f>
        <v>0</v>
      </c>
      <c r="AC215" s="119">
        <f>IFERROR(Notlar!AC215/b_s3,0)</f>
        <v>0</v>
      </c>
      <c r="AD215" s="119">
        <f>IFERROR(Notlar!AD215/b_s4,0)</f>
        <v>0</v>
      </c>
      <c r="AE215" s="119">
        <f>IFERROR(Notlar!AE215/b_s5,0)</f>
        <v>0</v>
      </c>
      <c r="AF215" s="119">
        <f>IFERROR(Notlar!AF215/b_s6,0)</f>
        <v>0</v>
      </c>
      <c r="AG215" s="119">
        <f>IFERROR(Notlar!AG215/b_s7,0)</f>
        <v>0</v>
      </c>
      <c r="AH215" s="119">
        <f>IFERROR(Notlar!AH215/b_s8,0)</f>
        <v>0</v>
      </c>
      <c r="AI215" s="119">
        <f>IFERROR(Notlar!AI215/b_s9,0)</f>
        <v>0</v>
      </c>
      <c r="AJ215" s="119">
        <f>IFERROR(Notlar!AJ215/b_s10,0)</f>
        <v>0</v>
      </c>
      <c r="AK215" s="122" t="e">
        <f>Notlar!AK215/b_top</f>
        <v>#VALUE!</v>
      </c>
      <c r="AL215" s="168">
        <f t="shared" si="9"/>
        <v>0</v>
      </c>
      <c r="AM215" s="169">
        <f t="shared" si="9"/>
        <v>0</v>
      </c>
      <c r="AN215" s="169">
        <f t="shared" si="9"/>
        <v>0</v>
      </c>
      <c r="AO215" s="169">
        <f t="shared" si="9"/>
        <v>0</v>
      </c>
      <c r="AP215" s="169">
        <f t="shared" si="9"/>
        <v>0</v>
      </c>
      <c r="AQ215" s="169">
        <f t="shared" si="8"/>
        <v>0</v>
      </c>
      <c r="AR215" s="169">
        <f t="shared" si="8"/>
        <v>0</v>
      </c>
      <c r="AS215" s="169">
        <f t="shared" si="8"/>
        <v>0</v>
      </c>
      <c r="AT215" s="169">
        <f t="shared" si="8"/>
        <v>0</v>
      </c>
      <c r="AU215" s="169">
        <f t="shared" si="8"/>
        <v>0</v>
      </c>
      <c r="AV215" s="170">
        <f>Notlar!AV215/b_top</f>
        <v>0</v>
      </c>
    </row>
    <row r="216" spans="1:48" x14ac:dyDescent="0.25">
      <c r="A216" s="30">
        <v>214</v>
      </c>
      <c r="B216" s="123" t="str">
        <f>IF(Notlar!B216&lt;&gt;"",Notlar!B216,"")</f>
        <v/>
      </c>
      <c r="C216" s="124" t="str">
        <f>IF(Notlar!C216&lt;&gt;"",Notlar!C216,"")</f>
        <v/>
      </c>
      <c r="D216" s="125" t="str">
        <f>IF(Notlar!D216&lt;&gt;"",Notlar!D216,"")</f>
        <v/>
      </c>
      <c r="E216" s="118">
        <f>IFERROR(Notlar!E216/v_s1,0)</f>
        <v>0</v>
      </c>
      <c r="F216" s="119">
        <f>IFERROR(Notlar!F216/v_s2,0)</f>
        <v>0</v>
      </c>
      <c r="G216" s="119">
        <f>IFERROR(Notlar!G216/v_s3,0)</f>
        <v>0</v>
      </c>
      <c r="H216" s="119">
        <f>IFERROR(Notlar!H216/v_s4,0)</f>
        <v>0</v>
      </c>
      <c r="I216" s="119">
        <f>IFERROR(Notlar!I216/v_s5,0)</f>
        <v>0</v>
      </c>
      <c r="J216" s="119">
        <f>IFERROR(Notlar!J216/v_s6,0)</f>
        <v>0</v>
      </c>
      <c r="K216" s="119">
        <f>IFERROR(Notlar!K216/v_s7,0)</f>
        <v>0</v>
      </c>
      <c r="L216" s="119">
        <f>IFERROR(Notlar!L216/v_s8,0)</f>
        <v>0</v>
      </c>
      <c r="M216" s="119">
        <f>IFERROR(Notlar!M216/v_s9,0)</f>
        <v>0</v>
      </c>
      <c r="N216" s="119">
        <f>IFERROR(Notlar!N216/v_s10,0)</f>
        <v>0</v>
      </c>
      <c r="O216" s="120" t="e">
        <f>Notlar!O216/v_top</f>
        <v>#VALUE!</v>
      </c>
      <c r="P216" s="121">
        <f>IFERROR(Notlar!P216/f_s1,0)</f>
        <v>0</v>
      </c>
      <c r="Q216" s="119">
        <f>IFERROR(Notlar!Q216/f_s2,0)</f>
        <v>0</v>
      </c>
      <c r="R216" s="119">
        <f>IFERROR(Notlar!R216/f_s3,0)</f>
        <v>0</v>
      </c>
      <c r="S216" s="119">
        <f>IFERROR(Notlar!S216/f_s4,0)</f>
        <v>0</v>
      </c>
      <c r="T216" s="119">
        <f>IFERROR(Notlar!T216/f_s5,0)</f>
        <v>0</v>
      </c>
      <c r="U216" s="119">
        <f>IFERROR(Notlar!U216/f_s6,0)</f>
        <v>0</v>
      </c>
      <c r="V216" s="119">
        <f>IFERROR(Notlar!V216/f_s7,0)</f>
        <v>0</v>
      </c>
      <c r="W216" s="119">
        <f>IFERROR(Notlar!W216/f_s8,0)</f>
        <v>0</v>
      </c>
      <c r="X216" s="119">
        <f>IFERROR(Notlar!X216/f_s9,0)</f>
        <v>0</v>
      </c>
      <c r="Y216" s="119">
        <f>IFERROR(Notlar!Y216/f_s10,0)</f>
        <v>0</v>
      </c>
      <c r="Z216" s="122" t="e">
        <f>Notlar!Z216/f_top</f>
        <v>#VALUE!</v>
      </c>
      <c r="AA216" s="118">
        <f>IFERROR(Notlar!AA216/b_s1,0)</f>
        <v>0</v>
      </c>
      <c r="AB216" s="119">
        <f>IFERROR(Notlar!AB216/b_s2,0)</f>
        <v>0</v>
      </c>
      <c r="AC216" s="119">
        <f>IFERROR(Notlar!AC216/b_s3,0)</f>
        <v>0</v>
      </c>
      <c r="AD216" s="119">
        <f>IFERROR(Notlar!AD216/b_s4,0)</f>
        <v>0</v>
      </c>
      <c r="AE216" s="119">
        <f>IFERROR(Notlar!AE216/b_s5,0)</f>
        <v>0</v>
      </c>
      <c r="AF216" s="119">
        <f>IFERROR(Notlar!AF216/b_s6,0)</f>
        <v>0</v>
      </c>
      <c r="AG216" s="119">
        <f>IFERROR(Notlar!AG216/b_s7,0)</f>
        <v>0</v>
      </c>
      <c r="AH216" s="119">
        <f>IFERROR(Notlar!AH216/b_s8,0)</f>
        <v>0</v>
      </c>
      <c r="AI216" s="119">
        <f>IFERROR(Notlar!AI216/b_s9,0)</f>
        <v>0</v>
      </c>
      <c r="AJ216" s="119">
        <f>IFERROR(Notlar!AJ216/b_s10,0)</f>
        <v>0</v>
      </c>
      <c r="AK216" s="122" t="e">
        <f>Notlar!AK216/b_top</f>
        <v>#VALUE!</v>
      </c>
      <c r="AL216" s="168">
        <f t="shared" si="9"/>
        <v>0</v>
      </c>
      <c r="AM216" s="169">
        <f t="shared" si="9"/>
        <v>0</v>
      </c>
      <c r="AN216" s="169">
        <f t="shared" si="9"/>
        <v>0</v>
      </c>
      <c r="AO216" s="169">
        <f t="shared" si="9"/>
        <v>0</v>
      </c>
      <c r="AP216" s="169">
        <f t="shared" si="9"/>
        <v>0</v>
      </c>
      <c r="AQ216" s="169">
        <f t="shared" si="8"/>
        <v>0</v>
      </c>
      <c r="AR216" s="169">
        <f t="shared" si="8"/>
        <v>0</v>
      </c>
      <c r="AS216" s="169">
        <f t="shared" si="8"/>
        <v>0</v>
      </c>
      <c r="AT216" s="169">
        <f t="shared" si="8"/>
        <v>0</v>
      </c>
      <c r="AU216" s="169">
        <f t="shared" si="8"/>
        <v>0</v>
      </c>
      <c r="AV216" s="170">
        <f>Notlar!AV216/b_top</f>
        <v>0</v>
      </c>
    </row>
    <row r="217" spans="1:48" x14ac:dyDescent="0.25">
      <c r="A217" s="68">
        <v>215</v>
      </c>
      <c r="B217" s="126" t="str">
        <f>IF(Notlar!B217&lt;&gt;"",Notlar!B217,"")</f>
        <v/>
      </c>
      <c r="C217" s="127" t="str">
        <f>IF(Notlar!C217&lt;&gt;"",Notlar!C217,"")</f>
        <v/>
      </c>
      <c r="D217" s="128" t="str">
        <f>IF(Notlar!D217&lt;&gt;"",Notlar!D217,"")</f>
        <v/>
      </c>
      <c r="E217" s="118">
        <f>IFERROR(Notlar!E217/v_s1,0)</f>
        <v>0</v>
      </c>
      <c r="F217" s="119">
        <f>IFERROR(Notlar!F217/v_s2,0)</f>
        <v>0</v>
      </c>
      <c r="G217" s="119">
        <f>IFERROR(Notlar!G217/v_s3,0)</f>
        <v>0</v>
      </c>
      <c r="H217" s="119">
        <f>IFERROR(Notlar!H217/v_s4,0)</f>
        <v>0</v>
      </c>
      <c r="I217" s="119">
        <f>IFERROR(Notlar!I217/v_s5,0)</f>
        <v>0</v>
      </c>
      <c r="J217" s="119">
        <f>IFERROR(Notlar!J217/v_s6,0)</f>
        <v>0</v>
      </c>
      <c r="K217" s="119">
        <f>IFERROR(Notlar!K217/v_s7,0)</f>
        <v>0</v>
      </c>
      <c r="L217" s="119">
        <f>IFERROR(Notlar!L217/v_s8,0)</f>
        <v>0</v>
      </c>
      <c r="M217" s="119">
        <f>IFERROR(Notlar!M217/v_s9,0)</f>
        <v>0</v>
      </c>
      <c r="N217" s="119">
        <f>IFERROR(Notlar!N217/v_s10,0)</f>
        <v>0</v>
      </c>
      <c r="O217" s="120" t="e">
        <f>Notlar!O217/v_top</f>
        <v>#VALUE!</v>
      </c>
      <c r="P217" s="121">
        <f>IFERROR(Notlar!P217/f_s1,0)</f>
        <v>0</v>
      </c>
      <c r="Q217" s="119">
        <f>IFERROR(Notlar!Q217/f_s2,0)</f>
        <v>0</v>
      </c>
      <c r="R217" s="119">
        <f>IFERROR(Notlar!R217/f_s3,0)</f>
        <v>0</v>
      </c>
      <c r="S217" s="119">
        <f>IFERROR(Notlar!S217/f_s4,0)</f>
        <v>0</v>
      </c>
      <c r="T217" s="119">
        <f>IFERROR(Notlar!T217/f_s5,0)</f>
        <v>0</v>
      </c>
      <c r="U217" s="119">
        <f>IFERROR(Notlar!U217/f_s6,0)</f>
        <v>0</v>
      </c>
      <c r="V217" s="119">
        <f>IFERROR(Notlar!V217/f_s7,0)</f>
        <v>0</v>
      </c>
      <c r="W217" s="119">
        <f>IFERROR(Notlar!W217/f_s8,0)</f>
        <v>0</v>
      </c>
      <c r="X217" s="119">
        <f>IFERROR(Notlar!X217/f_s9,0)</f>
        <v>0</v>
      </c>
      <c r="Y217" s="119">
        <f>IFERROR(Notlar!Y217/f_s10,0)</f>
        <v>0</v>
      </c>
      <c r="Z217" s="122" t="e">
        <f>Notlar!Z217/f_top</f>
        <v>#VALUE!</v>
      </c>
      <c r="AA217" s="118">
        <f>IFERROR(Notlar!AA217/b_s1,0)</f>
        <v>0</v>
      </c>
      <c r="AB217" s="119">
        <f>IFERROR(Notlar!AB217/b_s2,0)</f>
        <v>0</v>
      </c>
      <c r="AC217" s="119">
        <f>IFERROR(Notlar!AC217/b_s3,0)</f>
        <v>0</v>
      </c>
      <c r="AD217" s="119">
        <f>IFERROR(Notlar!AD217/b_s4,0)</f>
        <v>0</v>
      </c>
      <c r="AE217" s="119">
        <f>IFERROR(Notlar!AE217/b_s5,0)</f>
        <v>0</v>
      </c>
      <c r="AF217" s="119">
        <f>IFERROR(Notlar!AF217/b_s6,0)</f>
        <v>0</v>
      </c>
      <c r="AG217" s="119">
        <f>IFERROR(Notlar!AG217/b_s7,0)</f>
        <v>0</v>
      </c>
      <c r="AH217" s="119">
        <f>IFERROR(Notlar!AH217/b_s8,0)</f>
        <v>0</v>
      </c>
      <c r="AI217" s="119">
        <f>IFERROR(Notlar!AI217/b_s9,0)</f>
        <v>0</v>
      </c>
      <c r="AJ217" s="119">
        <f>IFERROR(Notlar!AJ217/b_s10,0)</f>
        <v>0</v>
      </c>
      <c r="AK217" s="122" t="e">
        <f>Notlar!AK217/b_top</f>
        <v>#VALUE!</v>
      </c>
      <c r="AL217" s="168">
        <f t="shared" si="9"/>
        <v>0</v>
      </c>
      <c r="AM217" s="169">
        <f t="shared" si="9"/>
        <v>0</v>
      </c>
      <c r="AN217" s="169">
        <f t="shared" si="9"/>
        <v>0</v>
      </c>
      <c r="AO217" s="169">
        <f t="shared" si="9"/>
        <v>0</v>
      </c>
      <c r="AP217" s="169">
        <f t="shared" si="9"/>
        <v>0</v>
      </c>
      <c r="AQ217" s="169">
        <f t="shared" si="8"/>
        <v>0</v>
      </c>
      <c r="AR217" s="169">
        <f t="shared" si="8"/>
        <v>0</v>
      </c>
      <c r="AS217" s="169">
        <f t="shared" si="8"/>
        <v>0</v>
      </c>
      <c r="AT217" s="169">
        <f t="shared" si="8"/>
        <v>0</v>
      </c>
      <c r="AU217" s="169">
        <f t="shared" si="8"/>
        <v>0</v>
      </c>
      <c r="AV217" s="170">
        <f>Notlar!AV217/b_top</f>
        <v>0</v>
      </c>
    </row>
    <row r="218" spans="1:48" x14ac:dyDescent="0.25">
      <c r="A218" s="30">
        <v>216</v>
      </c>
      <c r="B218" s="123" t="str">
        <f>IF(Notlar!B218&lt;&gt;"",Notlar!B218,"")</f>
        <v/>
      </c>
      <c r="C218" s="124" t="str">
        <f>IF(Notlar!C218&lt;&gt;"",Notlar!C218,"")</f>
        <v/>
      </c>
      <c r="D218" s="125" t="str">
        <f>IF(Notlar!D218&lt;&gt;"",Notlar!D218,"")</f>
        <v/>
      </c>
      <c r="E218" s="118">
        <f>IFERROR(Notlar!E218/v_s1,0)</f>
        <v>0</v>
      </c>
      <c r="F218" s="119">
        <f>IFERROR(Notlar!F218/v_s2,0)</f>
        <v>0</v>
      </c>
      <c r="G218" s="119">
        <f>IFERROR(Notlar!G218/v_s3,0)</f>
        <v>0</v>
      </c>
      <c r="H218" s="119">
        <f>IFERROR(Notlar!H218/v_s4,0)</f>
        <v>0</v>
      </c>
      <c r="I218" s="119">
        <f>IFERROR(Notlar!I218/v_s5,0)</f>
        <v>0</v>
      </c>
      <c r="J218" s="119">
        <f>IFERROR(Notlar!J218/v_s6,0)</f>
        <v>0</v>
      </c>
      <c r="K218" s="119">
        <f>IFERROR(Notlar!K218/v_s7,0)</f>
        <v>0</v>
      </c>
      <c r="L218" s="119">
        <f>IFERROR(Notlar!L218/v_s8,0)</f>
        <v>0</v>
      </c>
      <c r="M218" s="119">
        <f>IFERROR(Notlar!M218/v_s9,0)</f>
        <v>0</v>
      </c>
      <c r="N218" s="119">
        <f>IFERROR(Notlar!N218/v_s10,0)</f>
        <v>0</v>
      </c>
      <c r="O218" s="120" t="e">
        <f>Notlar!O218/v_top</f>
        <v>#VALUE!</v>
      </c>
      <c r="P218" s="121">
        <f>IFERROR(Notlar!P218/f_s1,0)</f>
        <v>0</v>
      </c>
      <c r="Q218" s="119">
        <f>IFERROR(Notlar!Q218/f_s2,0)</f>
        <v>0</v>
      </c>
      <c r="R218" s="119">
        <f>IFERROR(Notlar!R218/f_s3,0)</f>
        <v>0</v>
      </c>
      <c r="S218" s="119">
        <f>IFERROR(Notlar!S218/f_s4,0)</f>
        <v>0</v>
      </c>
      <c r="T218" s="119">
        <f>IFERROR(Notlar!T218/f_s5,0)</f>
        <v>0</v>
      </c>
      <c r="U218" s="119">
        <f>IFERROR(Notlar!U218/f_s6,0)</f>
        <v>0</v>
      </c>
      <c r="V218" s="119">
        <f>IFERROR(Notlar!V218/f_s7,0)</f>
        <v>0</v>
      </c>
      <c r="W218" s="119">
        <f>IFERROR(Notlar!W218/f_s8,0)</f>
        <v>0</v>
      </c>
      <c r="X218" s="119">
        <f>IFERROR(Notlar!X218/f_s9,0)</f>
        <v>0</v>
      </c>
      <c r="Y218" s="119">
        <f>IFERROR(Notlar!Y218/f_s10,0)</f>
        <v>0</v>
      </c>
      <c r="Z218" s="122" t="e">
        <f>Notlar!Z218/f_top</f>
        <v>#VALUE!</v>
      </c>
      <c r="AA218" s="118">
        <f>IFERROR(Notlar!AA218/b_s1,0)</f>
        <v>0</v>
      </c>
      <c r="AB218" s="119">
        <f>IFERROR(Notlar!AB218/b_s2,0)</f>
        <v>0</v>
      </c>
      <c r="AC218" s="119">
        <f>IFERROR(Notlar!AC218/b_s3,0)</f>
        <v>0</v>
      </c>
      <c r="AD218" s="119">
        <f>IFERROR(Notlar!AD218/b_s4,0)</f>
        <v>0</v>
      </c>
      <c r="AE218" s="119">
        <f>IFERROR(Notlar!AE218/b_s5,0)</f>
        <v>0</v>
      </c>
      <c r="AF218" s="119">
        <f>IFERROR(Notlar!AF218/b_s6,0)</f>
        <v>0</v>
      </c>
      <c r="AG218" s="119">
        <f>IFERROR(Notlar!AG218/b_s7,0)</f>
        <v>0</v>
      </c>
      <c r="AH218" s="119">
        <f>IFERROR(Notlar!AH218/b_s8,0)</f>
        <v>0</v>
      </c>
      <c r="AI218" s="119">
        <f>IFERROR(Notlar!AI218/b_s9,0)</f>
        <v>0</v>
      </c>
      <c r="AJ218" s="119">
        <f>IFERROR(Notlar!AJ218/b_s10,0)</f>
        <v>0</v>
      </c>
      <c r="AK218" s="122" t="e">
        <f>Notlar!AK218/b_top</f>
        <v>#VALUE!</v>
      </c>
      <c r="AL218" s="168">
        <f t="shared" si="9"/>
        <v>0</v>
      </c>
      <c r="AM218" s="169">
        <f t="shared" si="9"/>
        <v>0</v>
      </c>
      <c r="AN218" s="169">
        <f t="shared" si="9"/>
        <v>0</v>
      </c>
      <c r="AO218" s="169">
        <f t="shared" si="9"/>
        <v>0</v>
      </c>
      <c r="AP218" s="169">
        <f t="shared" si="9"/>
        <v>0</v>
      </c>
      <c r="AQ218" s="169">
        <f t="shared" si="8"/>
        <v>0</v>
      </c>
      <c r="AR218" s="169">
        <f t="shared" si="8"/>
        <v>0</v>
      </c>
      <c r="AS218" s="169">
        <f t="shared" si="8"/>
        <v>0</v>
      </c>
      <c r="AT218" s="169">
        <f t="shared" si="8"/>
        <v>0</v>
      </c>
      <c r="AU218" s="169">
        <f t="shared" si="8"/>
        <v>0</v>
      </c>
      <c r="AV218" s="170">
        <f>Notlar!AV218/b_top</f>
        <v>0</v>
      </c>
    </row>
    <row r="219" spans="1:48" x14ac:dyDescent="0.25">
      <c r="A219" s="68">
        <v>217</v>
      </c>
      <c r="B219" s="126" t="str">
        <f>IF(Notlar!B219&lt;&gt;"",Notlar!B219,"")</f>
        <v/>
      </c>
      <c r="C219" s="127" t="str">
        <f>IF(Notlar!C219&lt;&gt;"",Notlar!C219,"")</f>
        <v/>
      </c>
      <c r="D219" s="128" t="str">
        <f>IF(Notlar!D219&lt;&gt;"",Notlar!D219,"")</f>
        <v/>
      </c>
      <c r="E219" s="118">
        <f>IFERROR(Notlar!E219/v_s1,0)</f>
        <v>0</v>
      </c>
      <c r="F219" s="119">
        <f>IFERROR(Notlar!F219/v_s2,0)</f>
        <v>0</v>
      </c>
      <c r="G219" s="119">
        <f>IFERROR(Notlar!G219/v_s3,0)</f>
        <v>0</v>
      </c>
      <c r="H219" s="119">
        <f>IFERROR(Notlar!H219/v_s4,0)</f>
        <v>0</v>
      </c>
      <c r="I219" s="119">
        <f>IFERROR(Notlar!I219/v_s5,0)</f>
        <v>0</v>
      </c>
      <c r="J219" s="119">
        <f>IFERROR(Notlar!J219/v_s6,0)</f>
        <v>0</v>
      </c>
      <c r="K219" s="119">
        <f>IFERROR(Notlar!K219/v_s7,0)</f>
        <v>0</v>
      </c>
      <c r="L219" s="119">
        <f>IFERROR(Notlar!L219/v_s8,0)</f>
        <v>0</v>
      </c>
      <c r="M219" s="119">
        <f>IFERROR(Notlar!M219/v_s9,0)</f>
        <v>0</v>
      </c>
      <c r="N219" s="119">
        <f>IFERROR(Notlar!N219/v_s10,0)</f>
        <v>0</v>
      </c>
      <c r="O219" s="120" t="e">
        <f>Notlar!O219/v_top</f>
        <v>#VALUE!</v>
      </c>
      <c r="P219" s="121">
        <f>IFERROR(Notlar!P219/f_s1,0)</f>
        <v>0</v>
      </c>
      <c r="Q219" s="119">
        <f>IFERROR(Notlar!Q219/f_s2,0)</f>
        <v>0</v>
      </c>
      <c r="R219" s="119">
        <f>IFERROR(Notlar!R219/f_s3,0)</f>
        <v>0</v>
      </c>
      <c r="S219" s="119">
        <f>IFERROR(Notlar!S219/f_s4,0)</f>
        <v>0</v>
      </c>
      <c r="T219" s="119">
        <f>IFERROR(Notlar!T219/f_s5,0)</f>
        <v>0</v>
      </c>
      <c r="U219" s="119">
        <f>IFERROR(Notlar!U219/f_s6,0)</f>
        <v>0</v>
      </c>
      <c r="V219" s="119">
        <f>IFERROR(Notlar!V219/f_s7,0)</f>
        <v>0</v>
      </c>
      <c r="W219" s="119">
        <f>IFERROR(Notlar!W219/f_s8,0)</f>
        <v>0</v>
      </c>
      <c r="X219" s="119">
        <f>IFERROR(Notlar!X219/f_s9,0)</f>
        <v>0</v>
      </c>
      <c r="Y219" s="119">
        <f>IFERROR(Notlar!Y219/f_s10,0)</f>
        <v>0</v>
      </c>
      <c r="Z219" s="122" t="e">
        <f>Notlar!Z219/f_top</f>
        <v>#VALUE!</v>
      </c>
      <c r="AA219" s="118">
        <f>IFERROR(Notlar!AA219/b_s1,0)</f>
        <v>0</v>
      </c>
      <c r="AB219" s="119">
        <f>IFERROR(Notlar!AB219/b_s2,0)</f>
        <v>0</v>
      </c>
      <c r="AC219" s="119">
        <f>IFERROR(Notlar!AC219/b_s3,0)</f>
        <v>0</v>
      </c>
      <c r="AD219" s="119">
        <f>IFERROR(Notlar!AD219/b_s4,0)</f>
        <v>0</v>
      </c>
      <c r="AE219" s="119">
        <f>IFERROR(Notlar!AE219/b_s5,0)</f>
        <v>0</v>
      </c>
      <c r="AF219" s="119">
        <f>IFERROR(Notlar!AF219/b_s6,0)</f>
        <v>0</v>
      </c>
      <c r="AG219" s="119">
        <f>IFERROR(Notlar!AG219/b_s7,0)</f>
        <v>0</v>
      </c>
      <c r="AH219" s="119">
        <f>IFERROR(Notlar!AH219/b_s8,0)</f>
        <v>0</v>
      </c>
      <c r="AI219" s="119">
        <f>IFERROR(Notlar!AI219/b_s9,0)</f>
        <v>0</v>
      </c>
      <c r="AJ219" s="119">
        <f>IFERROR(Notlar!AJ219/b_s10,0)</f>
        <v>0</v>
      </c>
      <c r="AK219" s="122" t="e">
        <f>Notlar!AK219/b_top</f>
        <v>#VALUE!</v>
      </c>
      <c r="AL219" s="168">
        <f t="shared" si="9"/>
        <v>0</v>
      </c>
      <c r="AM219" s="169">
        <f t="shared" si="9"/>
        <v>0</v>
      </c>
      <c r="AN219" s="169">
        <f t="shared" si="9"/>
        <v>0</v>
      </c>
      <c r="AO219" s="169">
        <f t="shared" si="9"/>
        <v>0</v>
      </c>
      <c r="AP219" s="169">
        <f t="shared" si="9"/>
        <v>0</v>
      </c>
      <c r="AQ219" s="169">
        <f t="shared" si="8"/>
        <v>0</v>
      </c>
      <c r="AR219" s="169">
        <f t="shared" si="8"/>
        <v>0</v>
      </c>
      <c r="AS219" s="169">
        <f t="shared" si="8"/>
        <v>0</v>
      </c>
      <c r="AT219" s="169">
        <f t="shared" si="8"/>
        <v>0</v>
      </c>
      <c r="AU219" s="169">
        <f t="shared" si="8"/>
        <v>0</v>
      </c>
      <c r="AV219" s="170">
        <f>Notlar!AV219/b_top</f>
        <v>0</v>
      </c>
    </row>
    <row r="220" spans="1:48" x14ac:dyDescent="0.25">
      <c r="A220" s="30">
        <v>218</v>
      </c>
      <c r="B220" s="123" t="str">
        <f>IF(Notlar!B220&lt;&gt;"",Notlar!B220,"")</f>
        <v/>
      </c>
      <c r="C220" s="124" t="str">
        <f>IF(Notlar!C220&lt;&gt;"",Notlar!C220,"")</f>
        <v/>
      </c>
      <c r="D220" s="125" t="str">
        <f>IF(Notlar!D220&lt;&gt;"",Notlar!D220,"")</f>
        <v/>
      </c>
      <c r="E220" s="118">
        <f>IFERROR(Notlar!E220/v_s1,0)</f>
        <v>0</v>
      </c>
      <c r="F220" s="119">
        <f>IFERROR(Notlar!F220/v_s2,0)</f>
        <v>0</v>
      </c>
      <c r="G220" s="119">
        <f>IFERROR(Notlar!G220/v_s3,0)</f>
        <v>0</v>
      </c>
      <c r="H220" s="119">
        <f>IFERROR(Notlar!H220/v_s4,0)</f>
        <v>0</v>
      </c>
      <c r="I220" s="119">
        <f>IFERROR(Notlar!I220/v_s5,0)</f>
        <v>0</v>
      </c>
      <c r="J220" s="119">
        <f>IFERROR(Notlar!J220/v_s6,0)</f>
        <v>0</v>
      </c>
      <c r="K220" s="119">
        <f>IFERROR(Notlar!K220/v_s7,0)</f>
        <v>0</v>
      </c>
      <c r="L220" s="119">
        <f>IFERROR(Notlar!L220/v_s8,0)</f>
        <v>0</v>
      </c>
      <c r="M220" s="119">
        <f>IFERROR(Notlar!M220/v_s9,0)</f>
        <v>0</v>
      </c>
      <c r="N220" s="119">
        <f>IFERROR(Notlar!N220/v_s10,0)</f>
        <v>0</v>
      </c>
      <c r="O220" s="120" t="e">
        <f>Notlar!O220/v_top</f>
        <v>#VALUE!</v>
      </c>
      <c r="P220" s="121">
        <f>IFERROR(Notlar!P220/f_s1,0)</f>
        <v>0</v>
      </c>
      <c r="Q220" s="119">
        <f>IFERROR(Notlar!Q220/f_s2,0)</f>
        <v>0</v>
      </c>
      <c r="R220" s="119">
        <f>IFERROR(Notlar!R220/f_s3,0)</f>
        <v>0</v>
      </c>
      <c r="S220" s="119">
        <f>IFERROR(Notlar!S220/f_s4,0)</f>
        <v>0</v>
      </c>
      <c r="T220" s="119">
        <f>IFERROR(Notlar!T220/f_s5,0)</f>
        <v>0</v>
      </c>
      <c r="U220" s="119">
        <f>IFERROR(Notlar!U220/f_s6,0)</f>
        <v>0</v>
      </c>
      <c r="V220" s="119">
        <f>IFERROR(Notlar!V220/f_s7,0)</f>
        <v>0</v>
      </c>
      <c r="W220" s="119">
        <f>IFERROR(Notlar!W220/f_s8,0)</f>
        <v>0</v>
      </c>
      <c r="X220" s="119">
        <f>IFERROR(Notlar!X220/f_s9,0)</f>
        <v>0</v>
      </c>
      <c r="Y220" s="119">
        <f>IFERROR(Notlar!Y220/f_s10,0)</f>
        <v>0</v>
      </c>
      <c r="Z220" s="122" t="e">
        <f>Notlar!Z220/f_top</f>
        <v>#VALUE!</v>
      </c>
      <c r="AA220" s="118">
        <f>IFERROR(Notlar!AA220/b_s1,0)</f>
        <v>0</v>
      </c>
      <c r="AB220" s="119">
        <f>IFERROR(Notlar!AB220/b_s2,0)</f>
        <v>0</v>
      </c>
      <c r="AC220" s="119">
        <f>IFERROR(Notlar!AC220/b_s3,0)</f>
        <v>0</v>
      </c>
      <c r="AD220" s="119">
        <f>IFERROR(Notlar!AD220/b_s4,0)</f>
        <v>0</v>
      </c>
      <c r="AE220" s="119">
        <f>IFERROR(Notlar!AE220/b_s5,0)</f>
        <v>0</v>
      </c>
      <c r="AF220" s="119">
        <f>IFERROR(Notlar!AF220/b_s6,0)</f>
        <v>0</v>
      </c>
      <c r="AG220" s="119">
        <f>IFERROR(Notlar!AG220/b_s7,0)</f>
        <v>0</v>
      </c>
      <c r="AH220" s="119">
        <f>IFERROR(Notlar!AH220/b_s8,0)</f>
        <v>0</v>
      </c>
      <c r="AI220" s="119">
        <f>IFERROR(Notlar!AI220/b_s9,0)</f>
        <v>0</v>
      </c>
      <c r="AJ220" s="119">
        <f>IFERROR(Notlar!AJ220/b_s10,0)</f>
        <v>0</v>
      </c>
      <c r="AK220" s="122" t="e">
        <f>Notlar!AK220/b_top</f>
        <v>#VALUE!</v>
      </c>
      <c r="AL220" s="168">
        <f t="shared" si="9"/>
        <v>0</v>
      </c>
      <c r="AM220" s="169">
        <f t="shared" si="9"/>
        <v>0</v>
      </c>
      <c r="AN220" s="169">
        <f t="shared" si="9"/>
        <v>0</v>
      </c>
      <c r="AO220" s="169">
        <f t="shared" si="9"/>
        <v>0</v>
      </c>
      <c r="AP220" s="169">
        <f t="shared" si="9"/>
        <v>0</v>
      </c>
      <c r="AQ220" s="169">
        <f t="shared" si="8"/>
        <v>0</v>
      </c>
      <c r="AR220" s="169">
        <f t="shared" si="8"/>
        <v>0</v>
      </c>
      <c r="AS220" s="169">
        <f t="shared" si="8"/>
        <v>0</v>
      </c>
      <c r="AT220" s="169">
        <f t="shared" si="8"/>
        <v>0</v>
      </c>
      <c r="AU220" s="169">
        <f t="shared" si="8"/>
        <v>0</v>
      </c>
      <c r="AV220" s="170">
        <f>Notlar!AV220/b_top</f>
        <v>0</v>
      </c>
    </row>
    <row r="221" spans="1:48" x14ac:dyDescent="0.25">
      <c r="A221" s="68">
        <v>219</v>
      </c>
      <c r="B221" s="126" t="str">
        <f>IF(Notlar!B221&lt;&gt;"",Notlar!B221,"")</f>
        <v/>
      </c>
      <c r="C221" s="127" t="str">
        <f>IF(Notlar!C221&lt;&gt;"",Notlar!C221,"")</f>
        <v/>
      </c>
      <c r="D221" s="128" t="str">
        <f>IF(Notlar!D221&lt;&gt;"",Notlar!D221,"")</f>
        <v/>
      </c>
      <c r="E221" s="118">
        <f>IFERROR(Notlar!E221/v_s1,0)</f>
        <v>0</v>
      </c>
      <c r="F221" s="119">
        <f>IFERROR(Notlar!F221/v_s2,0)</f>
        <v>0</v>
      </c>
      <c r="G221" s="119">
        <f>IFERROR(Notlar!G221/v_s3,0)</f>
        <v>0</v>
      </c>
      <c r="H221" s="119">
        <f>IFERROR(Notlar!H221/v_s4,0)</f>
        <v>0</v>
      </c>
      <c r="I221" s="119">
        <f>IFERROR(Notlar!I221/v_s5,0)</f>
        <v>0</v>
      </c>
      <c r="J221" s="119">
        <f>IFERROR(Notlar!J221/v_s6,0)</f>
        <v>0</v>
      </c>
      <c r="K221" s="119">
        <f>IFERROR(Notlar!K221/v_s7,0)</f>
        <v>0</v>
      </c>
      <c r="L221" s="119">
        <f>IFERROR(Notlar!L221/v_s8,0)</f>
        <v>0</v>
      </c>
      <c r="M221" s="119">
        <f>IFERROR(Notlar!M221/v_s9,0)</f>
        <v>0</v>
      </c>
      <c r="N221" s="119">
        <f>IFERROR(Notlar!N221/v_s10,0)</f>
        <v>0</v>
      </c>
      <c r="O221" s="120" t="e">
        <f>Notlar!O221/v_top</f>
        <v>#VALUE!</v>
      </c>
      <c r="P221" s="121">
        <f>IFERROR(Notlar!P221/f_s1,0)</f>
        <v>0</v>
      </c>
      <c r="Q221" s="119">
        <f>IFERROR(Notlar!Q221/f_s2,0)</f>
        <v>0</v>
      </c>
      <c r="R221" s="119">
        <f>IFERROR(Notlar!R221/f_s3,0)</f>
        <v>0</v>
      </c>
      <c r="S221" s="119">
        <f>IFERROR(Notlar!S221/f_s4,0)</f>
        <v>0</v>
      </c>
      <c r="T221" s="119">
        <f>IFERROR(Notlar!T221/f_s5,0)</f>
        <v>0</v>
      </c>
      <c r="U221" s="119">
        <f>IFERROR(Notlar!U221/f_s6,0)</f>
        <v>0</v>
      </c>
      <c r="V221" s="119">
        <f>IFERROR(Notlar!V221/f_s7,0)</f>
        <v>0</v>
      </c>
      <c r="W221" s="119">
        <f>IFERROR(Notlar!W221/f_s8,0)</f>
        <v>0</v>
      </c>
      <c r="X221" s="119">
        <f>IFERROR(Notlar!X221/f_s9,0)</f>
        <v>0</v>
      </c>
      <c r="Y221" s="119">
        <f>IFERROR(Notlar!Y221/f_s10,0)</f>
        <v>0</v>
      </c>
      <c r="Z221" s="122" t="e">
        <f>Notlar!Z221/f_top</f>
        <v>#VALUE!</v>
      </c>
      <c r="AA221" s="118">
        <f>IFERROR(Notlar!AA221/b_s1,0)</f>
        <v>0</v>
      </c>
      <c r="AB221" s="119">
        <f>IFERROR(Notlar!AB221/b_s2,0)</f>
        <v>0</v>
      </c>
      <c r="AC221" s="119">
        <f>IFERROR(Notlar!AC221/b_s3,0)</f>
        <v>0</v>
      </c>
      <c r="AD221" s="119">
        <f>IFERROR(Notlar!AD221/b_s4,0)</f>
        <v>0</v>
      </c>
      <c r="AE221" s="119">
        <f>IFERROR(Notlar!AE221/b_s5,0)</f>
        <v>0</v>
      </c>
      <c r="AF221" s="119">
        <f>IFERROR(Notlar!AF221/b_s6,0)</f>
        <v>0</v>
      </c>
      <c r="AG221" s="119">
        <f>IFERROR(Notlar!AG221/b_s7,0)</f>
        <v>0</v>
      </c>
      <c r="AH221" s="119">
        <f>IFERROR(Notlar!AH221/b_s8,0)</f>
        <v>0</v>
      </c>
      <c r="AI221" s="119">
        <f>IFERROR(Notlar!AI221/b_s9,0)</f>
        <v>0</v>
      </c>
      <c r="AJ221" s="119">
        <f>IFERROR(Notlar!AJ221/b_s10,0)</f>
        <v>0</v>
      </c>
      <c r="AK221" s="122" t="e">
        <f>Notlar!AK221/b_top</f>
        <v>#VALUE!</v>
      </c>
      <c r="AL221" s="168">
        <f t="shared" si="9"/>
        <v>0</v>
      </c>
      <c r="AM221" s="169">
        <f t="shared" si="9"/>
        <v>0</v>
      </c>
      <c r="AN221" s="169">
        <f t="shared" si="9"/>
        <v>0</v>
      </c>
      <c r="AO221" s="169">
        <f t="shared" si="9"/>
        <v>0</v>
      </c>
      <c r="AP221" s="169">
        <f t="shared" si="9"/>
        <v>0</v>
      </c>
      <c r="AQ221" s="169">
        <f t="shared" si="8"/>
        <v>0</v>
      </c>
      <c r="AR221" s="169">
        <f t="shared" si="8"/>
        <v>0</v>
      </c>
      <c r="AS221" s="169">
        <f t="shared" si="8"/>
        <v>0</v>
      </c>
      <c r="AT221" s="169">
        <f t="shared" si="8"/>
        <v>0</v>
      </c>
      <c r="AU221" s="169">
        <f t="shared" si="8"/>
        <v>0</v>
      </c>
      <c r="AV221" s="170">
        <f>Notlar!AV221/b_top</f>
        <v>0</v>
      </c>
    </row>
    <row r="222" spans="1:48" x14ac:dyDescent="0.25">
      <c r="A222" s="30">
        <v>220</v>
      </c>
      <c r="B222" s="123" t="str">
        <f>IF(Notlar!B222&lt;&gt;"",Notlar!B222,"")</f>
        <v/>
      </c>
      <c r="C222" s="124" t="str">
        <f>IF(Notlar!C222&lt;&gt;"",Notlar!C222,"")</f>
        <v/>
      </c>
      <c r="D222" s="125" t="str">
        <f>IF(Notlar!D222&lt;&gt;"",Notlar!D222,"")</f>
        <v/>
      </c>
      <c r="E222" s="118">
        <f>IFERROR(Notlar!E222/v_s1,0)</f>
        <v>0</v>
      </c>
      <c r="F222" s="119">
        <f>IFERROR(Notlar!F222/v_s2,0)</f>
        <v>0</v>
      </c>
      <c r="G222" s="119">
        <f>IFERROR(Notlar!G222/v_s3,0)</f>
        <v>0</v>
      </c>
      <c r="H222" s="119">
        <f>IFERROR(Notlar!H222/v_s4,0)</f>
        <v>0</v>
      </c>
      <c r="I222" s="119">
        <f>IFERROR(Notlar!I222/v_s5,0)</f>
        <v>0</v>
      </c>
      <c r="J222" s="119">
        <f>IFERROR(Notlar!J222/v_s6,0)</f>
        <v>0</v>
      </c>
      <c r="K222" s="119">
        <f>IFERROR(Notlar!K222/v_s7,0)</f>
        <v>0</v>
      </c>
      <c r="L222" s="119">
        <f>IFERROR(Notlar!L222/v_s8,0)</f>
        <v>0</v>
      </c>
      <c r="M222" s="119">
        <f>IFERROR(Notlar!M222/v_s9,0)</f>
        <v>0</v>
      </c>
      <c r="N222" s="119">
        <f>IFERROR(Notlar!N222/v_s10,0)</f>
        <v>0</v>
      </c>
      <c r="O222" s="120" t="e">
        <f>Notlar!O222/v_top</f>
        <v>#VALUE!</v>
      </c>
      <c r="P222" s="121">
        <f>IFERROR(Notlar!P222/f_s1,0)</f>
        <v>0</v>
      </c>
      <c r="Q222" s="119">
        <f>IFERROR(Notlar!Q222/f_s2,0)</f>
        <v>0</v>
      </c>
      <c r="R222" s="119">
        <f>IFERROR(Notlar!R222/f_s3,0)</f>
        <v>0</v>
      </c>
      <c r="S222" s="119">
        <f>IFERROR(Notlar!S222/f_s4,0)</f>
        <v>0</v>
      </c>
      <c r="T222" s="119">
        <f>IFERROR(Notlar!T222/f_s5,0)</f>
        <v>0</v>
      </c>
      <c r="U222" s="119">
        <f>IFERROR(Notlar!U222/f_s6,0)</f>
        <v>0</v>
      </c>
      <c r="V222" s="119">
        <f>IFERROR(Notlar!V222/f_s7,0)</f>
        <v>0</v>
      </c>
      <c r="W222" s="119">
        <f>IFERROR(Notlar!W222/f_s8,0)</f>
        <v>0</v>
      </c>
      <c r="X222" s="119">
        <f>IFERROR(Notlar!X222/f_s9,0)</f>
        <v>0</v>
      </c>
      <c r="Y222" s="119">
        <f>IFERROR(Notlar!Y222/f_s10,0)</f>
        <v>0</v>
      </c>
      <c r="Z222" s="122" t="e">
        <f>Notlar!Z222/f_top</f>
        <v>#VALUE!</v>
      </c>
      <c r="AA222" s="118">
        <f>IFERROR(Notlar!AA222/b_s1,0)</f>
        <v>0</v>
      </c>
      <c r="AB222" s="119">
        <f>IFERROR(Notlar!AB222/b_s2,0)</f>
        <v>0</v>
      </c>
      <c r="AC222" s="119">
        <f>IFERROR(Notlar!AC222/b_s3,0)</f>
        <v>0</v>
      </c>
      <c r="AD222" s="119">
        <f>IFERROR(Notlar!AD222/b_s4,0)</f>
        <v>0</v>
      </c>
      <c r="AE222" s="119">
        <f>IFERROR(Notlar!AE222/b_s5,0)</f>
        <v>0</v>
      </c>
      <c r="AF222" s="119">
        <f>IFERROR(Notlar!AF222/b_s6,0)</f>
        <v>0</v>
      </c>
      <c r="AG222" s="119">
        <f>IFERROR(Notlar!AG222/b_s7,0)</f>
        <v>0</v>
      </c>
      <c r="AH222" s="119">
        <f>IFERROR(Notlar!AH222/b_s8,0)</f>
        <v>0</v>
      </c>
      <c r="AI222" s="119">
        <f>IFERROR(Notlar!AI222/b_s9,0)</f>
        <v>0</v>
      </c>
      <c r="AJ222" s="119">
        <f>IFERROR(Notlar!AJ222/b_s10,0)</f>
        <v>0</v>
      </c>
      <c r="AK222" s="122" t="e">
        <f>Notlar!AK222/b_top</f>
        <v>#VALUE!</v>
      </c>
      <c r="AL222" s="168">
        <f t="shared" si="9"/>
        <v>0</v>
      </c>
      <c r="AM222" s="169">
        <f t="shared" si="9"/>
        <v>0</v>
      </c>
      <c r="AN222" s="169">
        <f t="shared" si="9"/>
        <v>0</v>
      </c>
      <c r="AO222" s="169">
        <f t="shared" si="9"/>
        <v>0</v>
      </c>
      <c r="AP222" s="169">
        <f t="shared" si="9"/>
        <v>0</v>
      </c>
      <c r="AQ222" s="169">
        <f t="shared" si="8"/>
        <v>0</v>
      </c>
      <c r="AR222" s="169">
        <f t="shared" si="8"/>
        <v>0</v>
      </c>
      <c r="AS222" s="169">
        <f t="shared" si="8"/>
        <v>0</v>
      </c>
      <c r="AT222" s="169">
        <f t="shared" si="8"/>
        <v>0</v>
      </c>
      <c r="AU222" s="169">
        <f t="shared" si="8"/>
        <v>0</v>
      </c>
      <c r="AV222" s="170">
        <f>Notlar!AV222/b_top</f>
        <v>0</v>
      </c>
    </row>
    <row r="223" spans="1:48" x14ac:dyDescent="0.25">
      <c r="A223" s="68">
        <v>221</v>
      </c>
      <c r="B223" s="126" t="str">
        <f>IF(Notlar!B223&lt;&gt;"",Notlar!B223,"")</f>
        <v/>
      </c>
      <c r="C223" s="127" t="str">
        <f>IF(Notlar!C223&lt;&gt;"",Notlar!C223,"")</f>
        <v/>
      </c>
      <c r="D223" s="128" t="str">
        <f>IF(Notlar!D223&lt;&gt;"",Notlar!D223,"")</f>
        <v/>
      </c>
      <c r="E223" s="118">
        <f>IFERROR(Notlar!E223/v_s1,0)</f>
        <v>0</v>
      </c>
      <c r="F223" s="119">
        <f>IFERROR(Notlar!F223/v_s2,0)</f>
        <v>0</v>
      </c>
      <c r="G223" s="119">
        <f>IFERROR(Notlar!G223/v_s3,0)</f>
        <v>0</v>
      </c>
      <c r="H223" s="119">
        <f>IFERROR(Notlar!H223/v_s4,0)</f>
        <v>0</v>
      </c>
      <c r="I223" s="119">
        <f>IFERROR(Notlar!I223/v_s5,0)</f>
        <v>0</v>
      </c>
      <c r="J223" s="119">
        <f>IFERROR(Notlar!J223/v_s6,0)</f>
        <v>0</v>
      </c>
      <c r="K223" s="119">
        <f>IFERROR(Notlar!K223/v_s7,0)</f>
        <v>0</v>
      </c>
      <c r="L223" s="119">
        <f>IFERROR(Notlar!L223/v_s8,0)</f>
        <v>0</v>
      </c>
      <c r="M223" s="119">
        <f>IFERROR(Notlar!M223/v_s9,0)</f>
        <v>0</v>
      </c>
      <c r="N223" s="119">
        <f>IFERROR(Notlar!N223/v_s10,0)</f>
        <v>0</v>
      </c>
      <c r="O223" s="120" t="e">
        <f>Notlar!O223/v_top</f>
        <v>#VALUE!</v>
      </c>
      <c r="P223" s="121">
        <f>IFERROR(Notlar!P223/f_s1,0)</f>
        <v>0</v>
      </c>
      <c r="Q223" s="119">
        <f>IFERROR(Notlar!Q223/f_s2,0)</f>
        <v>0</v>
      </c>
      <c r="R223" s="119">
        <f>IFERROR(Notlar!R223/f_s3,0)</f>
        <v>0</v>
      </c>
      <c r="S223" s="119">
        <f>IFERROR(Notlar!S223/f_s4,0)</f>
        <v>0</v>
      </c>
      <c r="T223" s="119">
        <f>IFERROR(Notlar!T223/f_s5,0)</f>
        <v>0</v>
      </c>
      <c r="U223" s="119">
        <f>IFERROR(Notlar!U223/f_s6,0)</f>
        <v>0</v>
      </c>
      <c r="V223" s="119">
        <f>IFERROR(Notlar!V223/f_s7,0)</f>
        <v>0</v>
      </c>
      <c r="W223" s="119">
        <f>IFERROR(Notlar!W223/f_s8,0)</f>
        <v>0</v>
      </c>
      <c r="X223" s="119">
        <f>IFERROR(Notlar!X223/f_s9,0)</f>
        <v>0</v>
      </c>
      <c r="Y223" s="119">
        <f>IFERROR(Notlar!Y223/f_s10,0)</f>
        <v>0</v>
      </c>
      <c r="Z223" s="122" t="e">
        <f>Notlar!Z223/f_top</f>
        <v>#VALUE!</v>
      </c>
      <c r="AA223" s="118">
        <f>IFERROR(Notlar!AA223/b_s1,0)</f>
        <v>0</v>
      </c>
      <c r="AB223" s="119">
        <f>IFERROR(Notlar!AB223/b_s2,0)</f>
        <v>0</v>
      </c>
      <c r="AC223" s="119">
        <f>IFERROR(Notlar!AC223/b_s3,0)</f>
        <v>0</v>
      </c>
      <c r="AD223" s="119">
        <f>IFERROR(Notlar!AD223/b_s4,0)</f>
        <v>0</v>
      </c>
      <c r="AE223" s="119">
        <f>IFERROR(Notlar!AE223/b_s5,0)</f>
        <v>0</v>
      </c>
      <c r="AF223" s="119">
        <f>IFERROR(Notlar!AF223/b_s6,0)</f>
        <v>0</v>
      </c>
      <c r="AG223" s="119">
        <f>IFERROR(Notlar!AG223/b_s7,0)</f>
        <v>0</v>
      </c>
      <c r="AH223" s="119">
        <f>IFERROR(Notlar!AH223/b_s8,0)</f>
        <v>0</v>
      </c>
      <c r="AI223" s="119">
        <f>IFERROR(Notlar!AI223/b_s9,0)</f>
        <v>0</v>
      </c>
      <c r="AJ223" s="119">
        <f>IFERROR(Notlar!AJ223/b_s10,0)</f>
        <v>0</v>
      </c>
      <c r="AK223" s="122" t="e">
        <f>Notlar!AK223/b_top</f>
        <v>#VALUE!</v>
      </c>
      <c r="AL223" s="168">
        <f t="shared" si="9"/>
        <v>0</v>
      </c>
      <c r="AM223" s="169">
        <f t="shared" si="9"/>
        <v>0</v>
      </c>
      <c r="AN223" s="169">
        <f t="shared" si="9"/>
        <v>0</v>
      </c>
      <c r="AO223" s="169">
        <f t="shared" si="9"/>
        <v>0</v>
      </c>
      <c r="AP223" s="169">
        <f t="shared" si="9"/>
        <v>0</v>
      </c>
      <c r="AQ223" s="169">
        <f t="shared" si="8"/>
        <v>0</v>
      </c>
      <c r="AR223" s="169">
        <f t="shared" si="8"/>
        <v>0</v>
      </c>
      <c r="AS223" s="169">
        <f t="shared" si="8"/>
        <v>0</v>
      </c>
      <c r="AT223" s="169">
        <f t="shared" si="8"/>
        <v>0</v>
      </c>
      <c r="AU223" s="169">
        <f t="shared" si="8"/>
        <v>0</v>
      </c>
      <c r="AV223" s="170">
        <f>Notlar!AV223/b_top</f>
        <v>0</v>
      </c>
    </row>
    <row r="224" spans="1:48" x14ac:dyDescent="0.25">
      <c r="A224" s="30">
        <v>222</v>
      </c>
      <c r="B224" s="123" t="str">
        <f>IF(Notlar!B224&lt;&gt;"",Notlar!B224,"")</f>
        <v/>
      </c>
      <c r="C224" s="124" t="str">
        <f>IF(Notlar!C224&lt;&gt;"",Notlar!C224,"")</f>
        <v/>
      </c>
      <c r="D224" s="125" t="str">
        <f>IF(Notlar!D224&lt;&gt;"",Notlar!D224,"")</f>
        <v/>
      </c>
      <c r="E224" s="118">
        <f>IFERROR(Notlar!E224/v_s1,0)</f>
        <v>0</v>
      </c>
      <c r="F224" s="119">
        <f>IFERROR(Notlar!F224/v_s2,0)</f>
        <v>0</v>
      </c>
      <c r="G224" s="119">
        <f>IFERROR(Notlar!G224/v_s3,0)</f>
        <v>0</v>
      </c>
      <c r="H224" s="119">
        <f>IFERROR(Notlar!H224/v_s4,0)</f>
        <v>0</v>
      </c>
      <c r="I224" s="119">
        <f>IFERROR(Notlar!I224/v_s5,0)</f>
        <v>0</v>
      </c>
      <c r="J224" s="119">
        <f>IFERROR(Notlar!J224/v_s6,0)</f>
        <v>0</v>
      </c>
      <c r="K224" s="119">
        <f>IFERROR(Notlar!K224/v_s7,0)</f>
        <v>0</v>
      </c>
      <c r="L224" s="119">
        <f>IFERROR(Notlar!L224/v_s8,0)</f>
        <v>0</v>
      </c>
      <c r="M224" s="119">
        <f>IFERROR(Notlar!M224/v_s9,0)</f>
        <v>0</v>
      </c>
      <c r="N224" s="119">
        <f>IFERROR(Notlar!N224/v_s10,0)</f>
        <v>0</v>
      </c>
      <c r="O224" s="120" t="e">
        <f>Notlar!O224/v_top</f>
        <v>#VALUE!</v>
      </c>
      <c r="P224" s="121">
        <f>IFERROR(Notlar!P224/f_s1,0)</f>
        <v>0</v>
      </c>
      <c r="Q224" s="119">
        <f>IFERROR(Notlar!Q224/f_s2,0)</f>
        <v>0</v>
      </c>
      <c r="R224" s="119">
        <f>IFERROR(Notlar!R224/f_s3,0)</f>
        <v>0</v>
      </c>
      <c r="S224" s="119">
        <f>IFERROR(Notlar!S224/f_s4,0)</f>
        <v>0</v>
      </c>
      <c r="T224" s="119">
        <f>IFERROR(Notlar!T224/f_s5,0)</f>
        <v>0</v>
      </c>
      <c r="U224" s="119">
        <f>IFERROR(Notlar!U224/f_s6,0)</f>
        <v>0</v>
      </c>
      <c r="V224" s="119">
        <f>IFERROR(Notlar!V224/f_s7,0)</f>
        <v>0</v>
      </c>
      <c r="W224" s="119">
        <f>IFERROR(Notlar!W224/f_s8,0)</f>
        <v>0</v>
      </c>
      <c r="X224" s="119">
        <f>IFERROR(Notlar!X224/f_s9,0)</f>
        <v>0</v>
      </c>
      <c r="Y224" s="119">
        <f>IFERROR(Notlar!Y224/f_s10,0)</f>
        <v>0</v>
      </c>
      <c r="Z224" s="122" t="e">
        <f>Notlar!Z224/f_top</f>
        <v>#VALUE!</v>
      </c>
      <c r="AA224" s="118">
        <f>IFERROR(Notlar!AA224/b_s1,0)</f>
        <v>0</v>
      </c>
      <c r="AB224" s="119">
        <f>IFERROR(Notlar!AB224/b_s2,0)</f>
        <v>0</v>
      </c>
      <c r="AC224" s="119">
        <f>IFERROR(Notlar!AC224/b_s3,0)</f>
        <v>0</v>
      </c>
      <c r="AD224" s="119">
        <f>IFERROR(Notlar!AD224/b_s4,0)</f>
        <v>0</v>
      </c>
      <c r="AE224" s="119">
        <f>IFERROR(Notlar!AE224/b_s5,0)</f>
        <v>0</v>
      </c>
      <c r="AF224" s="119">
        <f>IFERROR(Notlar!AF224/b_s6,0)</f>
        <v>0</v>
      </c>
      <c r="AG224" s="119">
        <f>IFERROR(Notlar!AG224/b_s7,0)</f>
        <v>0</v>
      </c>
      <c r="AH224" s="119">
        <f>IFERROR(Notlar!AH224/b_s8,0)</f>
        <v>0</v>
      </c>
      <c r="AI224" s="119">
        <f>IFERROR(Notlar!AI224/b_s9,0)</f>
        <v>0</v>
      </c>
      <c r="AJ224" s="119">
        <f>IFERROR(Notlar!AJ224/b_s10,0)</f>
        <v>0</v>
      </c>
      <c r="AK224" s="122" t="e">
        <f>Notlar!AK224/b_top</f>
        <v>#VALUE!</v>
      </c>
      <c r="AL224" s="168">
        <f t="shared" si="9"/>
        <v>0</v>
      </c>
      <c r="AM224" s="169">
        <f t="shared" si="9"/>
        <v>0</v>
      </c>
      <c r="AN224" s="169">
        <f t="shared" si="9"/>
        <v>0</v>
      </c>
      <c r="AO224" s="169">
        <f t="shared" si="9"/>
        <v>0</v>
      </c>
      <c r="AP224" s="169">
        <f t="shared" si="9"/>
        <v>0</v>
      </c>
      <c r="AQ224" s="169">
        <f t="shared" si="8"/>
        <v>0</v>
      </c>
      <c r="AR224" s="169">
        <f t="shared" si="8"/>
        <v>0</v>
      </c>
      <c r="AS224" s="169">
        <f t="shared" si="8"/>
        <v>0</v>
      </c>
      <c r="AT224" s="169">
        <f t="shared" si="8"/>
        <v>0</v>
      </c>
      <c r="AU224" s="169">
        <f t="shared" si="8"/>
        <v>0</v>
      </c>
      <c r="AV224" s="170">
        <f>Notlar!AV224/b_top</f>
        <v>0</v>
      </c>
    </row>
    <row r="225" spans="1:48" x14ac:dyDescent="0.25">
      <c r="A225" s="68">
        <v>223</v>
      </c>
      <c r="B225" s="126" t="str">
        <f>IF(Notlar!B225&lt;&gt;"",Notlar!B225,"")</f>
        <v/>
      </c>
      <c r="C225" s="127" t="str">
        <f>IF(Notlar!C225&lt;&gt;"",Notlar!C225,"")</f>
        <v/>
      </c>
      <c r="D225" s="128" t="str">
        <f>IF(Notlar!D225&lt;&gt;"",Notlar!D225,"")</f>
        <v/>
      </c>
      <c r="E225" s="118">
        <f>IFERROR(Notlar!E225/v_s1,0)</f>
        <v>0</v>
      </c>
      <c r="F225" s="119">
        <f>IFERROR(Notlar!F225/v_s2,0)</f>
        <v>0</v>
      </c>
      <c r="G225" s="119">
        <f>IFERROR(Notlar!G225/v_s3,0)</f>
        <v>0</v>
      </c>
      <c r="H225" s="119">
        <f>IFERROR(Notlar!H225/v_s4,0)</f>
        <v>0</v>
      </c>
      <c r="I225" s="119">
        <f>IFERROR(Notlar!I225/v_s5,0)</f>
        <v>0</v>
      </c>
      <c r="J225" s="119">
        <f>IFERROR(Notlar!J225/v_s6,0)</f>
        <v>0</v>
      </c>
      <c r="K225" s="119">
        <f>IFERROR(Notlar!K225/v_s7,0)</f>
        <v>0</v>
      </c>
      <c r="L225" s="119">
        <f>IFERROR(Notlar!L225/v_s8,0)</f>
        <v>0</v>
      </c>
      <c r="M225" s="119">
        <f>IFERROR(Notlar!M225/v_s9,0)</f>
        <v>0</v>
      </c>
      <c r="N225" s="119">
        <f>IFERROR(Notlar!N225/v_s10,0)</f>
        <v>0</v>
      </c>
      <c r="O225" s="120" t="e">
        <f>Notlar!O225/v_top</f>
        <v>#VALUE!</v>
      </c>
      <c r="P225" s="121">
        <f>IFERROR(Notlar!P225/f_s1,0)</f>
        <v>0</v>
      </c>
      <c r="Q225" s="119">
        <f>IFERROR(Notlar!Q225/f_s2,0)</f>
        <v>0</v>
      </c>
      <c r="R225" s="119">
        <f>IFERROR(Notlar!R225/f_s3,0)</f>
        <v>0</v>
      </c>
      <c r="S225" s="119">
        <f>IFERROR(Notlar!S225/f_s4,0)</f>
        <v>0</v>
      </c>
      <c r="T225" s="119">
        <f>IFERROR(Notlar!T225/f_s5,0)</f>
        <v>0</v>
      </c>
      <c r="U225" s="119">
        <f>IFERROR(Notlar!U225/f_s6,0)</f>
        <v>0</v>
      </c>
      <c r="V225" s="119">
        <f>IFERROR(Notlar!V225/f_s7,0)</f>
        <v>0</v>
      </c>
      <c r="W225" s="119">
        <f>IFERROR(Notlar!W225/f_s8,0)</f>
        <v>0</v>
      </c>
      <c r="X225" s="119">
        <f>IFERROR(Notlar!X225/f_s9,0)</f>
        <v>0</v>
      </c>
      <c r="Y225" s="119">
        <f>IFERROR(Notlar!Y225/f_s10,0)</f>
        <v>0</v>
      </c>
      <c r="Z225" s="122" t="e">
        <f>Notlar!Z225/f_top</f>
        <v>#VALUE!</v>
      </c>
      <c r="AA225" s="118">
        <f>IFERROR(Notlar!AA225/b_s1,0)</f>
        <v>0</v>
      </c>
      <c r="AB225" s="119">
        <f>IFERROR(Notlar!AB225/b_s2,0)</f>
        <v>0</v>
      </c>
      <c r="AC225" s="119">
        <f>IFERROR(Notlar!AC225/b_s3,0)</f>
        <v>0</v>
      </c>
      <c r="AD225" s="119">
        <f>IFERROR(Notlar!AD225/b_s4,0)</f>
        <v>0</v>
      </c>
      <c r="AE225" s="119">
        <f>IFERROR(Notlar!AE225/b_s5,0)</f>
        <v>0</v>
      </c>
      <c r="AF225" s="119">
        <f>IFERROR(Notlar!AF225/b_s6,0)</f>
        <v>0</v>
      </c>
      <c r="AG225" s="119">
        <f>IFERROR(Notlar!AG225/b_s7,0)</f>
        <v>0</v>
      </c>
      <c r="AH225" s="119">
        <f>IFERROR(Notlar!AH225/b_s8,0)</f>
        <v>0</v>
      </c>
      <c r="AI225" s="119">
        <f>IFERROR(Notlar!AI225/b_s9,0)</f>
        <v>0</v>
      </c>
      <c r="AJ225" s="119">
        <f>IFERROR(Notlar!AJ225/b_s10,0)</f>
        <v>0</v>
      </c>
      <c r="AK225" s="122" t="e">
        <f>Notlar!AK225/b_top</f>
        <v>#VALUE!</v>
      </c>
      <c r="AL225" s="168">
        <f t="shared" si="9"/>
        <v>0</v>
      </c>
      <c r="AM225" s="169">
        <f t="shared" si="9"/>
        <v>0</v>
      </c>
      <c r="AN225" s="169">
        <f t="shared" si="9"/>
        <v>0</v>
      </c>
      <c r="AO225" s="169">
        <f t="shared" si="9"/>
        <v>0</v>
      </c>
      <c r="AP225" s="169">
        <f t="shared" si="9"/>
        <v>0</v>
      </c>
      <c r="AQ225" s="169">
        <f t="shared" si="8"/>
        <v>0</v>
      </c>
      <c r="AR225" s="169">
        <f t="shared" si="8"/>
        <v>0</v>
      </c>
      <c r="AS225" s="169">
        <f t="shared" si="8"/>
        <v>0</v>
      </c>
      <c r="AT225" s="169">
        <f t="shared" si="8"/>
        <v>0</v>
      </c>
      <c r="AU225" s="169">
        <f t="shared" si="8"/>
        <v>0</v>
      </c>
      <c r="AV225" s="170">
        <f>Notlar!AV225/b_top</f>
        <v>0</v>
      </c>
    </row>
    <row r="226" spans="1:48" x14ac:dyDescent="0.25">
      <c r="A226" s="30">
        <v>224</v>
      </c>
      <c r="B226" s="123" t="str">
        <f>IF(Notlar!B226&lt;&gt;"",Notlar!B226,"")</f>
        <v/>
      </c>
      <c r="C226" s="124" t="str">
        <f>IF(Notlar!C226&lt;&gt;"",Notlar!C226,"")</f>
        <v/>
      </c>
      <c r="D226" s="125" t="str">
        <f>IF(Notlar!D226&lt;&gt;"",Notlar!D226,"")</f>
        <v/>
      </c>
      <c r="E226" s="118">
        <f>IFERROR(Notlar!E226/v_s1,0)</f>
        <v>0</v>
      </c>
      <c r="F226" s="119">
        <f>IFERROR(Notlar!F226/v_s2,0)</f>
        <v>0</v>
      </c>
      <c r="G226" s="119">
        <f>IFERROR(Notlar!G226/v_s3,0)</f>
        <v>0</v>
      </c>
      <c r="H226" s="119">
        <f>IFERROR(Notlar!H226/v_s4,0)</f>
        <v>0</v>
      </c>
      <c r="I226" s="119">
        <f>IFERROR(Notlar!I226/v_s5,0)</f>
        <v>0</v>
      </c>
      <c r="J226" s="119">
        <f>IFERROR(Notlar!J226/v_s6,0)</f>
        <v>0</v>
      </c>
      <c r="K226" s="119">
        <f>IFERROR(Notlar!K226/v_s7,0)</f>
        <v>0</v>
      </c>
      <c r="L226" s="119">
        <f>IFERROR(Notlar!L226/v_s8,0)</f>
        <v>0</v>
      </c>
      <c r="M226" s="119">
        <f>IFERROR(Notlar!M226/v_s9,0)</f>
        <v>0</v>
      </c>
      <c r="N226" s="119">
        <f>IFERROR(Notlar!N226/v_s10,0)</f>
        <v>0</v>
      </c>
      <c r="O226" s="120" t="e">
        <f>Notlar!O226/v_top</f>
        <v>#VALUE!</v>
      </c>
      <c r="P226" s="121">
        <f>IFERROR(Notlar!P226/f_s1,0)</f>
        <v>0</v>
      </c>
      <c r="Q226" s="119">
        <f>IFERROR(Notlar!Q226/f_s2,0)</f>
        <v>0</v>
      </c>
      <c r="R226" s="119">
        <f>IFERROR(Notlar!R226/f_s3,0)</f>
        <v>0</v>
      </c>
      <c r="S226" s="119">
        <f>IFERROR(Notlar!S226/f_s4,0)</f>
        <v>0</v>
      </c>
      <c r="T226" s="119">
        <f>IFERROR(Notlar!T226/f_s5,0)</f>
        <v>0</v>
      </c>
      <c r="U226" s="119">
        <f>IFERROR(Notlar!U226/f_s6,0)</f>
        <v>0</v>
      </c>
      <c r="V226" s="119">
        <f>IFERROR(Notlar!V226/f_s7,0)</f>
        <v>0</v>
      </c>
      <c r="W226" s="119">
        <f>IFERROR(Notlar!W226/f_s8,0)</f>
        <v>0</v>
      </c>
      <c r="X226" s="119">
        <f>IFERROR(Notlar!X226/f_s9,0)</f>
        <v>0</v>
      </c>
      <c r="Y226" s="119">
        <f>IFERROR(Notlar!Y226/f_s10,0)</f>
        <v>0</v>
      </c>
      <c r="Z226" s="122" t="e">
        <f>Notlar!Z226/f_top</f>
        <v>#VALUE!</v>
      </c>
      <c r="AA226" s="118">
        <f>IFERROR(Notlar!AA226/b_s1,0)</f>
        <v>0</v>
      </c>
      <c r="AB226" s="119">
        <f>IFERROR(Notlar!AB226/b_s2,0)</f>
        <v>0</v>
      </c>
      <c r="AC226" s="119">
        <f>IFERROR(Notlar!AC226/b_s3,0)</f>
        <v>0</v>
      </c>
      <c r="AD226" s="119">
        <f>IFERROR(Notlar!AD226/b_s4,0)</f>
        <v>0</v>
      </c>
      <c r="AE226" s="119">
        <f>IFERROR(Notlar!AE226/b_s5,0)</f>
        <v>0</v>
      </c>
      <c r="AF226" s="119">
        <f>IFERROR(Notlar!AF226/b_s6,0)</f>
        <v>0</v>
      </c>
      <c r="AG226" s="119">
        <f>IFERROR(Notlar!AG226/b_s7,0)</f>
        <v>0</v>
      </c>
      <c r="AH226" s="119">
        <f>IFERROR(Notlar!AH226/b_s8,0)</f>
        <v>0</v>
      </c>
      <c r="AI226" s="119">
        <f>IFERROR(Notlar!AI226/b_s9,0)</f>
        <v>0</v>
      </c>
      <c r="AJ226" s="119">
        <f>IFERROR(Notlar!AJ226/b_s10,0)</f>
        <v>0</v>
      </c>
      <c r="AK226" s="122" t="e">
        <f>Notlar!AK226/b_top</f>
        <v>#VALUE!</v>
      </c>
      <c r="AL226" s="168">
        <f t="shared" si="9"/>
        <v>0</v>
      </c>
      <c r="AM226" s="169">
        <f t="shared" si="9"/>
        <v>0</v>
      </c>
      <c r="AN226" s="169">
        <f t="shared" si="9"/>
        <v>0</v>
      </c>
      <c r="AO226" s="169">
        <f t="shared" si="9"/>
        <v>0</v>
      </c>
      <c r="AP226" s="169">
        <f t="shared" si="9"/>
        <v>0</v>
      </c>
      <c r="AQ226" s="169">
        <f t="shared" si="8"/>
        <v>0</v>
      </c>
      <c r="AR226" s="169">
        <f t="shared" si="8"/>
        <v>0</v>
      </c>
      <c r="AS226" s="169">
        <f t="shared" si="8"/>
        <v>0</v>
      </c>
      <c r="AT226" s="169">
        <f t="shared" si="8"/>
        <v>0</v>
      </c>
      <c r="AU226" s="169">
        <f t="shared" si="8"/>
        <v>0</v>
      </c>
      <c r="AV226" s="170">
        <f>Notlar!AV226/b_top</f>
        <v>0</v>
      </c>
    </row>
    <row r="227" spans="1:48" x14ac:dyDescent="0.25">
      <c r="A227" s="68">
        <v>225</v>
      </c>
      <c r="B227" s="126" t="str">
        <f>IF(Notlar!B227&lt;&gt;"",Notlar!B227,"")</f>
        <v/>
      </c>
      <c r="C227" s="127" t="str">
        <f>IF(Notlar!C227&lt;&gt;"",Notlar!C227,"")</f>
        <v/>
      </c>
      <c r="D227" s="128" t="str">
        <f>IF(Notlar!D227&lt;&gt;"",Notlar!D227,"")</f>
        <v/>
      </c>
      <c r="E227" s="118">
        <f>IFERROR(Notlar!E227/v_s1,0)</f>
        <v>0</v>
      </c>
      <c r="F227" s="119">
        <f>IFERROR(Notlar!F227/v_s2,0)</f>
        <v>0</v>
      </c>
      <c r="G227" s="119">
        <f>IFERROR(Notlar!G227/v_s3,0)</f>
        <v>0</v>
      </c>
      <c r="H227" s="119">
        <f>IFERROR(Notlar!H227/v_s4,0)</f>
        <v>0</v>
      </c>
      <c r="I227" s="119">
        <f>IFERROR(Notlar!I227/v_s5,0)</f>
        <v>0</v>
      </c>
      <c r="J227" s="119">
        <f>IFERROR(Notlar!J227/v_s6,0)</f>
        <v>0</v>
      </c>
      <c r="K227" s="119">
        <f>IFERROR(Notlar!K227/v_s7,0)</f>
        <v>0</v>
      </c>
      <c r="L227" s="119">
        <f>IFERROR(Notlar!L227/v_s8,0)</f>
        <v>0</v>
      </c>
      <c r="M227" s="119">
        <f>IFERROR(Notlar!M227/v_s9,0)</f>
        <v>0</v>
      </c>
      <c r="N227" s="119">
        <f>IFERROR(Notlar!N227/v_s10,0)</f>
        <v>0</v>
      </c>
      <c r="O227" s="120" t="e">
        <f>Notlar!O227/v_top</f>
        <v>#VALUE!</v>
      </c>
      <c r="P227" s="121">
        <f>IFERROR(Notlar!P227/f_s1,0)</f>
        <v>0</v>
      </c>
      <c r="Q227" s="119">
        <f>IFERROR(Notlar!Q227/f_s2,0)</f>
        <v>0</v>
      </c>
      <c r="R227" s="119">
        <f>IFERROR(Notlar!R227/f_s3,0)</f>
        <v>0</v>
      </c>
      <c r="S227" s="119">
        <f>IFERROR(Notlar!S227/f_s4,0)</f>
        <v>0</v>
      </c>
      <c r="T227" s="119">
        <f>IFERROR(Notlar!T227/f_s5,0)</f>
        <v>0</v>
      </c>
      <c r="U227" s="119">
        <f>IFERROR(Notlar!U227/f_s6,0)</f>
        <v>0</v>
      </c>
      <c r="V227" s="119">
        <f>IFERROR(Notlar!V227/f_s7,0)</f>
        <v>0</v>
      </c>
      <c r="W227" s="119">
        <f>IFERROR(Notlar!W227/f_s8,0)</f>
        <v>0</v>
      </c>
      <c r="X227" s="119">
        <f>IFERROR(Notlar!X227/f_s9,0)</f>
        <v>0</v>
      </c>
      <c r="Y227" s="119">
        <f>IFERROR(Notlar!Y227/f_s10,0)</f>
        <v>0</v>
      </c>
      <c r="Z227" s="122" t="e">
        <f>Notlar!Z227/f_top</f>
        <v>#VALUE!</v>
      </c>
      <c r="AA227" s="118">
        <f>IFERROR(Notlar!AA227/b_s1,0)</f>
        <v>0</v>
      </c>
      <c r="AB227" s="119">
        <f>IFERROR(Notlar!AB227/b_s2,0)</f>
        <v>0</v>
      </c>
      <c r="AC227" s="119">
        <f>IFERROR(Notlar!AC227/b_s3,0)</f>
        <v>0</v>
      </c>
      <c r="AD227" s="119">
        <f>IFERROR(Notlar!AD227/b_s4,0)</f>
        <v>0</v>
      </c>
      <c r="AE227" s="119">
        <f>IFERROR(Notlar!AE227/b_s5,0)</f>
        <v>0</v>
      </c>
      <c r="AF227" s="119">
        <f>IFERROR(Notlar!AF227/b_s6,0)</f>
        <v>0</v>
      </c>
      <c r="AG227" s="119">
        <f>IFERROR(Notlar!AG227/b_s7,0)</f>
        <v>0</v>
      </c>
      <c r="AH227" s="119">
        <f>IFERROR(Notlar!AH227/b_s8,0)</f>
        <v>0</v>
      </c>
      <c r="AI227" s="119">
        <f>IFERROR(Notlar!AI227/b_s9,0)</f>
        <v>0</v>
      </c>
      <c r="AJ227" s="119">
        <f>IFERROR(Notlar!AJ227/b_s10,0)</f>
        <v>0</v>
      </c>
      <c r="AK227" s="122" t="e">
        <f>Notlar!AK227/b_top</f>
        <v>#VALUE!</v>
      </c>
      <c r="AL227" s="168">
        <f t="shared" si="9"/>
        <v>0</v>
      </c>
      <c r="AM227" s="169">
        <f t="shared" si="9"/>
        <v>0</v>
      </c>
      <c r="AN227" s="169">
        <f t="shared" si="9"/>
        <v>0</v>
      </c>
      <c r="AO227" s="169">
        <f t="shared" si="9"/>
        <v>0</v>
      </c>
      <c r="AP227" s="169">
        <f t="shared" si="9"/>
        <v>0</v>
      </c>
      <c r="AQ227" s="169">
        <f t="shared" si="8"/>
        <v>0</v>
      </c>
      <c r="AR227" s="169">
        <f t="shared" si="8"/>
        <v>0</v>
      </c>
      <c r="AS227" s="169">
        <f t="shared" si="8"/>
        <v>0</v>
      </c>
      <c r="AT227" s="169">
        <f t="shared" si="8"/>
        <v>0</v>
      </c>
      <c r="AU227" s="169">
        <f t="shared" si="8"/>
        <v>0</v>
      </c>
      <c r="AV227" s="170">
        <f>Notlar!AV227/b_top</f>
        <v>0</v>
      </c>
    </row>
    <row r="228" spans="1:48" x14ac:dyDescent="0.25">
      <c r="A228" s="30">
        <v>226</v>
      </c>
      <c r="B228" s="123" t="str">
        <f>IF(Notlar!B228&lt;&gt;"",Notlar!B228,"")</f>
        <v/>
      </c>
      <c r="C228" s="124" t="str">
        <f>IF(Notlar!C228&lt;&gt;"",Notlar!C228,"")</f>
        <v/>
      </c>
      <c r="D228" s="125" t="str">
        <f>IF(Notlar!D228&lt;&gt;"",Notlar!D228,"")</f>
        <v/>
      </c>
      <c r="E228" s="118">
        <f>IFERROR(Notlar!E228/v_s1,0)</f>
        <v>0</v>
      </c>
      <c r="F228" s="119">
        <f>IFERROR(Notlar!F228/v_s2,0)</f>
        <v>0</v>
      </c>
      <c r="G228" s="119">
        <f>IFERROR(Notlar!G228/v_s3,0)</f>
        <v>0</v>
      </c>
      <c r="H228" s="119">
        <f>IFERROR(Notlar!H228/v_s4,0)</f>
        <v>0</v>
      </c>
      <c r="I228" s="119">
        <f>IFERROR(Notlar!I228/v_s5,0)</f>
        <v>0</v>
      </c>
      <c r="J228" s="119">
        <f>IFERROR(Notlar!J228/v_s6,0)</f>
        <v>0</v>
      </c>
      <c r="K228" s="119">
        <f>IFERROR(Notlar!K228/v_s7,0)</f>
        <v>0</v>
      </c>
      <c r="L228" s="119">
        <f>IFERROR(Notlar!L228/v_s8,0)</f>
        <v>0</v>
      </c>
      <c r="M228" s="119">
        <f>IFERROR(Notlar!M228/v_s9,0)</f>
        <v>0</v>
      </c>
      <c r="N228" s="119">
        <f>IFERROR(Notlar!N228/v_s10,0)</f>
        <v>0</v>
      </c>
      <c r="O228" s="120" t="e">
        <f>Notlar!O228/v_top</f>
        <v>#VALUE!</v>
      </c>
      <c r="P228" s="121">
        <f>IFERROR(Notlar!P228/f_s1,0)</f>
        <v>0</v>
      </c>
      <c r="Q228" s="119">
        <f>IFERROR(Notlar!Q228/f_s2,0)</f>
        <v>0</v>
      </c>
      <c r="R228" s="119">
        <f>IFERROR(Notlar!R228/f_s3,0)</f>
        <v>0</v>
      </c>
      <c r="S228" s="119">
        <f>IFERROR(Notlar!S228/f_s4,0)</f>
        <v>0</v>
      </c>
      <c r="T228" s="119">
        <f>IFERROR(Notlar!T228/f_s5,0)</f>
        <v>0</v>
      </c>
      <c r="U228" s="119">
        <f>IFERROR(Notlar!U228/f_s6,0)</f>
        <v>0</v>
      </c>
      <c r="V228" s="119">
        <f>IFERROR(Notlar!V228/f_s7,0)</f>
        <v>0</v>
      </c>
      <c r="W228" s="119">
        <f>IFERROR(Notlar!W228/f_s8,0)</f>
        <v>0</v>
      </c>
      <c r="X228" s="119">
        <f>IFERROR(Notlar!X228/f_s9,0)</f>
        <v>0</v>
      </c>
      <c r="Y228" s="119">
        <f>IFERROR(Notlar!Y228/f_s10,0)</f>
        <v>0</v>
      </c>
      <c r="Z228" s="122" t="e">
        <f>Notlar!Z228/f_top</f>
        <v>#VALUE!</v>
      </c>
      <c r="AA228" s="118">
        <f>IFERROR(Notlar!AA228/b_s1,0)</f>
        <v>0</v>
      </c>
      <c r="AB228" s="119">
        <f>IFERROR(Notlar!AB228/b_s2,0)</f>
        <v>0</v>
      </c>
      <c r="AC228" s="119">
        <f>IFERROR(Notlar!AC228/b_s3,0)</f>
        <v>0</v>
      </c>
      <c r="AD228" s="119">
        <f>IFERROR(Notlar!AD228/b_s4,0)</f>
        <v>0</v>
      </c>
      <c r="AE228" s="119">
        <f>IFERROR(Notlar!AE228/b_s5,0)</f>
        <v>0</v>
      </c>
      <c r="AF228" s="119">
        <f>IFERROR(Notlar!AF228/b_s6,0)</f>
        <v>0</v>
      </c>
      <c r="AG228" s="119">
        <f>IFERROR(Notlar!AG228/b_s7,0)</f>
        <v>0</v>
      </c>
      <c r="AH228" s="119">
        <f>IFERROR(Notlar!AH228/b_s8,0)</f>
        <v>0</v>
      </c>
      <c r="AI228" s="119">
        <f>IFERROR(Notlar!AI228/b_s9,0)</f>
        <v>0</v>
      </c>
      <c r="AJ228" s="119">
        <f>IFERROR(Notlar!AJ228/b_s10,0)</f>
        <v>0</v>
      </c>
      <c r="AK228" s="122" t="e">
        <f>Notlar!AK228/b_top</f>
        <v>#VALUE!</v>
      </c>
      <c r="AL228" s="168">
        <f t="shared" si="9"/>
        <v>0</v>
      </c>
      <c r="AM228" s="169">
        <f t="shared" si="9"/>
        <v>0</v>
      </c>
      <c r="AN228" s="169">
        <f t="shared" si="9"/>
        <v>0</v>
      </c>
      <c r="AO228" s="169">
        <f t="shared" si="9"/>
        <v>0</v>
      </c>
      <c r="AP228" s="169">
        <f t="shared" si="9"/>
        <v>0</v>
      </c>
      <c r="AQ228" s="169">
        <f t="shared" si="8"/>
        <v>0</v>
      </c>
      <c r="AR228" s="169">
        <f t="shared" si="8"/>
        <v>0</v>
      </c>
      <c r="AS228" s="169">
        <f t="shared" si="8"/>
        <v>0</v>
      </c>
      <c r="AT228" s="169">
        <f t="shared" si="8"/>
        <v>0</v>
      </c>
      <c r="AU228" s="169">
        <f t="shared" si="8"/>
        <v>0</v>
      </c>
      <c r="AV228" s="170">
        <f>Notlar!AV228/b_top</f>
        <v>0</v>
      </c>
    </row>
    <row r="229" spans="1:48" x14ac:dyDescent="0.25">
      <c r="A229" s="68">
        <v>227</v>
      </c>
      <c r="B229" s="126" t="str">
        <f>IF(Notlar!B229&lt;&gt;"",Notlar!B229,"")</f>
        <v/>
      </c>
      <c r="C229" s="127" t="str">
        <f>IF(Notlar!C229&lt;&gt;"",Notlar!C229,"")</f>
        <v/>
      </c>
      <c r="D229" s="128" t="str">
        <f>IF(Notlar!D229&lt;&gt;"",Notlar!D229,"")</f>
        <v/>
      </c>
      <c r="E229" s="118">
        <f>IFERROR(Notlar!E229/v_s1,0)</f>
        <v>0</v>
      </c>
      <c r="F229" s="119">
        <f>IFERROR(Notlar!F229/v_s2,0)</f>
        <v>0</v>
      </c>
      <c r="G229" s="119">
        <f>IFERROR(Notlar!G229/v_s3,0)</f>
        <v>0</v>
      </c>
      <c r="H229" s="119">
        <f>IFERROR(Notlar!H229/v_s4,0)</f>
        <v>0</v>
      </c>
      <c r="I229" s="119">
        <f>IFERROR(Notlar!I229/v_s5,0)</f>
        <v>0</v>
      </c>
      <c r="J229" s="119">
        <f>IFERROR(Notlar!J229/v_s6,0)</f>
        <v>0</v>
      </c>
      <c r="K229" s="119">
        <f>IFERROR(Notlar!K229/v_s7,0)</f>
        <v>0</v>
      </c>
      <c r="L229" s="119">
        <f>IFERROR(Notlar!L229/v_s8,0)</f>
        <v>0</v>
      </c>
      <c r="M229" s="119">
        <f>IFERROR(Notlar!M229/v_s9,0)</f>
        <v>0</v>
      </c>
      <c r="N229" s="119">
        <f>IFERROR(Notlar!N229/v_s10,0)</f>
        <v>0</v>
      </c>
      <c r="O229" s="120" t="e">
        <f>Notlar!O229/v_top</f>
        <v>#VALUE!</v>
      </c>
      <c r="P229" s="121">
        <f>IFERROR(Notlar!P229/f_s1,0)</f>
        <v>0</v>
      </c>
      <c r="Q229" s="119">
        <f>IFERROR(Notlar!Q229/f_s2,0)</f>
        <v>0</v>
      </c>
      <c r="R229" s="119">
        <f>IFERROR(Notlar!R229/f_s3,0)</f>
        <v>0</v>
      </c>
      <c r="S229" s="119">
        <f>IFERROR(Notlar!S229/f_s4,0)</f>
        <v>0</v>
      </c>
      <c r="T229" s="119">
        <f>IFERROR(Notlar!T229/f_s5,0)</f>
        <v>0</v>
      </c>
      <c r="U229" s="119">
        <f>IFERROR(Notlar!U229/f_s6,0)</f>
        <v>0</v>
      </c>
      <c r="V229" s="119">
        <f>IFERROR(Notlar!V229/f_s7,0)</f>
        <v>0</v>
      </c>
      <c r="W229" s="119">
        <f>IFERROR(Notlar!W229/f_s8,0)</f>
        <v>0</v>
      </c>
      <c r="X229" s="119">
        <f>IFERROR(Notlar!X229/f_s9,0)</f>
        <v>0</v>
      </c>
      <c r="Y229" s="119">
        <f>IFERROR(Notlar!Y229/f_s10,0)</f>
        <v>0</v>
      </c>
      <c r="Z229" s="122" t="e">
        <f>Notlar!Z229/f_top</f>
        <v>#VALUE!</v>
      </c>
      <c r="AA229" s="118">
        <f>IFERROR(Notlar!AA229/b_s1,0)</f>
        <v>0</v>
      </c>
      <c r="AB229" s="119">
        <f>IFERROR(Notlar!AB229/b_s2,0)</f>
        <v>0</v>
      </c>
      <c r="AC229" s="119">
        <f>IFERROR(Notlar!AC229/b_s3,0)</f>
        <v>0</v>
      </c>
      <c r="AD229" s="119">
        <f>IFERROR(Notlar!AD229/b_s4,0)</f>
        <v>0</v>
      </c>
      <c r="AE229" s="119">
        <f>IFERROR(Notlar!AE229/b_s5,0)</f>
        <v>0</v>
      </c>
      <c r="AF229" s="119">
        <f>IFERROR(Notlar!AF229/b_s6,0)</f>
        <v>0</v>
      </c>
      <c r="AG229" s="119">
        <f>IFERROR(Notlar!AG229/b_s7,0)</f>
        <v>0</v>
      </c>
      <c r="AH229" s="119">
        <f>IFERROR(Notlar!AH229/b_s8,0)</f>
        <v>0</v>
      </c>
      <c r="AI229" s="119">
        <f>IFERROR(Notlar!AI229/b_s9,0)</f>
        <v>0</v>
      </c>
      <c r="AJ229" s="119">
        <f>IFERROR(Notlar!AJ229/b_s10,0)</f>
        <v>0</v>
      </c>
      <c r="AK229" s="122" t="e">
        <f>Notlar!AK229/b_top</f>
        <v>#VALUE!</v>
      </c>
      <c r="AL229" s="168">
        <f t="shared" si="9"/>
        <v>0</v>
      </c>
      <c r="AM229" s="169">
        <f t="shared" si="9"/>
        <v>0</v>
      </c>
      <c r="AN229" s="169">
        <f t="shared" si="9"/>
        <v>0</v>
      </c>
      <c r="AO229" s="169">
        <f t="shared" si="9"/>
        <v>0</v>
      </c>
      <c r="AP229" s="169">
        <f t="shared" si="9"/>
        <v>0</v>
      </c>
      <c r="AQ229" s="169">
        <f t="shared" si="8"/>
        <v>0</v>
      </c>
      <c r="AR229" s="169">
        <f t="shared" si="8"/>
        <v>0</v>
      </c>
      <c r="AS229" s="169">
        <f t="shared" si="8"/>
        <v>0</v>
      </c>
      <c r="AT229" s="169">
        <f t="shared" si="8"/>
        <v>0</v>
      </c>
      <c r="AU229" s="169">
        <f t="shared" si="8"/>
        <v>0</v>
      </c>
      <c r="AV229" s="170">
        <f>Notlar!AV229/b_top</f>
        <v>0</v>
      </c>
    </row>
    <row r="230" spans="1:48" x14ac:dyDescent="0.25">
      <c r="A230" s="30">
        <v>228</v>
      </c>
      <c r="B230" s="123" t="str">
        <f>IF(Notlar!B230&lt;&gt;"",Notlar!B230,"")</f>
        <v/>
      </c>
      <c r="C230" s="124" t="str">
        <f>IF(Notlar!C230&lt;&gt;"",Notlar!C230,"")</f>
        <v/>
      </c>
      <c r="D230" s="125" t="str">
        <f>IF(Notlar!D230&lt;&gt;"",Notlar!D230,"")</f>
        <v/>
      </c>
      <c r="E230" s="118">
        <f>IFERROR(Notlar!E230/v_s1,0)</f>
        <v>0</v>
      </c>
      <c r="F230" s="119">
        <f>IFERROR(Notlar!F230/v_s2,0)</f>
        <v>0</v>
      </c>
      <c r="G230" s="119">
        <f>IFERROR(Notlar!G230/v_s3,0)</f>
        <v>0</v>
      </c>
      <c r="H230" s="119">
        <f>IFERROR(Notlar!H230/v_s4,0)</f>
        <v>0</v>
      </c>
      <c r="I230" s="119">
        <f>IFERROR(Notlar!I230/v_s5,0)</f>
        <v>0</v>
      </c>
      <c r="J230" s="119">
        <f>IFERROR(Notlar!J230/v_s6,0)</f>
        <v>0</v>
      </c>
      <c r="K230" s="119">
        <f>IFERROR(Notlar!K230/v_s7,0)</f>
        <v>0</v>
      </c>
      <c r="L230" s="119">
        <f>IFERROR(Notlar!L230/v_s8,0)</f>
        <v>0</v>
      </c>
      <c r="M230" s="119">
        <f>IFERROR(Notlar!M230/v_s9,0)</f>
        <v>0</v>
      </c>
      <c r="N230" s="119">
        <f>IFERROR(Notlar!N230/v_s10,0)</f>
        <v>0</v>
      </c>
      <c r="O230" s="120" t="e">
        <f>Notlar!O230/v_top</f>
        <v>#VALUE!</v>
      </c>
      <c r="P230" s="121">
        <f>IFERROR(Notlar!P230/f_s1,0)</f>
        <v>0</v>
      </c>
      <c r="Q230" s="119">
        <f>IFERROR(Notlar!Q230/f_s2,0)</f>
        <v>0</v>
      </c>
      <c r="R230" s="119">
        <f>IFERROR(Notlar!R230/f_s3,0)</f>
        <v>0</v>
      </c>
      <c r="S230" s="119">
        <f>IFERROR(Notlar!S230/f_s4,0)</f>
        <v>0</v>
      </c>
      <c r="T230" s="119">
        <f>IFERROR(Notlar!T230/f_s5,0)</f>
        <v>0</v>
      </c>
      <c r="U230" s="119">
        <f>IFERROR(Notlar!U230/f_s6,0)</f>
        <v>0</v>
      </c>
      <c r="V230" s="119">
        <f>IFERROR(Notlar!V230/f_s7,0)</f>
        <v>0</v>
      </c>
      <c r="W230" s="119">
        <f>IFERROR(Notlar!W230/f_s8,0)</f>
        <v>0</v>
      </c>
      <c r="X230" s="119">
        <f>IFERROR(Notlar!X230/f_s9,0)</f>
        <v>0</v>
      </c>
      <c r="Y230" s="119">
        <f>IFERROR(Notlar!Y230/f_s10,0)</f>
        <v>0</v>
      </c>
      <c r="Z230" s="122" t="e">
        <f>Notlar!Z230/f_top</f>
        <v>#VALUE!</v>
      </c>
      <c r="AA230" s="118">
        <f>IFERROR(Notlar!AA230/b_s1,0)</f>
        <v>0</v>
      </c>
      <c r="AB230" s="119">
        <f>IFERROR(Notlar!AB230/b_s2,0)</f>
        <v>0</v>
      </c>
      <c r="AC230" s="119">
        <f>IFERROR(Notlar!AC230/b_s3,0)</f>
        <v>0</v>
      </c>
      <c r="AD230" s="119">
        <f>IFERROR(Notlar!AD230/b_s4,0)</f>
        <v>0</v>
      </c>
      <c r="AE230" s="119">
        <f>IFERROR(Notlar!AE230/b_s5,0)</f>
        <v>0</v>
      </c>
      <c r="AF230" s="119">
        <f>IFERROR(Notlar!AF230/b_s6,0)</f>
        <v>0</v>
      </c>
      <c r="AG230" s="119">
        <f>IFERROR(Notlar!AG230/b_s7,0)</f>
        <v>0</v>
      </c>
      <c r="AH230" s="119">
        <f>IFERROR(Notlar!AH230/b_s8,0)</f>
        <v>0</v>
      </c>
      <c r="AI230" s="119">
        <f>IFERROR(Notlar!AI230/b_s9,0)</f>
        <v>0</v>
      </c>
      <c r="AJ230" s="119">
        <f>IFERROR(Notlar!AJ230/b_s10,0)</f>
        <v>0</v>
      </c>
      <c r="AK230" s="122" t="e">
        <f>Notlar!AK230/b_top</f>
        <v>#VALUE!</v>
      </c>
      <c r="AL230" s="168">
        <f t="shared" si="9"/>
        <v>0</v>
      </c>
      <c r="AM230" s="169">
        <f t="shared" si="9"/>
        <v>0</v>
      </c>
      <c r="AN230" s="169">
        <f t="shared" si="9"/>
        <v>0</v>
      </c>
      <c r="AO230" s="169">
        <f t="shared" si="9"/>
        <v>0</v>
      </c>
      <c r="AP230" s="169">
        <f t="shared" si="9"/>
        <v>0</v>
      </c>
      <c r="AQ230" s="169">
        <f t="shared" si="8"/>
        <v>0</v>
      </c>
      <c r="AR230" s="169">
        <f t="shared" si="8"/>
        <v>0</v>
      </c>
      <c r="AS230" s="169">
        <f t="shared" si="8"/>
        <v>0</v>
      </c>
      <c r="AT230" s="169">
        <f t="shared" si="8"/>
        <v>0</v>
      </c>
      <c r="AU230" s="169">
        <f t="shared" si="8"/>
        <v>0</v>
      </c>
      <c r="AV230" s="170">
        <f>Notlar!AV230/b_top</f>
        <v>0</v>
      </c>
    </row>
    <row r="231" spans="1:48" x14ac:dyDescent="0.25">
      <c r="A231" s="68">
        <v>229</v>
      </c>
      <c r="B231" s="126" t="str">
        <f>IF(Notlar!B231&lt;&gt;"",Notlar!B231,"")</f>
        <v/>
      </c>
      <c r="C231" s="127" t="str">
        <f>IF(Notlar!C231&lt;&gt;"",Notlar!C231,"")</f>
        <v/>
      </c>
      <c r="D231" s="128" t="str">
        <f>IF(Notlar!D231&lt;&gt;"",Notlar!D231,"")</f>
        <v/>
      </c>
      <c r="E231" s="118">
        <f>IFERROR(Notlar!E231/v_s1,0)</f>
        <v>0</v>
      </c>
      <c r="F231" s="119">
        <f>IFERROR(Notlar!F231/v_s2,0)</f>
        <v>0</v>
      </c>
      <c r="G231" s="119">
        <f>IFERROR(Notlar!G231/v_s3,0)</f>
        <v>0</v>
      </c>
      <c r="H231" s="119">
        <f>IFERROR(Notlar!H231/v_s4,0)</f>
        <v>0</v>
      </c>
      <c r="I231" s="119">
        <f>IFERROR(Notlar!I231/v_s5,0)</f>
        <v>0</v>
      </c>
      <c r="J231" s="119">
        <f>IFERROR(Notlar!J231/v_s6,0)</f>
        <v>0</v>
      </c>
      <c r="K231" s="119">
        <f>IFERROR(Notlar!K231/v_s7,0)</f>
        <v>0</v>
      </c>
      <c r="L231" s="119">
        <f>IFERROR(Notlar!L231/v_s8,0)</f>
        <v>0</v>
      </c>
      <c r="M231" s="119">
        <f>IFERROR(Notlar!M231/v_s9,0)</f>
        <v>0</v>
      </c>
      <c r="N231" s="119">
        <f>IFERROR(Notlar!N231/v_s10,0)</f>
        <v>0</v>
      </c>
      <c r="O231" s="120" t="e">
        <f>Notlar!O231/v_top</f>
        <v>#VALUE!</v>
      </c>
      <c r="P231" s="121">
        <f>IFERROR(Notlar!P231/f_s1,0)</f>
        <v>0</v>
      </c>
      <c r="Q231" s="119">
        <f>IFERROR(Notlar!Q231/f_s2,0)</f>
        <v>0</v>
      </c>
      <c r="R231" s="119">
        <f>IFERROR(Notlar!R231/f_s3,0)</f>
        <v>0</v>
      </c>
      <c r="S231" s="119">
        <f>IFERROR(Notlar!S231/f_s4,0)</f>
        <v>0</v>
      </c>
      <c r="T231" s="119">
        <f>IFERROR(Notlar!T231/f_s5,0)</f>
        <v>0</v>
      </c>
      <c r="U231" s="119">
        <f>IFERROR(Notlar!U231/f_s6,0)</f>
        <v>0</v>
      </c>
      <c r="V231" s="119">
        <f>IFERROR(Notlar!V231/f_s7,0)</f>
        <v>0</v>
      </c>
      <c r="W231" s="119">
        <f>IFERROR(Notlar!W231/f_s8,0)</f>
        <v>0</v>
      </c>
      <c r="X231" s="119">
        <f>IFERROR(Notlar!X231/f_s9,0)</f>
        <v>0</v>
      </c>
      <c r="Y231" s="119">
        <f>IFERROR(Notlar!Y231/f_s10,0)</f>
        <v>0</v>
      </c>
      <c r="Z231" s="122" t="e">
        <f>Notlar!Z231/f_top</f>
        <v>#VALUE!</v>
      </c>
      <c r="AA231" s="118">
        <f>IFERROR(Notlar!AA231/b_s1,0)</f>
        <v>0</v>
      </c>
      <c r="AB231" s="119">
        <f>IFERROR(Notlar!AB231/b_s2,0)</f>
        <v>0</v>
      </c>
      <c r="AC231" s="119">
        <f>IFERROR(Notlar!AC231/b_s3,0)</f>
        <v>0</v>
      </c>
      <c r="AD231" s="119">
        <f>IFERROR(Notlar!AD231/b_s4,0)</f>
        <v>0</v>
      </c>
      <c r="AE231" s="119">
        <f>IFERROR(Notlar!AE231/b_s5,0)</f>
        <v>0</v>
      </c>
      <c r="AF231" s="119">
        <f>IFERROR(Notlar!AF231/b_s6,0)</f>
        <v>0</v>
      </c>
      <c r="AG231" s="119">
        <f>IFERROR(Notlar!AG231/b_s7,0)</f>
        <v>0</v>
      </c>
      <c r="AH231" s="119">
        <f>IFERROR(Notlar!AH231/b_s8,0)</f>
        <v>0</v>
      </c>
      <c r="AI231" s="119">
        <f>IFERROR(Notlar!AI231/b_s9,0)</f>
        <v>0</v>
      </c>
      <c r="AJ231" s="119">
        <f>IFERROR(Notlar!AJ231/b_s10,0)</f>
        <v>0</v>
      </c>
      <c r="AK231" s="122" t="e">
        <f>Notlar!AK231/b_top</f>
        <v>#VALUE!</v>
      </c>
      <c r="AL231" s="168">
        <f t="shared" si="9"/>
        <v>0</v>
      </c>
      <c r="AM231" s="169">
        <f t="shared" si="9"/>
        <v>0</v>
      </c>
      <c r="AN231" s="169">
        <f t="shared" si="9"/>
        <v>0</v>
      </c>
      <c r="AO231" s="169">
        <f t="shared" si="9"/>
        <v>0</v>
      </c>
      <c r="AP231" s="169">
        <f t="shared" si="9"/>
        <v>0</v>
      </c>
      <c r="AQ231" s="169">
        <f t="shared" si="8"/>
        <v>0</v>
      </c>
      <c r="AR231" s="169">
        <f t="shared" si="8"/>
        <v>0</v>
      </c>
      <c r="AS231" s="169">
        <f t="shared" si="8"/>
        <v>0</v>
      </c>
      <c r="AT231" s="169">
        <f t="shared" si="8"/>
        <v>0</v>
      </c>
      <c r="AU231" s="169">
        <f t="shared" si="8"/>
        <v>0</v>
      </c>
      <c r="AV231" s="170">
        <f>Notlar!AV231/b_top</f>
        <v>0</v>
      </c>
    </row>
    <row r="232" spans="1:48" x14ac:dyDescent="0.25">
      <c r="A232" s="30">
        <v>230</v>
      </c>
      <c r="B232" s="123" t="str">
        <f>IF(Notlar!B232&lt;&gt;"",Notlar!B232,"")</f>
        <v/>
      </c>
      <c r="C232" s="124" t="str">
        <f>IF(Notlar!C232&lt;&gt;"",Notlar!C232,"")</f>
        <v/>
      </c>
      <c r="D232" s="125" t="str">
        <f>IF(Notlar!D232&lt;&gt;"",Notlar!D232,"")</f>
        <v/>
      </c>
      <c r="E232" s="118">
        <f>IFERROR(Notlar!E232/v_s1,0)</f>
        <v>0</v>
      </c>
      <c r="F232" s="119">
        <f>IFERROR(Notlar!F232/v_s2,0)</f>
        <v>0</v>
      </c>
      <c r="G232" s="119">
        <f>IFERROR(Notlar!G232/v_s3,0)</f>
        <v>0</v>
      </c>
      <c r="H232" s="119">
        <f>IFERROR(Notlar!H232/v_s4,0)</f>
        <v>0</v>
      </c>
      <c r="I232" s="119">
        <f>IFERROR(Notlar!I232/v_s5,0)</f>
        <v>0</v>
      </c>
      <c r="J232" s="119">
        <f>IFERROR(Notlar!J232/v_s6,0)</f>
        <v>0</v>
      </c>
      <c r="K232" s="119">
        <f>IFERROR(Notlar!K232/v_s7,0)</f>
        <v>0</v>
      </c>
      <c r="L232" s="119">
        <f>IFERROR(Notlar!L232/v_s8,0)</f>
        <v>0</v>
      </c>
      <c r="M232" s="119">
        <f>IFERROR(Notlar!M232/v_s9,0)</f>
        <v>0</v>
      </c>
      <c r="N232" s="119">
        <f>IFERROR(Notlar!N232/v_s10,0)</f>
        <v>0</v>
      </c>
      <c r="O232" s="120" t="e">
        <f>Notlar!O232/v_top</f>
        <v>#VALUE!</v>
      </c>
      <c r="P232" s="121">
        <f>IFERROR(Notlar!P232/f_s1,0)</f>
        <v>0</v>
      </c>
      <c r="Q232" s="119">
        <f>IFERROR(Notlar!Q232/f_s2,0)</f>
        <v>0</v>
      </c>
      <c r="R232" s="119">
        <f>IFERROR(Notlar!R232/f_s3,0)</f>
        <v>0</v>
      </c>
      <c r="S232" s="119">
        <f>IFERROR(Notlar!S232/f_s4,0)</f>
        <v>0</v>
      </c>
      <c r="T232" s="119">
        <f>IFERROR(Notlar!T232/f_s5,0)</f>
        <v>0</v>
      </c>
      <c r="U232" s="119">
        <f>IFERROR(Notlar!U232/f_s6,0)</f>
        <v>0</v>
      </c>
      <c r="V232" s="119">
        <f>IFERROR(Notlar!V232/f_s7,0)</f>
        <v>0</v>
      </c>
      <c r="W232" s="119">
        <f>IFERROR(Notlar!W232/f_s8,0)</f>
        <v>0</v>
      </c>
      <c r="X232" s="119">
        <f>IFERROR(Notlar!X232/f_s9,0)</f>
        <v>0</v>
      </c>
      <c r="Y232" s="119">
        <f>IFERROR(Notlar!Y232/f_s10,0)</f>
        <v>0</v>
      </c>
      <c r="Z232" s="122" t="e">
        <f>Notlar!Z232/f_top</f>
        <v>#VALUE!</v>
      </c>
      <c r="AA232" s="118">
        <f>IFERROR(Notlar!AA232/b_s1,0)</f>
        <v>0</v>
      </c>
      <c r="AB232" s="119">
        <f>IFERROR(Notlar!AB232/b_s2,0)</f>
        <v>0</v>
      </c>
      <c r="AC232" s="119">
        <f>IFERROR(Notlar!AC232/b_s3,0)</f>
        <v>0</v>
      </c>
      <c r="AD232" s="119">
        <f>IFERROR(Notlar!AD232/b_s4,0)</f>
        <v>0</v>
      </c>
      <c r="AE232" s="119">
        <f>IFERROR(Notlar!AE232/b_s5,0)</f>
        <v>0</v>
      </c>
      <c r="AF232" s="119">
        <f>IFERROR(Notlar!AF232/b_s6,0)</f>
        <v>0</v>
      </c>
      <c r="AG232" s="119">
        <f>IFERROR(Notlar!AG232/b_s7,0)</f>
        <v>0</v>
      </c>
      <c r="AH232" s="119">
        <f>IFERROR(Notlar!AH232/b_s8,0)</f>
        <v>0</v>
      </c>
      <c r="AI232" s="119">
        <f>IFERROR(Notlar!AI232/b_s9,0)</f>
        <v>0</v>
      </c>
      <c r="AJ232" s="119">
        <f>IFERROR(Notlar!AJ232/b_s10,0)</f>
        <v>0</v>
      </c>
      <c r="AK232" s="122" t="e">
        <f>Notlar!AK232/b_top</f>
        <v>#VALUE!</v>
      </c>
      <c r="AL232" s="168">
        <f t="shared" si="9"/>
        <v>0</v>
      </c>
      <c r="AM232" s="169">
        <f t="shared" si="9"/>
        <v>0</v>
      </c>
      <c r="AN232" s="169">
        <f t="shared" si="9"/>
        <v>0</v>
      </c>
      <c r="AO232" s="169">
        <f t="shared" si="9"/>
        <v>0</v>
      </c>
      <c r="AP232" s="169">
        <f t="shared" si="9"/>
        <v>0</v>
      </c>
      <c r="AQ232" s="169">
        <f t="shared" si="8"/>
        <v>0</v>
      </c>
      <c r="AR232" s="169">
        <f t="shared" si="8"/>
        <v>0</v>
      </c>
      <c r="AS232" s="169">
        <f t="shared" si="8"/>
        <v>0</v>
      </c>
      <c r="AT232" s="169">
        <f t="shared" si="8"/>
        <v>0</v>
      </c>
      <c r="AU232" s="169">
        <f t="shared" si="8"/>
        <v>0</v>
      </c>
      <c r="AV232" s="170">
        <f>Notlar!AV232/b_top</f>
        <v>0</v>
      </c>
    </row>
    <row r="233" spans="1:48" x14ac:dyDescent="0.25">
      <c r="A233" s="68">
        <v>231</v>
      </c>
      <c r="B233" s="126" t="str">
        <f>IF(Notlar!B233&lt;&gt;"",Notlar!B233,"")</f>
        <v/>
      </c>
      <c r="C233" s="127" t="str">
        <f>IF(Notlar!C233&lt;&gt;"",Notlar!C233,"")</f>
        <v/>
      </c>
      <c r="D233" s="128" t="str">
        <f>IF(Notlar!D233&lt;&gt;"",Notlar!D233,"")</f>
        <v/>
      </c>
      <c r="E233" s="118">
        <f>IFERROR(Notlar!E233/v_s1,0)</f>
        <v>0</v>
      </c>
      <c r="F233" s="119">
        <f>IFERROR(Notlar!F233/v_s2,0)</f>
        <v>0</v>
      </c>
      <c r="G233" s="119">
        <f>IFERROR(Notlar!G233/v_s3,0)</f>
        <v>0</v>
      </c>
      <c r="H233" s="119">
        <f>IFERROR(Notlar!H233/v_s4,0)</f>
        <v>0</v>
      </c>
      <c r="I233" s="119">
        <f>IFERROR(Notlar!I233/v_s5,0)</f>
        <v>0</v>
      </c>
      <c r="J233" s="119">
        <f>IFERROR(Notlar!J233/v_s6,0)</f>
        <v>0</v>
      </c>
      <c r="K233" s="119">
        <f>IFERROR(Notlar!K233/v_s7,0)</f>
        <v>0</v>
      </c>
      <c r="L233" s="119">
        <f>IFERROR(Notlar!L233/v_s8,0)</f>
        <v>0</v>
      </c>
      <c r="M233" s="119">
        <f>IFERROR(Notlar!M233/v_s9,0)</f>
        <v>0</v>
      </c>
      <c r="N233" s="119">
        <f>IFERROR(Notlar!N233/v_s10,0)</f>
        <v>0</v>
      </c>
      <c r="O233" s="120" t="e">
        <f>Notlar!O233/v_top</f>
        <v>#VALUE!</v>
      </c>
      <c r="P233" s="121">
        <f>IFERROR(Notlar!P233/f_s1,0)</f>
        <v>0</v>
      </c>
      <c r="Q233" s="119">
        <f>IFERROR(Notlar!Q233/f_s2,0)</f>
        <v>0</v>
      </c>
      <c r="R233" s="119">
        <f>IFERROR(Notlar!R233/f_s3,0)</f>
        <v>0</v>
      </c>
      <c r="S233" s="119">
        <f>IFERROR(Notlar!S233/f_s4,0)</f>
        <v>0</v>
      </c>
      <c r="T233" s="119">
        <f>IFERROR(Notlar!T233/f_s5,0)</f>
        <v>0</v>
      </c>
      <c r="U233" s="119">
        <f>IFERROR(Notlar!U233/f_s6,0)</f>
        <v>0</v>
      </c>
      <c r="V233" s="119">
        <f>IFERROR(Notlar!V233/f_s7,0)</f>
        <v>0</v>
      </c>
      <c r="W233" s="119">
        <f>IFERROR(Notlar!W233/f_s8,0)</f>
        <v>0</v>
      </c>
      <c r="X233" s="119">
        <f>IFERROR(Notlar!X233/f_s9,0)</f>
        <v>0</v>
      </c>
      <c r="Y233" s="119">
        <f>IFERROR(Notlar!Y233/f_s10,0)</f>
        <v>0</v>
      </c>
      <c r="Z233" s="122" t="e">
        <f>Notlar!Z233/f_top</f>
        <v>#VALUE!</v>
      </c>
      <c r="AA233" s="118">
        <f>IFERROR(Notlar!AA233/b_s1,0)</f>
        <v>0</v>
      </c>
      <c r="AB233" s="119">
        <f>IFERROR(Notlar!AB233/b_s2,0)</f>
        <v>0</v>
      </c>
      <c r="AC233" s="119">
        <f>IFERROR(Notlar!AC233/b_s3,0)</f>
        <v>0</v>
      </c>
      <c r="AD233" s="119">
        <f>IFERROR(Notlar!AD233/b_s4,0)</f>
        <v>0</v>
      </c>
      <c r="AE233" s="119">
        <f>IFERROR(Notlar!AE233/b_s5,0)</f>
        <v>0</v>
      </c>
      <c r="AF233" s="119">
        <f>IFERROR(Notlar!AF233/b_s6,0)</f>
        <v>0</v>
      </c>
      <c r="AG233" s="119">
        <f>IFERROR(Notlar!AG233/b_s7,0)</f>
        <v>0</v>
      </c>
      <c r="AH233" s="119">
        <f>IFERROR(Notlar!AH233/b_s8,0)</f>
        <v>0</v>
      </c>
      <c r="AI233" s="119">
        <f>IFERROR(Notlar!AI233/b_s9,0)</f>
        <v>0</v>
      </c>
      <c r="AJ233" s="119">
        <f>IFERROR(Notlar!AJ233/b_s10,0)</f>
        <v>0</v>
      </c>
      <c r="AK233" s="122" t="e">
        <f>Notlar!AK233/b_top</f>
        <v>#VALUE!</v>
      </c>
      <c r="AL233" s="168">
        <f t="shared" si="9"/>
        <v>0</v>
      </c>
      <c r="AM233" s="169">
        <f t="shared" si="9"/>
        <v>0</v>
      </c>
      <c r="AN233" s="169">
        <f t="shared" si="9"/>
        <v>0</v>
      </c>
      <c r="AO233" s="169">
        <f t="shared" si="9"/>
        <v>0</v>
      </c>
      <c r="AP233" s="169">
        <f t="shared" si="9"/>
        <v>0</v>
      </c>
      <c r="AQ233" s="169">
        <f t="shared" si="8"/>
        <v>0</v>
      </c>
      <c r="AR233" s="169">
        <f t="shared" si="8"/>
        <v>0</v>
      </c>
      <c r="AS233" s="169">
        <f t="shared" si="8"/>
        <v>0</v>
      </c>
      <c r="AT233" s="169">
        <f t="shared" si="8"/>
        <v>0</v>
      </c>
      <c r="AU233" s="169">
        <f t="shared" si="8"/>
        <v>0</v>
      </c>
      <c r="AV233" s="170">
        <f>Notlar!AV233/b_top</f>
        <v>0</v>
      </c>
    </row>
    <row r="234" spans="1:48" x14ac:dyDescent="0.25">
      <c r="A234" s="30">
        <v>232</v>
      </c>
      <c r="B234" s="123" t="str">
        <f>IF(Notlar!B234&lt;&gt;"",Notlar!B234,"")</f>
        <v/>
      </c>
      <c r="C234" s="124" t="str">
        <f>IF(Notlar!C234&lt;&gt;"",Notlar!C234,"")</f>
        <v/>
      </c>
      <c r="D234" s="125" t="str">
        <f>IF(Notlar!D234&lt;&gt;"",Notlar!D234,"")</f>
        <v/>
      </c>
      <c r="E234" s="118">
        <f>IFERROR(Notlar!E234/v_s1,0)</f>
        <v>0</v>
      </c>
      <c r="F234" s="119">
        <f>IFERROR(Notlar!F234/v_s2,0)</f>
        <v>0</v>
      </c>
      <c r="G234" s="119">
        <f>IFERROR(Notlar!G234/v_s3,0)</f>
        <v>0</v>
      </c>
      <c r="H234" s="119">
        <f>IFERROR(Notlar!H234/v_s4,0)</f>
        <v>0</v>
      </c>
      <c r="I234" s="119">
        <f>IFERROR(Notlar!I234/v_s5,0)</f>
        <v>0</v>
      </c>
      <c r="J234" s="119">
        <f>IFERROR(Notlar!J234/v_s6,0)</f>
        <v>0</v>
      </c>
      <c r="K234" s="119">
        <f>IFERROR(Notlar!K234/v_s7,0)</f>
        <v>0</v>
      </c>
      <c r="L234" s="119">
        <f>IFERROR(Notlar!L234/v_s8,0)</f>
        <v>0</v>
      </c>
      <c r="M234" s="119">
        <f>IFERROR(Notlar!M234/v_s9,0)</f>
        <v>0</v>
      </c>
      <c r="N234" s="119">
        <f>IFERROR(Notlar!N234/v_s10,0)</f>
        <v>0</v>
      </c>
      <c r="O234" s="120" t="e">
        <f>Notlar!O234/v_top</f>
        <v>#VALUE!</v>
      </c>
      <c r="P234" s="121">
        <f>IFERROR(Notlar!P234/f_s1,0)</f>
        <v>0</v>
      </c>
      <c r="Q234" s="119">
        <f>IFERROR(Notlar!Q234/f_s2,0)</f>
        <v>0</v>
      </c>
      <c r="R234" s="119">
        <f>IFERROR(Notlar!R234/f_s3,0)</f>
        <v>0</v>
      </c>
      <c r="S234" s="119">
        <f>IFERROR(Notlar!S234/f_s4,0)</f>
        <v>0</v>
      </c>
      <c r="T234" s="119">
        <f>IFERROR(Notlar!T234/f_s5,0)</f>
        <v>0</v>
      </c>
      <c r="U234" s="119">
        <f>IFERROR(Notlar!U234/f_s6,0)</f>
        <v>0</v>
      </c>
      <c r="V234" s="119">
        <f>IFERROR(Notlar!V234/f_s7,0)</f>
        <v>0</v>
      </c>
      <c r="W234" s="119">
        <f>IFERROR(Notlar!W234/f_s8,0)</f>
        <v>0</v>
      </c>
      <c r="X234" s="119">
        <f>IFERROR(Notlar!X234/f_s9,0)</f>
        <v>0</v>
      </c>
      <c r="Y234" s="119">
        <f>IFERROR(Notlar!Y234/f_s10,0)</f>
        <v>0</v>
      </c>
      <c r="Z234" s="122" t="e">
        <f>Notlar!Z234/f_top</f>
        <v>#VALUE!</v>
      </c>
      <c r="AA234" s="118">
        <f>IFERROR(Notlar!AA234/b_s1,0)</f>
        <v>0</v>
      </c>
      <c r="AB234" s="119">
        <f>IFERROR(Notlar!AB234/b_s2,0)</f>
        <v>0</v>
      </c>
      <c r="AC234" s="119">
        <f>IFERROR(Notlar!AC234/b_s3,0)</f>
        <v>0</v>
      </c>
      <c r="AD234" s="119">
        <f>IFERROR(Notlar!AD234/b_s4,0)</f>
        <v>0</v>
      </c>
      <c r="AE234" s="119">
        <f>IFERROR(Notlar!AE234/b_s5,0)</f>
        <v>0</v>
      </c>
      <c r="AF234" s="119">
        <f>IFERROR(Notlar!AF234/b_s6,0)</f>
        <v>0</v>
      </c>
      <c r="AG234" s="119">
        <f>IFERROR(Notlar!AG234/b_s7,0)</f>
        <v>0</v>
      </c>
      <c r="AH234" s="119">
        <f>IFERROR(Notlar!AH234/b_s8,0)</f>
        <v>0</v>
      </c>
      <c r="AI234" s="119">
        <f>IFERROR(Notlar!AI234/b_s9,0)</f>
        <v>0</v>
      </c>
      <c r="AJ234" s="119">
        <f>IFERROR(Notlar!AJ234/b_s10,0)</f>
        <v>0</v>
      </c>
      <c r="AK234" s="122" t="e">
        <f>Notlar!AK234/b_top</f>
        <v>#VALUE!</v>
      </c>
      <c r="AL234" s="168">
        <f t="shared" si="9"/>
        <v>0</v>
      </c>
      <c r="AM234" s="169">
        <f t="shared" si="9"/>
        <v>0</v>
      </c>
      <c r="AN234" s="169">
        <f t="shared" si="9"/>
        <v>0</v>
      </c>
      <c r="AO234" s="169">
        <f t="shared" si="9"/>
        <v>0</v>
      </c>
      <c r="AP234" s="169">
        <f t="shared" si="9"/>
        <v>0</v>
      </c>
      <c r="AQ234" s="169">
        <f t="shared" si="8"/>
        <v>0</v>
      </c>
      <c r="AR234" s="169">
        <f t="shared" si="8"/>
        <v>0</v>
      </c>
      <c r="AS234" s="169">
        <f t="shared" si="8"/>
        <v>0</v>
      </c>
      <c r="AT234" s="169">
        <f t="shared" si="8"/>
        <v>0</v>
      </c>
      <c r="AU234" s="169">
        <f t="shared" si="8"/>
        <v>0</v>
      </c>
      <c r="AV234" s="170">
        <f>Notlar!AV234/b_top</f>
        <v>0</v>
      </c>
    </row>
    <row r="235" spans="1:48" x14ac:dyDescent="0.25">
      <c r="A235" s="68">
        <v>233</v>
      </c>
      <c r="B235" s="126" t="str">
        <f>IF(Notlar!B235&lt;&gt;"",Notlar!B235,"")</f>
        <v/>
      </c>
      <c r="C235" s="127" t="str">
        <f>IF(Notlar!C235&lt;&gt;"",Notlar!C235,"")</f>
        <v/>
      </c>
      <c r="D235" s="128" t="str">
        <f>IF(Notlar!D235&lt;&gt;"",Notlar!D235,"")</f>
        <v/>
      </c>
      <c r="E235" s="118">
        <f>IFERROR(Notlar!E235/v_s1,0)</f>
        <v>0</v>
      </c>
      <c r="F235" s="119">
        <f>IFERROR(Notlar!F235/v_s2,0)</f>
        <v>0</v>
      </c>
      <c r="G235" s="119">
        <f>IFERROR(Notlar!G235/v_s3,0)</f>
        <v>0</v>
      </c>
      <c r="H235" s="119">
        <f>IFERROR(Notlar!H235/v_s4,0)</f>
        <v>0</v>
      </c>
      <c r="I235" s="119">
        <f>IFERROR(Notlar!I235/v_s5,0)</f>
        <v>0</v>
      </c>
      <c r="J235" s="119">
        <f>IFERROR(Notlar!J235/v_s6,0)</f>
        <v>0</v>
      </c>
      <c r="K235" s="119">
        <f>IFERROR(Notlar!K235/v_s7,0)</f>
        <v>0</v>
      </c>
      <c r="L235" s="119">
        <f>IFERROR(Notlar!L235/v_s8,0)</f>
        <v>0</v>
      </c>
      <c r="M235" s="119">
        <f>IFERROR(Notlar!M235/v_s9,0)</f>
        <v>0</v>
      </c>
      <c r="N235" s="119">
        <f>IFERROR(Notlar!N235/v_s10,0)</f>
        <v>0</v>
      </c>
      <c r="O235" s="120" t="e">
        <f>Notlar!O235/v_top</f>
        <v>#VALUE!</v>
      </c>
      <c r="P235" s="121">
        <f>IFERROR(Notlar!P235/f_s1,0)</f>
        <v>0</v>
      </c>
      <c r="Q235" s="119">
        <f>IFERROR(Notlar!Q235/f_s2,0)</f>
        <v>0</v>
      </c>
      <c r="R235" s="119">
        <f>IFERROR(Notlar!R235/f_s3,0)</f>
        <v>0</v>
      </c>
      <c r="S235" s="119">
        <f>IFERROR(Notlar!S235/f_s4,0)</f>
        <v>0</v>
      </c>
      <c r="T235" s="119">
        <f>IFERROR(Notlar!T235/f_s5,0)</f>
        <v>0</v>
      </c>
      <c r="U235" s="119">
        <f>IFERROR(Notlar!U235/f_s6,0)</f>
        <v>0</v>
      </c>
      <c r="V235" s="119">
        <f>IFERROR(Notlar!V235/f_s7,0)</f>
        <v>0</v>
      </c>
      <c r="W235" s="119">
        <f>IFERROR(Notlar!W235/f_s8,0)</f>
        <v>0</v>
      </c>
      <c r="X235" s="119">
        <f>IFERROR(Notlar!X235/f_s9,0)</f>
        <v>0</v>
      </c>
      <c r="Y235" s="119">
        <f>IFERROR(Notlar!Y235/f_s10,0)</f>
        <v>0</v>
      </c>
      <c r="Z235" s="122" t="e">
        <f>Notlar!Z235/f_top</f>
        <v>#VALUE!</v>
      </c>
      <c r="AA235" s="118">
        <f>IFERROR(Notlar!AA235/b_s1,0)</f>
        <v>0</v>
      </c>
      <c r="AB235" s="119">
        <f>IFERROR(Notlar!AB235/b_s2,0)</f>
        <v>0</v>
      </c>
      <c r="AC235" s="119">
        <f>IFERROR(Notlar!AC235/b_s3,0)</f>
        <v>0</v>
      </c>
      <c r="AD235" s="119">
        <f>IFERROR(Notlar!AD235/b_s4,0)</f>
        <v>0</v>
      </c>
      <c r="AE235" s="119">
        <f>IFERROR(Notlar!AE235/b_s5,0)</f>
        <v>0</v>
      </c>
      <c r="AF235" s="119">
        <f>IFERROR(Notlar!AF235/b_s6,0)</f>
        <v>0</v>
      </c>
      <c r="AG235" s="119">
        <f>IFERROR(Notlar!AG235/b_s7,0)</f>
        <v>0</v>
      </c>
      <c r="AH235" s="119">
        <f>IFERROR(Notlar!AH235/b_s8,0)</f>
        <v>0</v>
      </c>
      <c r="AI235" s="119">
        <f>IFERROR(Notlar!AI235/b_s9,0)</f>
        <v>0</v>
      </c>
      <c r="AJ235" s="119">
        <f>IFERROR(Notlar!AJ235/b_s10,0)</f>
        <v>0</v>
      </c>
      <c r="AK235" s="122" t="e">
        <f>Notlar!AK235/b_top</f>
        <v>#VALUE!</v>
      </c>
      <c r="AL235" s="168">
        <f t="shared" si="9"/>
        <v>0</v>
      </c>
      <c r="AM235" s="169">
        <f t="shared" si="9"/>
        <v>0</v>
      </c>
      <c r="AN235" s="169">
        <f t="shared" si="9"/>
        <v>0</v>
      </c>
      <c r="AO235" s="169">
        <f t="shared" si="9"/>
        <v>0</v>
      </c>
      <c r="AP235" s="169">
        <f t="shared" si="9"/>
        <v>0</v>
      </c>
      <c r="AQ235" s="169">
        <f t="shared" si="8"/>
        <v>0</v>
      </c>
      <c r="AR235" s="169">
        <f t="shared" si="8"/>
        <v>0</v>
      </c>
      <c r="AS235" s="169">
        <f t="shared" si="8"/>
        <v>0</v>
      </c>
      <c r="AT235" s="169">
        <f t="shared" si="8"/>
        <v>0</v>
      </c>
      <c r="AU235" s="169">
        <f t="shared" si="8"/>
        <v>0</v>
      </c>
      <c r="AV235" s="170">
        <f>Notlar!AV235/b_top</f>
        <v>0</v>
      </c>
    </row>
    <row r="236" spans="1:48" x14ac:dyDescent="0.25">
      <c r="A236" s="30">
        <v>234</v>
      </c>
      <c r="B236" s="123" t="str">
        <f>IF(Notlar!B236&lt;&gt;"",Notlar!B236,"")</f>
        <v/>
      </c>
      <c r="C236" s="124" t="str">
        <f>IF(Notlar!C236&lt;&gt;"",Notlar!C236,"")</f>
        <v/>
      </c>
      <c r="D236" s="125" t="str">
        <f>IF(Notlar!D236&lt;&gt;"",Notlar!D236,"")</f>
        <v/>
      </c>
      <c r="E236" s="118">
        <f>IFERROR(Notlar!E236/v_s1,0)</f>
        <v>0</v>
      </c>
      <c r="F236" s="119">
        <f>IFERROR(Notlar!F236/v_s2,0)</f>
        <v>0</v>
      </c>
      <c r="G236" s="119">
        <f>IFERROR(Notlar!G236/v_s3,0)</f>
        <v>0</v>
      </c>
      <c r="H236" s="119">
        <f>IFERROR(Notlar!H236/v_s4,0)</f>
        <v>0</v>
      </c>
      <c r="I236" s="119">
        <f>IFERROR(Notlar!I236/v_s5,0)</f>
        <v>0</v>
      </c>
      <c r="J236" s="119">
        <f>IFERROR(Notlar!J236/v_s6,0)</f>
        <v>0</v>
      </c>
      <c r="K236" s="119">
        <f>IFERROR(Notlar!K236/v_s7,0)</f>
        <v>0</v>
      </c>
      <c r="L236" s="119">
        <f>IFERROR(Notlar!L236/v_s8,0)</f>
        <v>0</v>
      </c>
      <c r="M236" s="119">
        <f>IFERROR(Notlar!M236/v_s9,0)</f>
        <v>0</v>
      </c>
      <c r="N236" s="119">
        <f>IFERROR(Notlar!N236/v_s10,0)</f>
        <v>0</v>
      </c>
      <c r="O236" s="120" t="e">
        <f>Notlar!O236/v_top</f>
        <v>#VALUE!</v>
      </c>
      <c r="P236" s="121">
        <f>IFERROR(Notlar!P236/f_s1,0)</f>
        <v>0</v>
      </c>
      <c r="Q236" s="119">
        <f>IFERROR(Notlar!Q236/f_s2,0)</f>
        <v>0</v>
      </c>
      <c r="R236" s="119">
        <f>IFERROR(Notlar!R236/f_s3,0)</f>
        <v>0</v>
      </c>
      <c r="S236" s="119">
        <f>IFERROR(Notlar!S236/f_s4,0)</f>
        <v>0</v>
      </c>
      <c r="T236" s="119">
        <f>IFERROR(Notlar!T236/f_s5,0)</f>
        <v>0</v>
      </c>
      <c r="U236" s="119">
        <f>IFERROR(Notlar!U236/f_s6,0)</f>
        <v>0</v>
      </c>
      <c r="V236" s="119">
        <f>IFERROR(Notlar!V236/f_s7,0)</f>
        <v>0</v>
      </c>
      <c r="W236" s="119">
        <f>IFERROR(Notlar!W236/f_s8,0)</f>
        <v>0</v>
      </c>
      <c r="X236" s="119">
        <f>IFERROR(Notlar!X236/f_s9,0)</f>
        <v>0</v>
      </c>
      <c r="Y236" s="119">
        <f>IFERROR(Notlar!Y236/f_s10,0)</f>
        <v>0</v>
      </c>
      <c r="Z236" s="122" t="e">
        <f>Notlar!Z236/f_top</f>
        <v>#VALUE!</v>
      </c>
      <c r="AA236" s="118">
        <f>IFERROR(Notlar!AA236/b_s1,0)</f>
        <v>0</v>
      </c>
      <c r="AB236" s="119">
        <f>IFERROR(Notlar!AB236/b_s2,0)</f>
        <v>0</v>
      </c>
      <c r="AC236" s="119">
        <f>IFERROR(Notlar!AC236/b_s3,0)</f>
        <v>0</v>
      </c>
      <c r="AD236" s="119">
        <f>IFERROR(Notlar!AD236/b_s4,0)</f>
        <v>0</v>
      </c>
      <c r="AE236" s="119">
        <f>IFERROR(Notlar!AE236/b_s5,0)</f>
        <v>0</v>
      </c>
      <c r="AF236" s="119">
        <f>IFERROR(Notlar!AF236/b_s6,0)</f>
        <v>0</v>
      </c>
      <c r="AG236" s="119">
        <f>IFERROR(Notlar!AG236/b_s7,0)</f>
        <v>0</v>
      </c>
      <c r="AH236" s="119">
        <f>IFERROR(Notlar!AH236/b_s8,0)</f>
        <v>0</v>
      </c>
      <c r="AI236" s="119">
        <f>IFERROR(Notlar!AI236/b_s9,0)</f>
        <v>0</v>
      </c>
      <c r="AJ236" s="119">
        <f>IFERROR(Notlar!AJ236/b_s10,0)</f>
        <v>0</v>
      </c>
      <c r="AK236" s="122" t="e">
        <f>Notlar!AK236/b_top</f>
        <v>#VALUE!</v>
      </c>
      <c r="AL236" s="168">
        <f t="shared" si="9"/>
        <v>0</v>
      </c>
      <c r="AM236" s="169">
        <f t="shared" si="9"/>
        <v>0</v>
      </c>
      <c r="AN236" s="169">
        <f t="shared" si="9"/>
        <v>0</v>
      </c>
      <c r="AO236" s="169">
        <f t="shared" si="9"/>
        <v>0</v>
      </c>
      <c r="AP236" s="169">
        <f t="shared" si="9"/>
        <v>0</v>
      </c>
      <c r="AQ236" s="169">
        <f t="shared" si="8"/>
        <v>0</v>
      </c>
      <c r="AR236" s="169">
        <f t="shared" si="8"/>
        <v>0</v>
      </c>
      <c r="AS236" s="169">
        <f t="shared" si="8"/>
        <v>0</v>
      </c>
      <c r="AT236" s="169">
        <f t="shared" si="8"/>
        <v>0</v>
      </c>
      <c r="AU236" s="169">
        <f t="shared" si="8"/>
        <v>0</v>
      </c>
      <c r="AV236" s="170">
        <f>Notlar!AV236/b_top</f>
        <v>0</v>
      </c>
    </row>
    <row r="237" spans="1:48" x14ac:dyDescent="0.25">
      <c r="A237" s="68">
        <v>235</v>
      </c>
      <c r="B237" s="126" t="str">
        <f>IF(Notlar!B237&lt;&gt;"",Notlar!B237,"")</f>
        <v/>
      </c>
      <c r="C237" s="127" t="str">
        <f>IF(Notlar!C237&lt;&gt;"",Notlar!C237,"")</f>
        <v/>
      </c>
      <c r="D237" s="128" t="str">
        <f>IF(Notlar!D237&lt;&gt;"",Notlar!D237,"")</f>
        <v/>
      </c>
      <c r="E237" s="118">
        <f>IFERROR(Notlar!E237/v_s1,0)</f>
        <v>0</v>
      </c>
      <c r="F237" s="119">
        <f>IFERROR(Notlar!F237/v_s2,0)</f>
        <v>0</v>
      </c>
      <c r="G237" s="119">
        <f>IFERROR(Notlar!G237/v_s3,0)</f>
        <v>0</v>
      </c>
      <c r="H237" s="119">
        <f>IFERROR(Notlar!H237/v_s4,0)</f>
        <v>0</v>
      </c>
      <c r="I237" s="119">
        <f>IFERROR(Notlar!I237/v_s5,0)</f>
        <v>0</v>
      </c>
      <c r="J237" s="119">
        <f>IFERROR(Notlar!J237/v_s6,0)</f>
        <v>0</v>
      </c>
      <c r="K237" s="119">
        <f>IFERROR(Notlar!K237/v_s7,0)</f>
        <v>0</v>
      </c>
      <c r="L237" s="119">
        <f>IFERROR(Notlar!L237/v_s8,0)</f>
        <v>0</v>
      </c>
      <c r="M237" s="119">
        <f>IFERROR(Notlar!M237/v_s9,0)</f>
        <v>0</v>
      </c>
      <c r="N237" s="119">
        <f>IFERROR(Notlar!N237/v_s10,0)</f>
        <v>0</v>
      </c>
      <c r="O237" s="120" t="e">
        <f>Notlar!O237/v_top</f>
        <v>#VALUE!</v>
      </c>
      <c r="P237" s="121">
        <f>IFERROR(Notlar!P237/f_s1,0)</f>
        <v>0</v>
      </c>
      <c r="Q237" s="119">
        <f>IFERROR(Notlar!Q237/f_s2,0)</f>
        <v>0</v>
      </c>
      <c r="R237" s="119">
        <f>IFERROR(Notlar!R237/f_s3,0)</f>
        <v>0</v>
      </c>
      <c r="S237" s="119">
        <f>IFERROR(Notlar!S237/f_s4,0)</f>
        <v>0</v>
      </c>
      <c r="T237" s="119">
        <f>IFERROR(Notlar!T237/f_s5,0)</f>
        <v>0</v>
      </c>
      <c r="U237" s="119">
        <f>IFERROR(Notlar!U237/f_s6,0)</f>
        <v>0</v>
      </c>
      <c r="V237" s="119">
        <f>IFERROR(Notlar!V237/f_s7,0)</f>
        <v>0</v>
      </c>
      <c r="W237" s="119">
        <f>IFERROR(Notlar!W237/f_s8,0)</f>
        <v>0</v>
      </c>
      <c r="X237" s="119">
        <f>IFERROR(Notlar!X237/f_s9,0)</f>
        <v>0</v>
      </c>
      <c r="Y237" s="119">
        <f>IFERROR(Notlar!Y237/f_s10,0)</f>
        <v>0</v>
      </c>
      <c r="Z237" s="122" t="e">
        <f>Notlar!Z237/f_top</f>
        <v>#VALUE!</v>
      </c>
      <c r="AA237" s="118">
        <f>IFERROR(Notlar!AA237/b_s1,0)</f>
        <v>0</v>
      </c>
      <c r="AB237" s="119">
        <f>IFERROR(Notlar!AB237/b_s2,0)</f>
        <v>0</v>
      </c>
      <c r="AC237" s="119">
        <f>IFERROR(Notlar!AC237/b_s3,0)</f>
        <v>0</v>
      </c>
      <c r="AD237" s="119">
        <f>IFERROR(Notlar!AD237/b_s4,0)</f>
        <v>0</v>
      </c>
      <c r="AE237" s="119">
        <f>IFERROR(Notlar!AE237/b_s5,0)</f>
        <v>0</v>
      </c>
      <c r="AF237" s="119">
        <f>IFERROR(Notlar!AF237/b_s6,0)</f>
        <v>0</v>
      </c>
      <c r="AG237" s="119">
        <f>IFERROR(Notlar!AG237/b_s7,0)</f>
        <v>0</v>
      </c>
      <c r="AH237" s="119">
        <f>IFERROR(Notlar!AH237/b_s8,0)</f>
        <v>0</v>
      </c>
      <c r="AI237" s="119">
        <f>IFERROR(Notlar!AI237/b_s9,0)</f>
        <v>0</v>
      </c>
      <c r="AJ237" s="119">
        <f>IFERROR(Notlar!AJ237/b_s10,0)</f>
        <v>0</v>
      </c>
      <c r="AK237" s="122" t="e">
        <f>Notlar!AK237/b_top</f>
        <v>#VALUE!</v>
      </c>
      <c r="AL237" s="168">
        <f t="shared" si="9"/>
        <v>0</v>
      </c>
      <c r="AM237" s="169">
        <f t="shared" si="9"/>
        <v>0</v>
      </c>
      <c r="AN237" s="169">
        <f t="shared" si="9"/>
        <v>0</v>
      </c>
      <c r="AO237" s="169">
        <f t="shared" si="9"/>
        <v>0</v>
      </c>
      <c r="AP237" s="169">
        <f t="shared" si="9"/>
        <v>0</v>
      </c>
      <c r="AQ237" s="169">
        <f t="shared" si="8"/>
        <v>0</v>
      </c>
      <c r="AR237" s="169">
        <f t="shared" si="8"/>
        <v>0</v>
      </c>
      <c r="AS237" s="169">
        <f t="shared" si="8"/>
        <v>0</v>
      </c>
      <c r="AT237" s="169">
        <f t="shared" si="8"/>
        <v>0</v>
      </c>
      <c r="AU237" s="169">
        <f t="shared" si="8"/>
        <v>0</v>
      </c>
      <c r="AV237" s="170">
        <f>Notlar!AV237/b_top</f>
        <v>0</v>
      </c>
    </row>
    <row r="238" spans="1:48" x14ac:dyDescent="0.25">
      <c r="A238" s="30">
        <v>236</v>
      </c>
      <c r="B238" s="123" t="str">
        <f>IF(Notlar!B238&lt;&gt;"",Notlar!B238,"")</f>
        <v/>
      </c>
      <c r="C238" s="124" t="str">
        <f>IF(Notlar!C238&lt;&gt;"",Notlar!C238,"")</f>
        <v/>
      </c>
      <c r="D238" s="125" t="str">
        <f>IF(Notlar!D238&lt;&gt;"",Notlar!D238,"")</f>
        <v/>
      </c>
      <c r="E238" s="118">
        <f>IFERROR(Notlar!E238/v_s1,0)</f>
        <v>0</v>
      </c>
      <c r="F238" s="119">
        <f>IFERROR(Notlar!F238/v_s2,0)</f>
        <v>0</v>
      </c>
      <c r="G238" s="119">
        <f>IFERROR(Notlar!G238/v_s3,0)</f>
        <v>0</v>
      </c>
      <c r="H238" s="119">
        <f>IFERROR(Notlar!H238/v_s4,0)</f>
        <v>0</v>
      </c>
      <c r="I238" s="119">
        <f>IFERROR(Notlar!I238/v_s5,0)</f>
        <v>0</v>
      </c>
      <c r="J238" s="119">
        <f>IFERROR(Notlar!J238/v_s6,0)</f>
        <v>0</v>
      </c>
      <c r="K238" s="119">
        <f>IFERROR(Notlar!K238/v_s7,0)</f>
        <v>0</v>
      </c>
      <c r="L238" s="119">
        <f>IFERROR(Notlar!L238/v_s8,0)</f>
        <v>0</v>
      </c>
      <c r="M238" s="119">
        <f>IFERROR(Notlar!M238/v_s9,0)</f>
        <v>0</v>
      </c>
      <c r="N238" s="119">
        <f>IFERROR(Notlar!N238/v_s10,0)</f>
        <v>0</v>
      </c>
      <c r="O238" s="120" t="e">
        <f>Notlar!O238/v_top</f>
        <v>#VALUE!</v>
      </c>
      <c r="P238" s="121">
        <f>IFERROR(Notlar!P238/f_s1,0)</f>
        <v>0</v>
      </c>
      <c r="Q238" s="119">
        <f>IFERROR(Notlar!Q238/f_s2,0)</f>
        <v>0</v>
      </c>
      <c r="R238" s="119">
        <f>IFERROR(Notlar!R238/f_s3,0)</f>
        <v>0</v>
      </c>
      <c r="S238" s="119">
        <f>IFERROR(Notlar!S238/f_s4,0)</f>
        <v>0</v>
      </c>
      <c r="T238" s="119">
        <f>IFERROR(Notlar!T238/f_s5,0)</f>
        <v>0</v>
      </c>
      <c r="U238" s="119">
        <f>IFERROR(Notlar!U238/f_s6,0)</f>
        <v>0</v>
      </c>
      <c r="V238" s="119">
        <f>IFERROR(Notlar!V238/f_s7,0)</f>
        <v>0</v>
      </c>
      <c r="W238" s="119">
        <f>IFERROR(Notlar!W238/f_s8,0)</f>
        <v>0</v>
      </c>
      <c r="X238" s="119">
        <f>IFERROR(Notlar!X238/f_s9,0)</f>
        <v>0</v>
      </c>
      <c r="Y238" s="119">
        <f>IFERROR(Notlar!Y238/f_s10,0)</f>
        <v>0</v>
      </c>
      <c r="Z238" s="122" t="e">
        <f>Notlar!Z238/f_top</f>
        <v>#VALUE!</v>
      </c>
      <c r="AA238" s="118">
        <f>IFERROR(Notlar!AA238/b_s1,0)</f>
        <v>0</v>
      </c>
      <c r="AB238" s="119">
        <f>IFERROR(Notlar!AB238/b_s2,0)</f>
        <v>0</v>
      </c>
      <c r="AC238" s="119">
        <f>IFERROR(Notlar!AC238/b_s3,0)</f>
        <v>0</v>
      </c>
      <c r="AD238" s="119">
        <f>IFERROR(Notlar!AD238/b_s4,0)</f>
        <v>0</v>
      </c>
      <c r="AE238" s="119">
        <f>IFERROR(Notlar!AE238/b_s5,0)</f>
        <v>0</v>
      </c>
      <c r="AF238" s="119">
        <f>IFERROR(Notlar!AF238/b_s6,0)</f>
        <v>0</v>
      </c>
      <c r="AG238" s="119">
        <f>IFERROR(Notlar!AG238/b_s7,0)</f>
        <v>0</v>
      </c>
      <c r="AH238" s="119">
        <f>IFERROR(Notlar!AH238/b_s8,0)</f>
        <v>0</v>
      </c>
      <c r="AI238" s="119">
        <f>IFERROR(Notlar!AI238/b_s9,0)</f>
        <v>0</v>
      </c>
      <c r="AJ238" s="119">
        <f>IFERROR(Notlar!AJ238/b_s10,0)</f>
        <v>0</v>
      </c>
      <c r="AK238" s="122" t="e">
        <f>Notlar!AK238/b_top</f>
        <v>#VALUE!</v>
      </c>
      <c r="AL238" s="168">
        <f t="shared" si="9"/>
        <v>0</v>
      </c>
      <c r="AM238" s="169">
        <f t="shared" si="9"/>
        <v>0</v>
      </c>
      <c r="AN238" s="169">
        <f t="shared" si="9"/>
        <v>0</v>
      </c>
      <c r="AO238" s="169">
        <f t="shared" si="9"/>
        <v>0</v>
      </c>
      <c r="AP238" s="169">
        <f t="shared" si="9"/>
        <v>0</v>
      </c>
      <c r="AQ238" s="169">
        <f t="shared" si="8"/>
        <v>0</v>
      </c>
      <c r="AR238" s="169">
        <f t="shared" si="8"/>
        <v>0</v>
      </c>
      <c r="AS238" s="169">
        <f t="shared" si="8"/>
        <v>0</v>
      </c>
      <c r="AT238" s="169">
        <f t="shared" si="8"/>
        <v>0</v>
      </c>
      <c r="AU238" s="169">
        <f t="shared" si="8"/>
        <v>0</v>
      </c>
      <c r="AV238" s="170">
        <f>Notlar!AV238/b_top</f>
        <v>0</v>
      </c>
    </row>
    <row r="239" spans="1:48" x14ac:dyDescent="0.25">
      <c r="A239" s="68">
        <v>237</v>
      </c>
      <c r="B239" s="126" t="str">
        <f>IF(Notlar!B239&lt;&gt;"",Notlar!B239,"")</f>
        <v/>
      </c>
      <c r="C239" s="127" t="str">
        <f>IF(Notlar!C239&lt;&gt;"",Notlar!C239,"")</f>
        <v/>
      </c>
      <c r="D239" s="128" t="str">
        <f>IF(Notlar!D239&lt;&gt;"",Notlar!D239,"")</f>
        <v/>
      </c>
      <c r="E239" s="118">
        <f>IFERROR(Notlar!E239/v_s1,0)</f>
        <v>0</v>
      </c>
      <c r="F239" s="119">
        <f>IFERROR(Notlar!F239/v_s2,0)</f>
        <v>0</v>
      </c>
      <c r="G239" s="119">
        <f>IFERROR(Notlar!G239/v_s3,0)</f>
        <v>0</v>
      </c>
      <c r="H239" s="119">
        <f>IFERROR(Notlar!H239/v_s4,0)</f>
        <v>0</v>
      </c>
      <c r="I239" s="119">
        <f>IFERROR(Notlar!I239/v_s5,0)</f>
        <v>0</v>
      </c>
      <c r="J239" s="119">
        <f>IFERROR(Notlar!J239/v_s6,0)</f>
        <v>0</v>
      </c>
      <c r="K239" s="119">
        <f>IFERROR(Notlar!K239/v_s7,0)</f>
        <v>0</v>
      </c>
      <c r="L239" s="119">
        <f>IFERROR(Notlar!L239/v_s8,0)</f>
        <v>0</v>
      </c>
      <c r="M239" s="119">
        <f>IFERROR(Notlar!M239/v_s9,0)</f>
        <v>0</v>
      </c>
      <c r="N239" s="119">
        <f>IFERROR(Notlar!N239/v_s10,0)</f>
        <v>0</v>
      </c>
      <c r="O239" s="120" t="e">
        <f>Notlar!O239/v_top</f>
        <v>#VALUE!</v>
      </c>
      <c r="P239" s="121">
        <f>IFERROR(Notlar!P239/f_s1,0)</f>
        <v>0</v>
      </c>
      <c r="Q239" s="119">
        <f>IFERROR(Notlar!Q239/f_s2,0)</f>
        <v>0</v>
      </c>
      <c r="R239" s="119">
        <f>IFERROR(Notlar!R239/f_s3,0)</f>
        <v>0</v>
      </c>
      <c r="S239" s="119">
        <f>IFERROR(Notlar!S239/f_s4,0)</f>
        <v>0</v>
      </c>
      <c r="T239" s="119">
        <f>IFERROR(Notlar!T239/f_s5,0)</f>
        <v>0</v>
      </c>
      <c r="U239" s="119">
        <f>IFERROR(Notlar!U239/f_s6,0)</f>
        <v>0</v>
      </c>
      <c r="V239" s="119">
        <f>IFERROR(Notlar!V239/f_s7,0)</f>
        <v>0</v>
      </c>
      <c r="W239" s="119">
        <f>IFERROR(Notlar!W239/f_s8,0)</f>
        <v>0</v>
      </c>
      <c r="X239" s="119">
        <f>IFERROR(Notlar!X239/f_s9,0)</f>
        <v>0</v>
      </c>
      <c r="Y239" s="119">
        <f>IFERROR(Notlar!Y239/f_s10,0)</f>
        <v>0</v>
      </c>
      <c r="Z239" s="122" t="e">
        <f>Notlar!Z239/f_top</f>
        <v>#VALUE!</v>
      </c>
      <c r="AA239" s="118">
        <f>IFERROR(Notlar!AA239/b_s1,0)</f>
        <v>0</v>
      </c>
      <c r="AB239" s="119">
        <f>IFERROR(Notlar!AB239/b_s2,0)</f>
        <v>0</v>
      </c>
      <c r="AC239" s="119">
        <f>IFERROR(Notlar!AC239/b_s3,0)</f>
        <v>0</v>
      </c>
      <c r="AD239" s="119">
        <f>IFERROR(Notlar!AD239/b_s4,0)</f>
        <v>0</v>
      </c>
      <c r="AE239" s="119">
        <f>IFERROR(Notlar!AE239/b_s5,0)</f>
        <v>0</v>
      </c>
      <c r="AF239" s="119">
        <f>IFERROR(Notlar!AF239/b_s6,0)</f>
        <v>0</v>
      </c>
      <c r="AG239" s="119">
        <f>IFERROR(Notlar!AG239/b_s7,0)</f>
        <v>0</v>
      </c>
      <c r="AH239" s="119">
        <f>IFERROR(Notlar!AH239/b_s8,0)</f>
        <v>0</v>
      </c>
      <c r="AI239" s="119">
        <f>IFERROR(Notlar!AI239/b_s9,0)</f>
        <v>0</v>
      </c>
      <c r="AJ239" s="119">
        <f>IFERROR(Notlar!AJ239/b_s10,0)</f>
        <v>0</v>
      </c>
      <c r="AK239" s="122" t="e">
        <f>Notlar!AK239/b_top</f>
        <v>#VALUE!</v>
      </c>
      <c r="AL239" s="168">
        <f t="shared" si="9"/>
        <v>0</v>
      </c>
      <c r="AM239" s="169">
        <f t="shared" si="9"/>
        <v>0</v>
      </c>
      <c r="AN239" s="169">
        <f t="shared" si="9"/>
        <v>0</v>
      </c>
      <c r="AO239" s="169">
        <f t="shared" si="9"/>
        <v>0</v>
      </c>
      <c r="AP239" s="169">
        <f t="shared" si="9"/>
        <v>0</v>
      </c>
      <c r="AQ239" s="169">
        <f t="shared" si="8"/>
        <v>0</v>
      </c>
      <c r="AR239" s="169">
        <f t="shared" si="8"/>
        <v>0</v>
      </c>
      <c r="AS239" s="169">
        <f t="shared" si="8"/>
        <v>0</v>
      </c>
      <c r="AT239" s="169">
        <f t="shared" si="8"/>
        <v>0</v>
      </c>
      <c r="AU239" s="169">
        <f t="shared" si="8"/>
        <v>0</v>
      </c>
      <c r="AV239" s="170">
        <f>Notlar!AV239/b_top</f>
        <v>0</v>
      </c>
    </row>
    <row r="240" spans="1:48" x14ac:dyDescent="0.25">
      <c r="A240" s="30">
        <v>238</v>
      </c>
      <c r="B240" s="123" t="str">
        <f>IF(Notlar!B240&lt;&gt;"",Notlar!B240,"")</f>
        <v/>
      </c>
      <c r="C240" s="124" t="str">
        <f>IF(Notlar!C240&lt;&gt;"",Notlar!C240,"")</f>
        <v/>
      </c>
      <c r="D240" s="125" t="str">
        <f>IF(Notlar!D240&lt;&gt;"",Notlar!D240,"")</f>
        <v/>
      </c>
      <c r="E240" s="118">
        <f>IFERROR(Notlar!E240/v_s1,0)</f>
        <v>0</v>
      </c>
      <c r="F240" s="119">
        <f>IFERROR(Notlar!F240/v_s2,0)</f>
        <v>0</v>
      </c>
      <c r="G240" s="119">
        <f>IFERROR(Notlar!G240/v_s3,0)</f>
        <v>0</v>
      </c>
      <c r="H240" s="119">
        <f>IFERROR(Notlar!H240/v_s4,0)</f>
        <v>0</v>
      </c>
      <c r="I240" s="119">
        <f>IFERROR(Notlar!I240/v_s5,0)</f>
        <v>0</v>
      </c>
      <c r="J240" s="119">
        <f>IFERROR(Notlar!J240/v_s6,0)</f>
        <v>0</v>
      </c>
      <c r="K240" s="119">
        <f>IFERROR(Notlar!K240/v_s7,0)</f>
        <v>0</v>
      </c>
      <c r="L240" s="119">
        <f>IFERROR(Notlar!L240/v_s8,0)</f>
        <v>0</v>
      </c>
      <c r="M240" s="119">
        <f>IFERROR(Notlar!M240/v_s9,0)</f>
        <v>0</v>
      </c>
      <c r="N240" s="119">
        <f>IFERROR(Notlar!N240/v_s10,0)</f>
        <v>0</v>
      </c>
      <c r="O240" s="120" t="e">
        <f>Notlar!O240/v_top</f>
        <v>#VALUE!</v>
      </c>
      <c r="P240" s="121">
        <f>IFERROR(Notlar!P240/f_s1,0)</f>
        <v>0</v>
      </c>
      <c r="Q240" s="119">
        <f>IFERROR(Notlar!Q240/f_s2,0)</f>
        <v>0</v>
      </c>
      <c r="R240" s="119">
        <f>IFERROR(Notlar!R240/f_s3,0)</f>
        <v>0</v>
      </c>
      <c r="S240" s="119">
        <f>IFERROR(Notlar!S240/f_s4,0)</f>
        <v>0</v>
      </c>
      <c r="T240" s="119">
        <f>IFERROR(Notlar!T240/f_s5,0)</f>
        <v>0</v>
      </c>
      <c r="U240" s="119">
        <f>IFERROR(Notlar!U240/f_s6,0)</f>
        <v>0</v>
      </c>
      <c r="V240" s="119">
        <f>IFERROR(Notlar!V240/f_s7,0)</f>
        <v>0</v>
      </c>
      <c r="W240" s="119">
        <f>IFERROR(Notlar!W240/f_s8,0)</f>
        <v>0</v>
      </c>
      <c r="X240" s="119">
        <f>IFERROR(Notlar!X240/f_s9,0)</f>
        <v>0</v>
      </c>
      <c r="Y240" s="119">
        <f>IFERROR(Notlar!Y240/f_s10,0)</f>
        <v>0</v>
      </c>
      <c r="Z240" s="122" t="e">
        <f>Notlar!Z240/f_top</f>
        <v>#VALUE!</v>
      </c>
      <c r="AA240" s="118">
        <f>IFERROR(Notlar!AA240/b_s1,0)</f>
        <v>0</v>
      </c>
      <c r="AB240" s="119">
        <f>IFERROR(Notlar!AB240/b_s2,0)</f>
        <v>0</v>
      </c>
      <c r="AC240" s="119">
        <f>IFERROR(Notlar!AC240/b_s3,0)</f>
        <v>0</v>
      </c>
      <c r="AD240" s="119">
        <f>IFERROR(Notlar!AD240/b_s4,0)</f>
        <v>0</v>
      </c>
      <c r="AE240" s="119">
        <f>IFERROR(Notlar!AE240/b_s5,0)</f>
        <v>0</v>
      </c>
      <c r="AF240" s="119">
        <f>IFERROR(Notlar!AF240/b_s6,0)</f>
        <v>0</v>
      </c>
      <c r="AG240" s="119">
        <f>IFERROR(Notlar!AG240/b_s7,0)</f>
        <v>0</v>
      </c>
      <c r="AH240" s="119">
        <f>IFERROR(Notlar!AH240/b_s8,0)</f>
        <v>0</v>
      </c>
      <c r="AI240" s="119">
        <f>IFERROR(Notlar!AI240/b_s9,0)</f>
        <v>0</v>
      </c>
      <c r="AJ240" s="119">
        <f>IFERROR(Notlar!AJ240/b_s10,0)</f>
        <v>0</v>
      </c>
      <c r="AK240" s="122" t="e">
        <f>Notlar!AK240/b_top</f>
        <v>#VALUE!</v>
      </c>
      <c r="AL240" s="168">
        <f t="shared" si="9"/>
        <v>0</v>
      </c>
      <c r="AM240" s="169">
        <f t="shared" si="9"/>
        <v>0</v>
      </c>
      <c r="AN240" s="169">
        <f t="shared" si="9"/>
        <v>0</v>
      </c>
      <c r="AO240" s="169">
        <f t="shared" si="9"/>
        <v>0</v>
      </c>
      <c r="AP240" s="169">
        <f t="shared" si="9"/>
        <v>0</v>
      </c>
      <c r="AQ240" s="169">
        <f t="shared" si="8"/>
        <v>0</v>
      </c>
      <c r="AR240" s="169">
        <f t="shared" si="8"/>
        <v>0</v>
      </c>
      <c r="AS240" s="169">
        <f t="shared" si="8"/>
        <v>0</v>
      </c>
      <c r="AT240" s="169">
        <f t="shared" si="8"/>
        <v>0</v>
      </c>
      <c r="AU240" s="169">
        <f t="shared" si="8"/>
        <v>0</v>
      </c>
      <c r="AV240" s="170">
        <f>Notlar!AV240/b_top</f>
        <v>0</v>
      </c>
    </row>
    <row r="241" spans="1:48" x14ac:dyDescent="0.25">
      <c r="A241" s="68">
        <v>239</v>
      </c>
      <c r="B241" s="126" t="str">
        <f>IF(Notlar!B241&lt;&gt;"",Notlar!B241,"")</f>
        <v/>
      </c>
      <c r="C241" s="127" t="str">
        <f>IF(Notlar!C241&lt;&gt;"",Notlar!C241,"")</f>
        <v/>
      </c>
      <c r="D241" s="128" t="str">
        <f>IF(Notlar!D241&lt;&gt;"",Notlar!D241,"")</f>
        <v/>
      </c>
      <c r="E241" s="118">
        <f>IFERROR(Notlar!E241/v_s1,0)</f>
        <v>0</v>
      </c>
      <c r="F241" s="119">
        <f>IFERROR(Notlar!F241/v_s2,0)</f>
        <v>0</v>
      </c>
      <c r="G241" s="119">
        <f>IFERROR(Notlar!G241/v_s3,0)</f>
        <v>0</v>
      </c>
      <c r="H241" s="119">
        <f>IFERROR(Notlar!H241/v_s4,0)</f>
        <v>0</v>
      </c>
      <c r="I241" s="119">
        <f>IFERROR(Notlar!I241/v_s5,0)</f>
        <v>0</v>
      </c>
      <c r="J241" s="119">
        <f>IFERROR(Notlar!J241/v_s6,0)</f>
        <v>0</v>
      </c>
      <c r="K241" s="119">
        <f>IFERROR(Notlar!K241/v_s7,0)</f>
        <v>0</v>
      </c>
      <c r="L241" s="119">
        <f>IFERROR(Notlar!L241/v_s8,0)</f>
        <v>0</v>
      </c>
      <c r="M241" s="119">
        <f>IFERROR(Notlar!M241/v_s9,0)</f>
        <v>0</v>
      </c>
      <c r="N241" s="119">
        <f>IFERROR(Notlar!N241/v_s10,0)</f>
        <v>0</v>
      </c>
      <c r="O241" s="120" t="e">
        <f>Notlar!O241/v_top</f>
        <v>#VALUE!</v>
      </c>
      <c r="P241" s="121">
        <f>IFERROR(Notlar!P241/f_s1,0)</f>
        <v>0</v>
      </c>
      <c r="Q241" s="119">
        <f>IFERROR(Notlar!Q241/f_s2,0)</f>
        <v>0</v>
      </c>
      <c r="R241" s="119">
        <f>IFERROR(Notlar!R241/f_s3,0)</f>
        <v>0</v>
      </c>
      <c r="S241" s="119">
        <f>IFERROR(Notlar!S241/f_s4,0)</f>
        <v>0</v>
      </c>
      <c r="T241" s="119">
        <f>IFERROR(Notlar!T241/f_s5,0)</f>
        <v>0</v>
      </c>
      <c r="U241" s="119">
        <f>IFERROR(Notlar!U241/f_s6,0)</f>
        <v>0</v>
      </c>
      <c r="V241" s="119">
        <f>IFERROR(Notlar!V241/f_s7,0)</f>
        <v>0</v>
      </c>
      <c r="W241" s="119">
        <f>IFERROR(Notlar!W241/f_s8,0)</f>
        <v>0</v>
      </c>
      <c r="X241" s="119">
        <f>IFERROR(Notlar!X241/f_s9,0)</f>
        <v>0</v>
      </c>
      <c r="Y241" s="119">
        <f>IFERROR(Notlar!Y241/f_s10,0)</f>
        <v>0</v>
      </c>
      <c r="Z241" s="122" t="e">
        <f>Notlar!Z241/f_top</f>
        <v>#VALUE!</v>
      </c>
      <c r="AA241" s="118">
        <f>IFERROR(Notlar!AA241/b_s1,0)</f>
        <v>0</v>
      </c>
      <c r="AB241" s="119">
        <f>IFERROR(Notlar!AB241/b_s2,0)</f>
        <v>0</v>
      </c>
      <c r="AC241" s="119">
        <f>IFERROR(Notlar!AC241/b_s3,0)</f>
        <v>0</v>
      </c>
      <c r="AD241" s="119">
        <f>IFERROR(Notlar!AD241/b_s4,0)</f>
        <v>0</v>
      </c>
      <c r="AE241" s="119">
        <f>IFERROR(Notlar!AE241/b_s5,0)</f>
        <v>0</v>
      </c>
      <c r="AF241" s="119">
        <f>IFERROR(Notlar!AF241/b_s6,0)</f>
        <v>0</v>
      </c>
      <c r="AG241" s="119">
        <f>IFERROR(Notlar!AG241/b_s7,0)</f>
        <v>0</v>
      </c>
      <c r="AH241" s="119">
        <f>IFERROR(Notlar!AH241/b_s8,0)</f>
        <v>0</v>
      </c>
      <c r="AI241" s="119">
        <f>IFERROR(Notlar!AI241/b_s9,0)</f>
        <v>0</v>
      </c>
      <c r="AJ241" s="119">
        <f>IFERROR(Notlar!AJ241/b_s10,0)</f>
        <v>0</v>
      </c>
      <c r="AK241" s="122" t="e">
        <f>Notlar!AK241/b_top</f>
        <v>#VALUE!</v>
      </c>
      <c r="AL241" s="168">
        <f t="shared" si="9"/>
        <v>0</v>
      </c>
      <c r="AM241" s="169">
        <f t="shared" si="9"/>
        <v>0</v>
      </c>
      <c r="AN241" s="169">
        <f t="shared" si="9"/>
        <v>0</v>
      </c>
      <c r="AO241" s="169">
        <f t="shared" si="9"/>
        <v>0</v>
      </c>
      <c r="AP241" s="169">
        <f t="shared" si="9"/>
        <v>0</v>
      </c>
      <c r="AQ241" s="169">
        <f t="shared" si="8"/>
        <v>0</v>
      </c>
      <c r="AR241" s="169">
        <f t="shared" si="8"/>
        <v>0</v>
      </c>
      <c r="AS241" s="169">
        <f t="shared" si="8"/>
        <v>0</v>
      </c>
      <c r="AT241" s="169">
        <f t="shared" si="8"/>
        <v>0</v>
      </c>
      <c r="AU241" s="169">
        <f t="shared" si="8"/>
        <v>0</v>
      </c>
      <c r="AV241" s="170">
        <f>Notlar!AV241/b_top</f>
        <v>0</v>
      </c>
    </row>
    <row r="242" spans="1:48" x14ac:dyDescent="0.25">
      <c r="A242" s="30">
        <v>240</v>
      </c>
      <c r="B242" s="123" t="str">
        <f>IF(Notlar!B242&lt;&gt;"",Notlar!B242,"")</f>
        <v/>
      </c>
      <c r="C242" s="124" t="str">
        <f>IF(Notlar!C242&lt;&gt;"",Notlar!C242,"")</f>
        <v/>
      </c>
      <c r="D242" s="125" t="str">
        <f>IF(Notlar!D242&lt;&gt;"",Notlar!D242,"")</f>
        <v/>
      </c>
      <c r="E242" s="118">
        <f>IFERROR(Notlar!E242/v_s1,0)</f>
        <v>0</v>
      </c>
      <c r="F242" s="119">
        <f>IFERROR(Notlar!F242/v_s2,0)</f>
        <v>0</v>
      </c>
      <c r="G242" s="119">
        <f>IFERROR(Notlar!G242/v_s3,0)</f>
        <v>0</v>
      </c>
      <c r="H242" s="119">
        <f>IFERROR(Notlar!H242/v_s4,0)</f>
        <v>0</v>
      </c>
      <c r="I242" s="119">
        <f>IFERROR(Notlar!I242/v_s5,0)</f>
        <v>0</v>
      </c>
      <c r="J242" s="119">
        <f>IFERROR(Notlar!J242/v_s6,0)</f>
        <v>0</v>
      </c>
      <c r="K242" s="119">
        <f>IFERROR(Notlar!K242/v_s7,0)</f>
        <v>0</v>
      </c>
      <c r="L242" s="119">
        <f>IFERROR(Notlar!L242/v_s8,0)</f>
        <v>0</v>
      </c>
      <c r="M242" s="119">
        <f>IFERROR(Notlar!M242/v_s9,0)</f>
        <v>0</v>
      </c>
      <c r="N242" s="119">
        <f>IFERROR(Notlar!N242/v_s10,0)</f>
        <v>0</v>
      </c>
      <c r="O242" s="120" t="e">
        <f>Notlar!O242/v_top</f>
        <v>#VALUE!</v>
      </c>
      <c r="P242" s="121">
        <f>IFERROR(Notlar!P242/f_s1,0)</f>
        <v>0</v>
      </c>
      <c r="Q242" s="119">
        <f>IFERROR(Notlar!Q242/f_s2,0)</f>
        <v>0</v>
      </c>
      <c r="R242" s="119">
        <f>IFERROR(Notlar!R242/f_s3,0)</f>
        <v>0</v>
      </c>
      <c r="S242" s="119">
        <f>IFERROR(Notlar!S242/f_s4,0)</f>
        <v>0</v>
      </c>
      <c r="T242" s="119">
        <f>IFERROR(Notlar!T242/f_s5,0)</f>
        <v>0</v>
      </c>
      <c r="U242" s="119">
        <f>IFERROR(Notlar!U242/f_s6,0)</f>
        <v>0</v>
      </c>
      <c r="V242" s="119">
        <f>IFERROR(Notlar!V242/f_s7,0)</f>
        <v>0</v>
      </c>
      <c r="W242" s="119">
        <f>IFERROR(Notlar!W242/f_s8,0)</f>
        <v>0</v>
      </c>
      <c r="X242" s="119">
        <f>IFERROR(Notlar!X242/f_s9,0)</f>
        <v>0</v>
      </c>
      <c r="Y242" s="119">
        <f>IFERROR(Notlar!Y242/f_s10,0)</f>
        <v>0</v>
      </c>
      <c r="Z242" s="122" t="e">
        <f>Notlar!Z242/f_top</f>
        <v>#VALUE!</v>
      </c>
      <c r="AA242" s="118">
        <f>IFERROR(Notlar!AA242/b_s1,0)</f>
        <v>0</v>
      </c>
      <c r="AB242" s="119">
        <f>IFERROR(Notlar!AB242/b_s2,0)</f>
        <v>0</v>
      </c>
      <c r="AC242" s="119">
        <f>IFERROR(Notlar!AC242/b_s3,0)</f>
        <v>0</v>
      </c>
      <c r="AD242" s="119">
        <f>IFERROR(Notlar!AD242/b_s4,0)</f>
        <v>0</v>
      </c>
      <c r="AE242" s="119">
        <f>IFERROR(Notlar!AE242/b_s5,0)</f>
        <v>0</v>
      </c>
      <c r="AF242" s="119">
        <f>IFERROR(Notlar!AF242/b_s6,0)</f>
        <v>0</v>
      </c>
      <c r="AG242" s="119">
        <f>IFERROR(Notlar!AG242/b_s7,0)</f>
        <v>0</v>
      </c>
      <c r="AH242" s="119">
        <f>IFERROR(Notlar!AH242/b_s8,0)</f>
        <v>0</v>
      </c>
      <c r="AI242" s="119">
        <f>IFERROR(Notlar!AI242/b_s9,0)</f>
        <v>0</v>
      </c>
      <c r="AJ242" s="119">
        <f>IFERROR(Notlar!AJ242/b_s10,0)</f>
        <v>0</v>
      </c>
      <c r="AK242" s="122" t="e">
        <f>Notlar!AK242/b_top</f>
        <v>#VALUE!</v>
      </c>
      <c r="AL242" s="168">
        <f t="shared" si="9"/>
        <v>0</v>
      </c>
      <c r="AM242" s="169">
        <f t="shared" si="9"/>
        <v>0</v>
      </c>
      <c r="AN242" s="169">
        <f t="shared" si="9"/>
        <v>0</v>
      </c>
      <c r="AO242" s="169">
        <f t="shared" si="9"/>
        <v>0</v>
      </c>
      <c r="AP242" s="169">
        <f t="shared" si="9"/>
        <v>0</v>
      </c>
      <c r="AQ242" s="169">
        <f t="shared" si="8"/>
        <v>0</v>
      </c>
      <c r="AR242" s="169">
        <f t="shared" si="8"/>
        <v>0</v>
      </c>
      <c r="AS242" s="169">
        <f t="shared" si="8"/>
        <v>0</v>
      </c>
      <c r="AT242" s="169">
        <f t="shared" si="8"/>
        <v>0</v>
      </c>
      <c r="AU242" s="169">
        <f t="shared" si="8"/>
        <v>0</v>
      </c>
      <c r="AV242" s="170">
        <f>Notlar!AV242/b_top</f>
        <v>0</v>
      </c>
    </row>
    <row r="243" spans="1:48" x14ac:dyDescent="0.25">
      <c r="A243" s="68">
        <v>241</v>
      </c>
      <c r="B243" s="126" t="str">
        <f>IF(Notlar!B243&lt;&gt;"",Notlar!B243,"")</f>
        <v/>
      </c>
      <c r="C243" s="127" t="str">
        <f>IF(Notlar!C243&lt;&gt;"",Notlar!C243,"")</f>
        <v/>
      </c>
      <c r="D243" s="128" t="str">
        <f>IF(Notlar!D243&lt;&gt;"",Notlar!D243,"")</f>
        <v/>
      </c>
      <c r="E243" s="118">
        <f>IFERROR(Notlar!E243/v_s1,0)</f>
        <v>0</v>
      </c>
      <c r="F243" s="119">
        <f>IFERROR(Notlar!F243/v_s2,0)</f>
        <v>0</v>
      </c>
      <c r="G243" s="119">
        <f>IFERROR(Notlar!G243/v_s3,0)</f>
        <v>0</v>
      </c>
      <c r="H243" s="119">
        <f>IFERROR(Notlar!H243/v_s4,0)</f>
        <v>0</v>
      </c>
      <c r="I243" s="119">
        <f>IFERROR(Notlar!I243/v_s5,0)</f>
        <v>0</v>
      </c>
      <c r="J243" s="119">
        <f>IFERROR(Notlar!J243/v_s6,0)</f>
        <v>0</v>
      </c>
      <c r="K243" s="119">
        <f>IFERROR(Notlar!K243/v_s7,0)</f>
        <v>0</v>
      </c>
      <c r="L243" s="119">
        <f>IFERROR(Notlar!L243/v_s8,0)</f>
        <v>0</v>
      </c>
      <c r="M243" s="119">
        <f>IFERROR(Notlar!M243/v_s9,0)</f>
        <v>0</v>
      </c>
      <c r="N243" s="119">
        <f>IFERROR(Notlar!N243/v_s10,0)</f>
        <v>0</v>
      </c>
      <c r="O243" s="120" t="e">
        <f>Notlar!O243/v_top</f>
        <v>#VALUE!</v>
      </c>
      <c r="P243" s="121">
        <f>IFERROR(Notlar!P243/f_s1,0)</f>
        <v>0</v>
      </c>
      <c r="Q243" s="119">
        <f>IFERROR(Notlar!Q243/f_s2,0)</f>
        <v>0</v>
      </c>
      <c r="R243" s="119">
        <f>IFERROR(Notlar!R243/f_s3,0)</f>
        <v>0</v>
      </c>
      <c r="S243" s="119">
        <f>IFERROR(Notlar!S243/f_s4,0)</f>
        <v>0</v>
      </c>
      <c r="T243" s="119">
        <f>IFERROR(Notlar!T243/f_s5,0)</f>
        <v>0</v>
      </c>
      <c r="U243" s="119">
        <f>IFERROR(Notlar!U243/f_s6,0)</f>
        <v>0</v>
      </c>
      <c r="V243" s="119">
        <f>IFERROR(Notlar!V243/f_s7,0)</f>
        <v>0</v>
      </c>
      <c r="W243" s="119">
        <f>IFERROR(Notlar!W243/f_s8,0)</f>
        <v>0</v>
      </c>
      <c r="X243" s="119">
        <f>IFERROR(Notlar!X243/f_s9,0)</f>
        <v>0</v>
      </c>
      <c r="Y243" s="119">
        <f>IFERROR(Notlar!Y243/f_s10,0)</f>
        <v>0</v>
      </c>
      <c r="Z243" s="122" t="e">
        <f>Notlar!Z243/f_top</f>
        <v>#VALUE!</v>
      </c>
      <c r="AA243" s="118">
        <f>IFERROR(Notlar!AA243/b_s1,0)</f>
        <v>0</v>
      </c>
      <c r="AB243" s="119">
        <f>IFERROR(Notlar!AB243/b_s2,0)</f>
        <v>0</v>
      </c>
      <c r="AC243" s="119">
        <f>IFERROR(Notlar!AC243/b_s3,0)</f>
        <v>0</v>
      </c>
      <c r="AD243" s="119">
        <f>IFERROR(Notlar!AD243/b_s4,0)</f>
        <v>0</v>
      </c>
      <c r="AE243" s="119">
        <f>IFERROR(Notlar!AE243/b_s5,0)</f>
        <v>0</v>
      </c>
      <c r="AF243" s="119">
        <f>IFERROR(Notlar!AF243/b_s6,0)</f>
        <v>0</v>
      </c>
      <c r="AG243" s="119">
        <f>IFERROR(Notlar!AG243/b_s7,0)</f>
        <v>0</v>
      </c>
      <c r="AH243" s="119">
        <f>IFERROR(Notlar!AH243/b_s8,0)</f>
        <v>0</v>
      </c>
      <c r="AI243" s="119">
        <f>IFERROR(Notlar!AI243/b_s9,0)</f>
        <v>0</v>
      </c>
      <c r="AJ243" s="119">
        <f>IFERROR(Notlar!AJ243/b_s10,0)</f>
        <v>0</v>
      </c>
      <c r="AK243" s="122" t="e">
        <f>Notlar!AK243/b_top</f>
        <v>#VALUE!</v>
      </c>
      <c r="AL243" s="168">
        <f t="shared" si="9"/>
        <v>0</v>
      </c>
      <c r="AM243" s="169">
        <f t="shared" si="9"/>
        <v>0</v>
      </c>
      <c r="AN243" s="169">
        <f t="shared" si="9"/>
        <v>0</v>
      </c>
      <c r="AO243" s="169">
        <f t="shared" si="9"/>
        <v>0</v>
      </c>
      <c r="AP243" s="169">
        <f t="shared" si="9"/>
        <v>0</v>
      </c>
      <c r="AQ243" s="169">
        <f t="shared" si="8"/>
        <v>0</v>
      </c>
      <c r="AR243" s="169">
        <f t="shared" si="8"/>
        <v>0</v>
      </c>
      <c r="AS243" s="169">
        <f t="shared" si="8"/>
        <v>0</v>
      </c>
      <c r="AT243" s="169">
        <f t="shared" si="8"/>
        <v>0</v>
      </c>
      <c r="AU243" s="169">
        <f t="shared" si="8"/>
        <v>0</v>
      </c>
      <c r="AV243" s="170">
        <f>Notlar!AV243/b_top</f>
        <v>0</v>
      </c>
    </row>
    <row r="244" spans="1:48" x14ac:dyDescent="0.25">
      <c r="A244" s="30">
        <v>242</v>
      </c>
      <c r="B244" s="123" t="str">
        <f>IF(Notlar!B244&lt;&gt;"",Notlar!B244,"")</f>
        <v/>
      </c>
      <c r="C244" s="124" t="str">
        <f>IF(Notlar!C244&lt;&gt;"",Notlar!C244,"")</f>
        <v/>
      </c>
      <c r="D244" s="125" t="str">
        <f>IF(Notlar!D244&lt;&gt;"",Notlar!D244,"")</f>
        <v/>
      </c>
      <c r="E244" s="118">
        <f>IFERROR(Notlar!E244/v_s1,0)</f>
        <v>0</v>
      </c>
      <c r="F244" s="119">
        <f>IFERROR(Notlar!F244/v_s2,0)</f>
        <v>0</v>
      </c>
      <c r="G244" s="119">
        <f>IFERROR(Notlar!G244/v_s3,0)</f>
        <v>0</v>
      </c>
      <c r="H244" s="119">
        <f>IFERROR(Notlar!H244/v_s4,0)</f>
        <v>0</v>
      </c>
      <c r="I244" s="119">
        <f>IFERROR(Notlar!I244/v_s5,0)</f>
        <v>0</v>
      </c>
      <c r="J244" s="119">
        <f>IFERROR(Notlar!J244/v_s6,0)</f>
        <v>0</v>
      </c>
      <c r="K244" s="119">
        <f>IFERROR(Notlar!K244/v_s7,0)</f>
        <v>0</v>
      </c>
      <c r="L244" s="119">
        <f>IFERROR(Notlar!L244/v_s8,0)</f>
        <v>0</v>
      </c>
      <c r="M244" s="119">
        <f>IFERROR(Notlar!M244/v_s9,0)</f>
        <v>0</v>
      </c>
      <c r="N244" s="119">
        <f>IFERROR(Notlar!N244/v_s10,0)</f>
        <v>0</v>
      </c>
      <c r="O244" s="120" t="e">
        <f>Notlar!O244/v_top</f>
        <v>#VALUE!</v>
      </c>
      <c r="P244" s="121">
        <f>IFERROR(Notlar!P244/f_s1,0)</f>
        <v>0</v>
      </c>
      <c r="Q244" s="119">
        <f>IFERROR(Notlar!Q244/f_s2,0)</f>
        <v>0</v>
      </c>
      <c r="R244" s="119">
        <f>IFERROR(Notlar!R244/f_s3,0)</f>
        <v>0</v>
      </c>
      <c r="S244" s="119">
        <f>IFERROR(Notlar!S244/f_s4,0)</f>
        <v>0</v>
      </c>
      <c r="T244" s="119">
        <f>IFERROR(Notlar!T244/f_s5,0)</f>
        <v>0</v>
      </c>
      <c r="U244" s="119">
        <f>IFERROR(Notlar!U244/f_s6,0)</f>
        <v>0</v>
      </c>
      <c r="V244" s="119">
        <f>IFERROR(Notlar!V244/f_s7,0)</f>
        <v>0</v>
      </c>
      <c r="W244" s="119">
        <f>IFERROR(Notlar!W244/f_s8,0)</f>
        <v>0</v>
      </c>
      <c r="X244" s="119">
        <f>IFERROR(Notlar!X244/f_s9,0)</f>
        <v>0</v>
      </c>
      <c r="Y244" s="119">
        <f>IFERROR(Notlar!Y244/f_s10,0)</f>
        <v>0</v>
      </c>
      <c r="Z244" s="122" t="e">
        <f>Notlar!Z244/f_top</f>
        <v>#VALUE!</v>
      </c>
      <c r="AA244" s="118">
        <f>IFERROR(Notlar!AA244/b_s1,0)</f>
        <v>0</v>
      </c>
      <c r="AB244" s="119">
        <f>IFERROR(Notlar!AB244/b_s2,0)</f>
        <v>0</v>
      </c>
      <c r="AC244" s="119">
        <f>IFERROR(Notlar!AC244/b_s3,0)</f>
        <v>0</v>
      </c>
      <c r="AD244" s="119">
        <f>IFERROR(Notlar!AD244/b_s4,0)</f>
        <v>0</v>
      </c>
      <c r="AE244" s="119">
        <f>IFERROR(Notlar!AE244/b_s5,0)</f>
        <v>0</v>
      </c>
      <c r="AF244" s="119">
        <f>IFERROR(Notlar!AF244/b_s6,0)</f>
        <v>0</v>
      </c>
      <c r="AG244" s="119">
        <f>IFERROR(Notlar!AG244/b_s7,0)</f>
        <v>0</v>
      </c>
      <c r="AH244" s="119">
        <f>IFERROR(Notlar!AH244/b_s8,0)</f>
        <v>0</v>
      </c>
      <c r="AI244" s="119">
        <f>IFERROR(Notlar!AI244/b_s9,0)</f>
        <v>0</v>
      </c>
      <c r="AJ244" s="119">
        <f>IFERROR(Notlar!AJ244/b_s10,0)</f>
        <v>0</v>
      </c>
      <c r="AK244" s="122" t="e">
        <f>Notlar!AK244/b_top</f>
        <v>#VALUE!</v>
      </c>
      <c r="AL244" s="168">
        <f t="shared" si="9"/>
        <v>0</v>
      </c>
      <c r="AM244" s="169">
        <f t="shared" si="9"/>
        <v>0</v>
      </c>
      <c r="AN244" s="169">
        <f t="shared" si="9"/>
        <v>0</v>
      </c>
      <c r="AO244" s="169">
        <f t="shared" si="9"/>
        <v>0</v>
      </c>
      <c r="AP244" s="169">
        <f t="shared" si="9"/>
        <v>0</v>
      </c>
      <c r="AQ244" s="169">
        <f t="shared" si="8"/>
        <v>0</v>
      </c>
      <c r="AR244" s="169">
        <f t="shared" si="8"/>
        <v>0</v>
      </c>
      <c r="AS244" s="169">
        <f t="shared" si="8"/>
        <v>0</v>
      </c>
      <c r="AT244" s="169">
        <f t="shared" si="8"/>
        <v>0</v>
      </c>
      <c r="AU244" s="169">
        <f t="shared" si="8"/>
        <v>0</v>
      </c>
      <c r="AV244" s="170">
        <f>Notlar!AV244/b_top</f>
        <v>0</v>
      </c>
    </row>
    <row r="245" spans="1:48" x14ac:dyDescent="0.25">
      <c r="A245" s="68">
        <v>243</v>
      </c>
      <c r="B245" s="126" t="str">
        <f>IF(Notlar!B245&lt;&gt;"",Notlar!B245,"")</f>
        <v/>
      </c>
      <c r="C245" s="127" t="str">
        <f>IF(Notlar!C245&lt;&gt;"",Notlar!C245,"")</f>
        <v/>
      </c>
      <c r="D245" s="128" t="str">
        <f>IF(Notlar!D245&lt;&gt;"",Notlar!D245,"")</f>
        <v/>
      </c>
      <c r="E245" s="118">
        <f>IFERROR(Notlar!E245/v_s1,0)</f>
        <v>0</v>
      </c>
      <c r="F245" s="119">
        <f>IFERROR(Notlar!F245/v_s2,0)</f>
        <v>0</v>
      </c>
      <c r="G245" s="119">
        <f>IFERROR(Notlar!G245/v_s3,0)</f>
        <v>0</v>
      </c>
      <c r="H245" s="119">
        <f>IFERROR(Notlar!H245/v_s4,0)</f>
        <v>0</v>
      </c>
      <c r="I245" s="119">
        <f>IFERROR(Notlar!I245/v_s5,0)</f>
        <v>0</v>
      </c>
      <c r="J245" s="119">
        <f>IFERROR(Notlar!J245/v_s6,0)</f>
        <v>0</v>
      </c>
      <c r="K245" s="119">
        <f>IFERROR(Notlar!K245/v_s7,0)</f>
        <v>0</v>
      </c>
      <c r="L245" s="119">
        <f>IFERROR(Notlar!L245/v_s8,0)</f>
        <v>0</v>
      </c>
      <c r="M245" s="119">
        <f>IFERROR(Notlar!M245/v_s9,0)</f>
        <v>0</v>
      </c>
      <c r="N245" s="119">
        <f>IFERROR(Notlar!N245/v_s10,0)</f>
        <v>0</v>
      </c>
      <c r="O245" s="120" t="e">
        <f>Notlar!O245/v_top</f>
        <v>#VALUE!</v>
      </c>
      <c r="P245" s="121">
        <f>IFERROR(Notlar!P245/f_s1,0)</f>
        <v>0</v>
      </c>
      <c r="Q245" s="119">
        <f>IFERROR(Notlar!Q245/f_s2,0)</f>
        <v>0</v>
      </c>
      <c r="R245" s="119">
        <f>IFERROR(Notlar!R245/f_s3,0)</f>
        <v>0</v>
      </c>
      <c r="S245" s="119">
        <f>IFERROR(Notlar!S245/f_s4,0)</f>
        <v>0</v>
      </c>
      <c r="T245" s="119">
        <f>IFERROR(Notlar!T245/f_s5,0)</f>
        <v>0</v>
      </c>
      <c r="U245" s="119">
        <f>IFERROR(Notlar!U245/f_s6,0)</f>
        <v>0</v>
      </c>
      <c r="V245" s="119">
        <f>IFERROR(Notlar!V245/f_s7,0)</f>
        <v>0</v>
      </c>
      <c r="W245" s="119">
        <f>IFERROR(Notlar!W245/f_s8,0)</f>
        <v>0</v>
      </c>
      <c r="X245" s="119">
        <f>IFERROR(Notlar!X245/f_s9,0)</f>
        <v>0</v>
      </c>
      <c r="Y245" s="119">
        <f>IFERROR(Notlar!Y245/f_s10,0)</f>
        <v>0</v>
      </c>
      <c r="Z245" s="122" t="e">
        <f>Notlar!Z245/f_top</f>
        <v>#VALUE!</v>
      </c>
      <c r="AA245" s="118">
        <f>IFERROR(Notlar!AA245/b_s1,0)</f>
        <v>0</v>
      </c>
      <c r="AB245" s="119">
        <f>IFERROR(Notlar!AB245/b_s2,0)</f>
        <v>0</v>
      </c>
      <c r="AC245" s="119">
        <f>IFERROR(Notlar!AC245/b_s3,0)</f>
        <v>0</v>
      </c>
      <c r="AD245" s="119">
        <f>IFERROR(Notlar!AD245/b_s4,0)</f>
        <v>0</v>
      </c>
      <c r="AE245" s="119">
        <f>IFERROR(Notlar!AE245/b_s5,0)</f>
        <v>0</v>
      </c>
      <c r="AF245" s="119">
        <f>IFERROR(Notlar!AF245/b_s6,0)</f>
        <v>0</v>
      </c>
      <c r="AG245" s="119">
        <f>IFERROR(Notlar!AG245/b_s7,0)</f>
        <v>0</v>
      </c>
      <c r="AH245" s="119">
        <f>IFERROR(Notlar!AH245/b_s8,0)</f>
        <v>0</v>
      </c>
      <c r="AI245" s="119">
        <f>IFERROR(Notlar!AI245/b_s9,0)</f>
        <v>0</v>
      </c>
      <c r="AJ245" s="119">
        <f>IFERROR(Notlar!AJ245/b_s10,0)</f>
        <v>0</v>
      </c>
      <c r="AK245" s="122" t="e">
        <f>Notlar!AK245/b_top</f>
        <v>#VALUE!</v>
      </c>
      <c r="AL245" s="168">
        <f t="shared" si="9"/>
        <v>0</v>
      </c>
      <c r="AM245" s="169">
        <f t="shared" si="9"/>
        <v>0</v>
      </c>
      <c r="AN245" s="169">
        <f t="shared" si="9"/>
        <v>0</v>
      </c>
      <c r="AO245" s="169">
        <f t="shared" si="9"/>
        <v>0</v>
      </c>
      <c r="AP245" s="169">
        <f t="shared" si="9"/>
        <v>0</v>
      </c>
      <c r="AQ245" s="169">
        <f t="shared" ref="AQ245:AU295" si="10">MAX(AF245,U245)</f>
        <v>0</v>
      </c>
      <c r="AR245" s="169">
        <f t="shared" si="10"/>
        <v>0</v>
      </c>
      <c r="AS245" s="169">
        <f t="shared" si="10"/>
        <v>0</v>
      </c>
      <c r="AT245" s="169">
        <f t="shared" si="10"/>
        <v>0</v>
      </c>
      <c r="AU245" s="169">
        <f t="shared" si="10"/>
        <v>0</v>
      </c>
      <c r="AV245" s="170">
        <f>Notlar!AV245/b_top</f>
        <v>0</v>
      </c>
    </row>
    <row r="246" spans="1:48" x14ac:dyDescent="0.25">
      <c r="A246" s="30">
        <v>244</v>
      </c>
      <c r="B246" s="123" t="str">
        <f>IF(Notlar!B246&lt;&gt;"",Notlar!B246,"")</f>
        <v/>
      </c>
      <c r="C246" s="124" t="str">
        <f>IF(Notlar!C246&lt;&gt;"",Notlar!C246,"")</f>
        <v/>
      </c>
      <c r="D246" s="125" t="str">
        <f>IF(Notlar!D246&lt;&gt;"",Notlar!D246,"")</f>
        <v/>
      </c>
      <c r="E246" s="118">
        <f>IFERROR(Notlar!E246/v_s1,0)</f>
        <v>0</v>
      </c>
      <c r="F246" s="119">
        <f>IFERROR(Notlar!F246/v_s2,0)</f>
        <v>0</v>
      </c>
      <c r="G246" s="119">
        <f>IFERROR(Notlar!G246/v_s3,0)</f>
        <v>0</v>
      </c>
      <c r="H246" s="119">
        <f>IFERROR(Notlar!H246/v_s4,0)</f>
        <v>0</v>
      </c>
      <c r="I246" s="119">
        <f>IFERROR(Notlar!I246/v_s5,0)</f>
        <v>0</v>
      </c>
      <c r="J246" s="119">
        <f>IFERROR(Notlar!J246/v_s6,0)</f>
        <v>0</v>
      </c>
      <c r="K246" s="119">
        <f>IFERROR(Notlar!K246/v_s7,0)</f>
        <v>0</v>
      </c>
      <c r="L246" s="119">
        <f>IFERROR(Notlar!L246/v_s8,0)</f>
        <v>0</v>
      </c>
      <c r="M246" s="119">
        <f>IFERROR(Notlar!M246/v_s9,0)</f>
        <v>0</v>
      </c>
      <c r="N246" s="119">
        <f>IFERROR(Notlar!N246/v_s10,0)</f>
        <v>0</v>
      </c>
      <c r="O246" s="120" t="e">
        <f>Notlar!O246/v_top</f>
        <v>#VALUE!</v>
      </c>
      <c r="P246" s="121">
        <f>IFERROR(Notlar!P246/f_s1,0)</f>
        <v>0</v>
      </c>
      <c r="Q246" s="119">
        <f>IFERROR(Notlar!Q246/f_s2,0)</f>
        <v>0</v>
      </c>
      <c r="R246" s="119">
        <f>IFERROR(Notlar!R246/f_s3,0)</f>
        <v>0</v>
      </c>
      <c r="S246" s="119">
        <f>IFERROR(Notlar!S246/f_s4,0)</f>
        <v>0</v>
      </c>
      <c r="T246" s="119">
        <f>IFERROR(Notlar!T246/f_s5,0)</f>
        <v>0</v>
      </c>
      <c r="U246" s="119">
        <f>IFERROR(Notlar!U246/f_s6,0)</f>
        <v>0</v>
      </c>
      <c r="V246" s="119">
        <f>IFERROR(Notlar!V246/f_s7,0)</f>
        <v>0</v>
      </c>
      <c r="W246" s="119">
        <f>IFERROR(Notlar!W246/f_s8,0)</f>
        <v>0</v>
      </c>
      <c r="X246" s="119">
        <f>IFERROR(Notlar!X246/f_s9,0)</f>
        <v>0</v>
      </c>
      <c r="Y246" s="119">
        <f>IFERROR(Notlar!Y246/f_s10,0)</f>
        <v>0</v>
      </c>
      <c r="Z246" s="122" t="e">
        <f>Notlar!Z246/f_top</f>
        <v>#VALUE!</v>
      </c>
      <c r="AA246" s="118">
        <f>IFERROR(Notlar!AA246/b_s1,0)</f>
        <v>0</v>
      </c>
      <c r="AB246" s="119">
        <f>IFERROR(Notlar!AB246/b_s2,0)</f>
        <v>0</v>
      </c>
      <c r="AC246" s="119">
        <f>IFERROR(Notlar!AC246/b_s3,0)</f>
        <v>0</v>
      </c>
      <c r="AD246" s="119">
        <f>IFERROR(Notlar!AD246/b_s4,0)</f>
        <v>0</v>
      </c>
      <c r="AE246" s="119">
        <f>IFERROR(Notlar!AE246/b_s5,0)</f>
        <v>0</v>
      </c>
      <c r="AF246" s="119">
        <f>IFERROR(Notlar!AF246/b_s6,0)</f>
        <v>0</v>
      </c>
      <c r="AG246" s="119">
        <f>IFERROR(Notlar!AG246/b_s7,0)</f>
        <v>0</v>
      </c>
      <c r="AH246" s="119">
        <f>IFERROR(Notlar!AH246/b_s8,0)</f>
        <v>0</v>
      </c>
      <c r="AI246" s="119">
        <f>IFERROR(Notlar!AI246/b_s9,0)</f>
        <v>0</v>
      </c>
      <c r="AJ246" s="119">
        <f>IFERROR(Notlar!AJ246/b_s10,0)</f>
        <v>0</v>
      </c>
      <c r="AK246" s="122" t="e">
        <f>Notlar!AK246/b_top</f>
        <v>#VALUE!</v>
      </c>
      <c r="AL246" s="168">
        <f t="shared" ref="AL246:AP296" si="11">MAX(AA246,P246)</f>
        <v>0</v>
      </c>
      <c r="AM246" s="169">
        <f t="shared" si="11"/>
        <v>0</v>
      </c>
      <c r="AN246" s="169">
        <f t="shared" si="11"/>
        <v>0</v>
      </c>
      <c r="AO246" s="169">
        <f t="shared" si="11"/>
        <v>0</v>
      </c>
      <c r="AP246" s="169">
        <f t="shared" si="11"/>
        <v>0</v>
      </c>
      <c r="AQ246" s="169">
        <f t="shared" si="10"/>
        <v>0</v>
      </c>
      <c r="AR246" s="169">
        <f t="shared" si="10"/>
        <v>0</v>
      </c>
      <c r="AS246" s="169">
        <f t="shared" si="10"/>
        <v>0</v>
      </c>
      <c r="AT246" s="169">
        <f t="shared" si="10"/>
        <v>0</v>
      </c>
      <c r="AU246" s="169">
        <f t="shared" si="10"/>
        <v>0</v>
      </c>
      <c r="AV246" s="170">
        <f>Notlar!AV246/b_top</f>
        <v>0</v>
      </c>
    </row>
    <row r="247" spans="1:48" x14ac:dyDescent="0.25">
      <c r="A247" s="68">
        <v>245</v>
      </c>
      <c r="B247" s="126" t="str">
        <f>IF(Notlar!B247&lt;&gt;"",Notlar!B247,"")</f>
        <v/>
      </c>
      <c r="C247" s="127" t="str">
        <f>IF(Notlar!C247&lt;&gt;"",Notlar!C247,"")</f>
        <v/>
      </c>
      <c r="D247" s="128" t="str">
        <f>IF(Notlar!D247&lt;&gt;"",Notlar!D247,"")</f>
        <v/>
      </c>
      <c r="E247" s="118">
        <f>IFERROR(Notlar!E247/v_s1,0)</f>
        <v>0</v>
      </c>
      <c r="F247" s="119">
        <f>IFERROR(Notlar!F247/v_s2,0)</f>
        <v>0</v>
      </c>
      <c r="G247" s="119">
        <f>IFERROR(Notlar!G247/v_s3,0)</f>
        <v>0</v>
      </c>
      <c r="H247" s="119">
        <f>IFERROR(Notlar!H247/v_s4,0)</f>
        <v>0</v>
      </c>
      <c r="I247" s="119">
        <f>IFERROR(Notlar!I247/v_s5,0)</f>
        <v>0</v>
      </c>
      <c r="J247" s="119">
        <f>IFERROR(Notlar!J247/v_s6,0)</f>
        <v>0</v>
      </c>
      <c r="K247" s="119">
        <f>IFERROR(Notlar!K247/v_s7,0)</f>
        <v>0</v>
      </c>
      <c r="L247" s="119">
        <f>IFERROR(Notlar!L247/v_s8,0)</f>
        <v>0</v>
      </c>
      <c r="M247" s="119">
        <f>IFERROR(Notlar!M247/v_s9,0)</f>
        <v>0</v>
      </c>
      <c r="N247" s="119">
        <f>IFERROR(Notlar!N247/v_s10,0)</f>
        <v>0</v>
      </c>
      <c r="O247" s="120" t="e">
        <f>Notlar!O247/v_top</f>
        <v>#VALUE!</v>
      </c>
      <c r="P247" s="121">
        <f>IFERROR(Notlar!P247/f_s1,0)</f>
        <v>0</v>
      </c>
      <c r="Q247" s="119">
        <f>IFERROR(Notlar!Q247/f_s2,0)</f>
        <v>0</v>
      </c>
      <c r="R247" s="119">
        <f>IFERROR(Notlar!R247/f_s3,0)</f>
        <v>0</v>
      </c>
      <c r="S247" s="119">
        <f>IFERROR(Notlar!S247/f_s4,0)</f>
        <v>0</v>
      </c>
      <c r="T247" s="119">
        <f>IFERROR(Notlar!T247/f_s5,0)</f>
        <v>0</v>
      </c>
      <c r="U247" s="119">
        <f>IFERROR(Notlar!U247/f_s6,0)</f>
        <v>0</v>
      </c>
      <c r="V247" s="119">
        <f>IFERROR(Notlar!V247/f_s7,0)</f>
        <v>0</v>
      </c>
      <c r="W247" s="119">
        <f>IFERROR(Notlar!W247/f_s8,0)</f>
        <v>0</v>
      </c>
      <c r="X247" s="119">
        <f>IFERROR(Notlar!X247/f_s9,0)</f>
        <v>0</v>
      </c>
      <c r="Y247" s="119">
        <f>IFERROR(Notlar!Y247/f_s10,0)</f>
        <v>0</v>
      </c>
      <c r="Z247" s="122" t="e">
        <f>Notlar!Z247/f_top</f>
        <v>#VALUE!</v>
      </c>
      <c r="AA247" s="118">
        <f>IFERROR(Notlar!AA247/b_s1,0)</f>
        <v>0</v>
      </c>
      <c r="AB247" s="119">
        <f>IFERROR(Notlar!AB247/b_s2,0)</f>
        <v>0</v>
      </c>
      <c r="AC247" s="119">
        <f>IFERROR(Notlar!AC247/b_s3,0)</f>
        <v>0</v>
      </c>
      <c r="AD247" s="119">
        <f>IFERROR(Notlar!AD247/b_s4,0)</f>
        <v>0</v>
      </c>
      <c r="AE247" s="119">
        <f>IFERROR(Notlar!AE247/b_s5,0)</f>
        <v>0</v>
      </c>
      <c r="AF247" s="119">
        <f>IFERROR(Notlar!AF247/b_s6,0)</f>
        <v>0</v>
      </c>
      <c r="AG247" s="119">
        <f>IFERROR(Notlar!AG247/b_s7,0)</f>
        <v>0</v>
      </c>
      <c r="AH247" s="119">
        <f>IFERROR(Notlar!AH247/b_s8,0)</f>
        <v>0</v>
      </c>
      <c r="AI247" s="119">
        <f>IFERROR(Notlar!AI247/b_s9,0)</f>
        <v>0</v>
      </c>
      <c r="AJ247" s="119">
        <f>IFERROR(Notlar!AJ247/b_s10,0)</f>
        <v>0</v>
      </c>
      <c r="AK247" s="122" t="e">
        <f>Notlar!AK247/b_top</f>
        <v>#VALUE!</v>
      </c>
      <c r="AL247" s="168">
        <f t="shared" si="11"/>
        <v>0</v>
      </c>
      <c r="AM247" s="169">
        <f t="shared" si="11"/>
        <v>0</v>
      </c>
      <c r="AN247" s="169">
        <f t="shared" si="11"/>
        <v>0</v>
      </c>
      <c r="AO247" s="169">
        <f t="shared" si="11"/>
        <v>0</v>
      </c>
      <c r="AP247" s="169">
        <f t="shared" si="11"/>
        <v>0</v>
      </c>
      <c r="AQ247" s="169">
        <f t="shared" si="10"/>
        <v>0</v>
      </c>
      <c r="AR247" s="169">
        <f t="shared" si="10"/>
        <v>0</v>
      </c>
      <c r="AS247" s="169">
        <f t="shared" si="10"/>
        <v>0</v>
      </c>
      <c r="AT247" s="169">
        <f t="shared" si="10"/>
        <v>0</v>
      </c>
      <c r="AU247" s="169">
        <f t="shared" si="10"/>
        <v>0</v>
      </c>
      <c r="AV247" s="170">
        <f>Notlar!AV247/b_top</f>
        <v>0</v>
      </c>
    </row>
    <row r="248" spans="1:48" x14ac:dyDescent="0.25">
      <c r="A248" s="30">
        <v>246</v>
      </c>
      <c r="B248" s="123" t="str">
        <f>IF(Notlar!B248&lt;&gt;"",Notlar!B248,"")</f>
        <v/>
      </c>
      <c r="C248" s="124" t="str">
        <f>IF(Notlar!C248&lt;&gt;"",Notlar!C248,"")</f>
        <v/>
      </c>
      <c r="D248" s="125" t="str">
        <f>IF(Notlar!D248&lt;&gt;"",Notlar!D248,"")</f>
        <v/>
      </c>
      <c r="E248" s="118">
        <f>IFERROR(Notlar!E248/v_s1,0)</f>
        <v>0</v>
      </c>
      <c r="F248" s="119">
        <f>IFERROR(Notlar!F248/v_s2,0)</f>
        <v>0</v>
      </c>
      <c r="G248" s="119">
        <f>IFERROR(Notlar!G248/v_s3,0)</f>
        <v>0</v>
      </c>
      <c r="H248" s="119">
        <f>IFERROR(Notlar!H248/v_s4,0)</f>
        <v>0</v>
      </c>
      <c r="I248" s="119">
        <f>IFERROR(Notlar!I248/v_s5,0)</f>
        <v>0</v>
      </c>
      <c r="J248" s="119">
        <f>IFERROR(Notlar!J248/v_s6,0)</f>
        <v>0</v>
      </c>
      <c r="K248" s="119">
        <f>IFERROR(Notlar!K248/v_s7,0)</f>
        <v>0</v>
      </c>
      <c r="L248" s="119">
        <f>IFERROR(Notlar!L248/v_s8,0)</f>
        <v>0</v>
      </c>
      <c r="M248" s="119">
        <f>IFERROR(Notlar!M248/v_s9,0)</f>
        <v>0</v>
      </c>
      <c r="N248" s="119">
        <f>IFERROR(Notlar!N248/v_s10,0)</f>
        <v>0</v>
      </c>
      <c r="O248" s="120" t="e">
        <f>Notlar!O248/v_top</f>
        <v>#VALUE!</v>
      </c>
      <c r="P248" s="121">
        <f>IFERROR(Notlar!P248/f_s1,0)</f>
        <v>0</v>
      </c>
      <c r="Q248" s="119">
        <f>IFERROR(Notlar!Q248/f_s2,0)</f>
        <v>0</v>
      </c>
      <c r="R248" s="119">
        <f>IFERROR(Notlar!R248/f_s3,0)</f>
        <v>0</v>
      </c>
      <c r="S248" s="119">
        <f>IFERROR(Notlar!S248/f_s4,0)</f>
        <v>0</v>
      </c>
      <c r="T248" s="119">
        <f>IFERROR(Notlar!T248/f_s5,0)</f>
        <v>0</v>
      </c>
      <c r="U248" s="119">
        <f>IFERROR(Notlar!U248/f_s6,0)</f>
        <v>0</v>
      </c>
      <c r="V248" s="119">
        <f>IFERROR(Notlar!V248/f_s7,0)</f>
        <v>0</v>
      </c>
      <c r="W248" s="119">
        <f>IFERROR(Notlar!W248/f_s8,0)</f>
        <v>0</v>
      </c>
      <c r="X248" s="119">
        <f>IFERROR(Notlar!X248/f_s9,0)</f>
        <v>0</v>
      </c>
      <c r="Y248" s="119">
        <f>IFERROR(Notlar!Y248/f_s10,0)</f>
        <v>0</v>
      </c>
      <c r="Z248" s="122" t="e">
        <f>Notlar!Z248/f_top</f>
        <v>#VALUE!</v>
      </c>
      <c r="AA248" s="118">
        <f>IFERROR(Notlar!AA248/b_s1,0)</f>
        <v>0</v>
      </c>
      <c r="AB248" s="119">
        <f>IFERROR(Notlar!AB248/b_s2,0)</f>
        <v>0</v>
      </c>
      <c r="AC248" s="119">
        <f>IFERROR(Notlar!AC248/b_s3,0)</f>
        <v>0</v>
      </c>
      <c r="AD248" s="119">
        <f>IFERROR(Notlar!AD248/b_s4,0)</f>
        <v>0</v>
      </c>
      <c r="AE248" s="119">
        <f>IFERROR(Notlar!AE248/b_s5,0)</f>
        <v>0</v>
      </c>
      <c r="AF248" s="119">
        <f>IFERROR(Notlar!AF248/b_s6,0)</f>
        <v>0</v>
      </c>
      <c r="AG248" s="119">
        <f>IFERROR(Notlar!AG248/b_s7,0)</f>
        <v>0</v>
      </c>
      <c r="AH248" s="119">
        <f>IFERROR(Notlar!AH248/b_s8,0)</f>
        <v>0</v>
      </c>
      <c r="AI248" s="119">
        <f>IFERROR(Notlar!AI248/b_s9,0)</f>
        <v>0</v>
      </c>
      <c r="AJ248" s="119">
        <f>IFERROR(Notlar!AJ248/b_s10,0)</f>
        <v>0</v>
      </c>
      <c r="AK248" s="122" t="e">
        <f>Notlar!AK248/b_top</f>
        <v>#VALUE!</v>
      </c>
      <c r="AL248" s="168">
        <f t="shared" si="11"/>
        <v>0</v>
      </c>
      <c r="AM248" s="169">
        <f t="shared" si="11"/>
        <v>0</v>
      </c>
      <c r="AN248" s="169">
        <f t="shared" si="11"/>
        <v>0</v>
      </c>
      <c r="AO248" s="169">
        <f t="shared" si="11"/>
        <v>0</v>
      </c>
      <c r="AP248" s="169">
        <f t="shared" si="11"/>
        <v>0</v>
      </c>
      <c r="AQ248" s="169">
        <f t="shared" si="10"/>
        <v>0</v>
      </c>
      <c r="AR248" s="169">
        <f t="shared" si="10"/>
        <v>0</v>
      </c>
      <c r="AS248" s="169">
        <f t="shared" si="10"/>
        <v>0</v>
      </c>
      <c r="AT248" s="169">
        <f t="shared" si="10"/>
        <v>0</v>
      </c>
      <c r="AU248" s="169">
        <f t="shared" si="10"/>
        <v>0</v>
      </c>
      <c r="AV248" s="170">
        <f>Notlar!AV248/b_top</f>
        <v>0</v>
      </c>
    </row>
    <row r="249" spans="1:48" x14ac:dyDescent="0.25">
      <c r="A249" s="68">
        <v>247</v>
      </c>
      <c r="B249" s="126" t="str">
        <f>IF(Notlar!B249&lt;&gt;"",Notlar!B249,"")</f>
        <v/>
      </c>
      <c r="C249" s="127" t="str">
        <f>IF(Notlar!C249&lt;&gt;"",Notlar!C249,"")</f>
        <v/>
      </c>
      <c r="D249" s="128" t="str">
        <f>IF(Notlar!D249&lt;&gt;"",Notlar!D249,"")</f>
        <v/>
      </c>
      <c r="E249" s="118">
        <f>IFERROR(Notlar!E249/v_s1,0)</f>
        <v>0</v>
      </c>
      <c r="F249" s="119">
        <f>IFERROR(Notlar!F249/v_s2,0)</f>
        <v>0</v>
      </c>
      <c r="G249" s="119">
        <f>IFERROR(Notlar!G249/v_s3,0)</f>
        <v>0</v>
      </c>
      <c r="H249" s="119">
        <f>IFERROR(Notlar!H249/v_s4,0)</f>
        <v>0</v>
      </c>
      <c r="I249" s="119">
        <f>IFERROR(Notlar!I249/v_s5,0)</f>
        <v>0</v>
      </c>
      <c r="J249" s="119">
        <f>IFERROR(Notlar!J249/v_s6,0)</f>
        <v>0</v>
      </c>
      <c r="K249" s="119">
        <f>IFERROR(Notlar!K249/v_s7,0)</f>
        <v>0</v>
      </c>
      <c r="L249" s="119">
        <f>IFERROR(Notlar!L249/v_s8,0)</f>
        <v>0</v>
      </c>
      <c r="M249" s="119">
        <f>IFERROR(Notlar!M249/v_s9,0)</f>
        <v>0</v>
      </c>
      <c r="N249" s="119">
        <f>IFERROR(Notlar!N249/v_s10,0)</f>
        <v>0</v>
      </c>
      <c r="O249" s="120" t="e">
        <f>Notlar!O249/v_top</f>
        <v>#VALUE!</v>
      </c>
      <c r="P249" s="121">
        <f>IFERROR(Notlar!P249/f_s1,0)</f>
        <v>0</v>
      </c>
      <c r="Q249" s="119">
        <f>IFERROR(Notlar!Q249/f_s2,0)</f>
        <v>0</v>
      </c>
      <c r="R249" s="119">
        <f>IFERROR(Notlar!R249/f_s3,0)</f>
        <v>0</v>
      </c>
      <c r="S249" s="119">
        <f>IFERROR(Notlar!S249/f_s4,0)</f>
        <v>0</v>
      </c>
      <c r="T249" s="119">
        <f>IFERROR(Notlar!T249/f_s5,0)</f>
        <v>0</v>
      </c>
      <c r="U249" s="119">
        <f>IFERROR(Notlar!U249/f_s6,0)</f>
        <v>0</v>
      </c>
      <c r="V249" s="119">
        <f>IFERROR(Notlar!V249/f_s7,0)</f>
        <v>0</v>
      </c>
      <c r="W249" s="119">
        <f>IFERROR(Notlar!W249/f_s8,0)</f>
        <v>0</v>
      </c>
      <c r="X249" s="119">
        <f>IFERROR(Notlar!X249/f_s9,0)</f>
        <v>0</v>
      </c>
      <c r="Y249" s="119">
        <f>IFERROR(Notlar!Y249/f_s10,0)</f>
        <v>0</v>
      </c>
      <c r="Z249" s="122" t="e">
        <f>Notlar!Z249/f_top</f>
        <v>#VALUE!</v>
      </c>
      <c r="AA249" s="118">
        <f>IFERROR(Notlar!AA249/b_s1,0)</f>
        <v>0</v>
      </c>
      <c r="AB249" s="119">
        <f>IFERROR(Notlar!AB249/b_s2,0)</f>
        <v>0</v>
      </c>
      <c r="AC249" s="119">
        <f>IFERROR(Notlar!AC249/b_s3,0)</f>
        <v>0</v>
      </c>
      <c r="AD249" s="119">
        <f>IFERROR(Notlar!AD249/b_s4,0)</f>
        <v>0</v>
      </c>
      <c r="AE249" s="119">
        <f>IFERROR(Notlar!AE249/b_s5,0)</f>
        <v>0</v>
      </c>
      <c r="AF249" s="119">
        <f>IFERROR(Notlar!AF249/b_s6,0)</f>
        <v>0</v>
      </c>
      <c r="AG249" s="119">
        <f>IFERROR(Notlar!AG249/b_s7,0)</f>
        <v>0</v>
      </c>
      <c r="AH249" s="119">
        <f>IFERROR(Notlar!AH249/b_s8,0)</f>
        <v>0</v>
      </c>
      <c r="AI249" s="119">
        <f>IFERROR(Notlar!AI249/b_s9,0)</f>
        <v>0</v>
      </c>
      <c r="AJ249" s="119">
        <f>IFERROR(Notlar!AJ249/b_s10,0)</f>
        <v>0</v>
      </c>
      <c r="AK249" s="122" t="e">
        <f>Notlar!AK249/b_top</f>
        <v>#VALUE!</v>
      </c>
      <c r="AL249" s="168">
        <f t="shared" si="11"/>
        <v>0</v>
      </c>
      <c r="AM249" s="169">
        <f t="shared" si="11"/>
        <v>0</v>
      </c>
      <c r="AN249" s="169">
        <f t="shared" si="11"/>
        <v>0</v>
      </c>
      <c r="AO249" s="169">
        <f t="shared" si="11"/>
        <v>0</v>
      </c>
      <c r="AP249" s="169">
        <f t="shared" si="11"/>
        <v>0</v>
      </c>
      <c r="AQ249" s="169">
        <f t="shared" si="10"/>
        <v>0</v>
      </c>
      <c r="AR249" s="169">
        <f t="shared" si="10"/>
        <v>0</v>
      </c>
      <c r="AS249" s="169">
        <f t="shared" si="10"/>
        <v>0</v>
      </c>
      <c r="AT249" s="169">
        <f t="shared" si="10"/>
        <v>0</v>
      </c>
      <c r="AU249" s="169">
        <f t="shared" si="10"/>
        <v>0</v>
      </c>
      <c r="AV249" s="170">
        <f>Notlar!AV249/b_top</f>
        <v>0</v>
      </c>
    </row>
    <row r="250" spans="1:48" x14ac:dyDescent="0.25">
      <c r="A250" s="30">
        <v>248</v>
      </c>
      <c r="B250" s="123" t="str">
        <f>IF(Notlar!B250&lt;&gt;"",Notlar!B250,"")</f>
        <v/>
      </c>
      <c r="C250" s="124" t="str">
        <f>IF(Notlar!C250&lt;&gt;"",Notlar!C250,"")</f>
        <v/>
      </c>
      <c r="D250" s="125" t="str">
        <f>IF(Notlar!D250&lt;&gt;"",Notlar!D250,"")</f>
        <v/>
      </c>
      <c r="E250" s="118">
        <f>IFERROR(Notlar!E250/v_s1,0)</f>
        <v>0</v>
      </c>
      <c r="F250" s="119">
        <f>IFERROR(Notlar!F250/v_s2,0)</f>
        <v>0</v>
      </c>
      <c r="G250" s="119">
        <f>IFERROR(Notlar!G250/v_s3,0)</f>
        <v>0</v>
      </c>
      <c r="H250" s="119">
        <f>IFERROR(Notlar!H250/v_s4,0)</f>
        <v>0</v>
      </c>
      <c r="I250" s="119">
        <f>IFERROR(Notlar!I250/v_s5,0)</f>
        <v>0</v>
      </c>
      <c r="J250" s="119">
        <f>IFERROR(Notlar!J250/v_s6,0)</f>
        <v>0</v>
      </c>
      <c r="K250" s="119">
        <f>IFERROR(Notlar!K250/v_s7,0)</f>
        <v>0</v>
      </c>
      <c r="L250" s="119">
        <f>IFERROR(Notlar!L250/v_s8,0)</f>
        <v>0</v>
      </c>
      <c r="M250" s="119">
        <f>IFERROR(Notlar!M250/v_s9,0)</f>
        <v>0</v>
      </c>
      <c r="N250" s="119">
        <f>IFERROR(Notlar!N250/v_s10,0)</f>
        <v>0</v>
      </c>
      <c r="O250" s="120" t="e">
        <f>Notlar!O250/v_top</f>
        <v>#VALUE!</v>
      </c>
      <c r="P250" s="121">
        <f>IFERROR(Notlar!P250/f_s1,0)</f>
        <v>0</v>
      </c>
      <c r="Q250" s="119">
        <f>IFERROR(Notlar!Q250/f_s2,0)</f>
        <v>0</v>
      </c>
      <c r="R250" s="119">
        <f>IFERROR(Notlar!R250/f_s3,0)</f>
        <v>0</v>
      </c>
      <c r="S250" s="119">
        <f>IFERROR(Notlar!S250/f_s4,0)</f>
        <v>0</v>
      </c>
      <c r="T250" s="119">
        <f>IFERROR(Notlar!T250/f_s5,0)</f>
        <v>0</v>
      </c>
      <c r="U250" s="119">
        <f>IFERROR(Notlar!U250/f_s6,0)</f>
        <v>0</v>
      </c>
      <c r="V250" s="119">
        <f>IFERROR(Notlar!V250/f_s7,0)</f>
        <v>0</v>
      </c>
      <c r="W250" s="119">
        <f>IFERROR(Notlar!W250/f_s8,0)</f>
        <v>0</v>
      </c>
      <c r="X250" s="119">
        <f>IFERROR(Notlar!X250/f_s9,0)</f>
        <v>0</v>
      </c>
      <c r="Y250" s="119">
        <f>IFERROR(Notlar!Y250/f_s10,0)</f>
        <v>0</v>
      </c>
      <c r="Z250" s="122" t="e">
        <f>Notlar!Z250/f_top</f>
        <v>#VALUE!</v>
      </c>
      <c r="AA250" s="118">
        <f>IFERROR(Notlar!AA250/b_s1,0)</f>
        <v>0</v>
      </c>
      <c r="AB250" s="119">
        <f>IFERROR(Notlar!AB250/b_s2,0)</f>
        <v>0</v>
      </c>
      <c r="AC250" s="119">
        <f>IFERROR(Notlar!AC250/b_s3,0)</f>
        <v>0</v>
      </c>
      <c r="AD250" s="119">
        <f>IFERROR(Notlar!AD250/b_s4,0)</f>
        <v>0</v>
      </c>
      <c r="AE250" s="119">
        <f>IFERROR(Notlar!AE250/b_s5,0)</f>
        <v>0</v>
      </c>
      <c r="AF250" s="119">
        <f>IFERROR(Notlar!AF250/b_s6,0)</f>
        <v>0</v>
      </c>
      <c r="AG250" s="119">
        <f>IFERROR(Notlar!AG250/b_s7,0)</f>
        <v>0</v>
      </c>
      <c r="AH250" s="119">
        <f>IFERROR(Notlar!AH250/b_s8,0)</f>
        <v>0</v>
      </c>
      <c r="AI250" s="119">
        <f>IFERROR(Notlar!AI250/b_s9,0)</f>
        <v>0</v>
      </c>
      <c r="AJ250" s="119">
        <f>IFERROR(Notlar!AJ250/b_s10,0)</f>
        <v>0</v>
      </c>
      <c r="AK250" s="122" t="e">
        <f>Notlar!AK250/b_top</f>
        <v>#VALUE!</v>
      </c>
      <c r="AL250" s="168">
        <f t="shared" si="11"/>
        <v>0</v>
      </c>
      <c r="AM250" s="169">
        <f t="shared" si="11"/>
        <v>0</v>
      </c>
      <c r="AN250" s="169">
        <f t="shared" si="11"/>
        <v>0</v>
      </c>
      <c r="AO250" s="169">
        <f t="shared" si="11"/>
        <v>0</v>
      </c>
      <c r="AP250" s="169">
        <f t="shared" si="11"/>
        <v>0</v>
      </c>
      <c r="AQ250" s="169">
        <f t="shared" si="10"/>
        <v>0</v>
      </c>
      <c r="AR250" s="169">
        <f t="shared" si="10"/>
        <v>0</v>
      </c>
      <c r="AS250" s="169">
        <f t="shared" si="10"/>
        <v>0</v>
      </c>
      <c r="AT250" s="169">
        <f t="shared" si="10"/>
        <v>0</v>
      </c>
      <c r="AU250" s="169">
        <f t="shared" si="10"/>
        <v>0</v>
      </c>
      <c r="AV250" s="170">
        <f>Notlar!AV250/b_top</f>
        <v>0</v>
      </c>
    </row>
    <row r="251" spans="1:48" x14ac:dyDescent="0.25">
      <c r="A251" s="68">
        <v>249</v>
      </c>
      <c r="B251" s="126" t="str">
        <f>IF(Notlar!B251&lt;&gt;"",Notlar!B251,"")</f>
        <v/>
      </c>
      <c r="C251" s="127" t="str">
        <f>IF(Notlar!C251&lt;&gt;"",Notlar!C251,"")</f>
        <v/>
      </c>
      <c r="D251" s="128" t="str">
        <f>IF(Notlar!D251&lt;&gt;"",Notlar!D251,"")</f>
        <v/>
      </c>
      <c r="E251" s="118">
        <f>IFERROR(Notlar!E251/v_s1,0)</f>
        <v>0</v>
      </c>
      <c r="F251" s="119">
        <f>IFERROR(Notlar!F251/v_s2,0)</f>
        <v>0</v>
      </c>
      <c r="G251" s="119">
        <f>IFERROR(Notlar!G251/v_s3,0)</f>
        <v>0</v>
      </c>
      <c r="H251" s="119">
        <f>IFERROR(Notlar!H251/v_s4,0)</f>
        <v>0</v>
      </c>
      <c r="I251" s="119">
        <f>IFERROR(Notlar!I251/v_s5,0)</f>
        <v>0</v>
      </c>
      <c r="J251" s="119">
        <f>IFERROR(Notlar!J251/v_s6,0)</f>
        <v>0</v>
      </c>
      <c r="K251" s="119">
        <f>IFERROR(Notlar!K251/v_s7,0)</f>
        <v>0</v>
      </c>
      <c r="L251" s="119">
        <f>IFERROR(Notlar!L251/v_s8,0)</f>
        <v>0</v>
      </c>
      <c r="M251" s="119">
        <f>IFERROR(Notlar!M251/v_s9,0)</f>
        <v>0</v>
      </c>
      <c r="N251" s="119">
        <f>IFERROR(Notlar!N251/v_s10,0)</f>
        <v>0</v>
      </c>
      <c r="O251" s="120" t="e">
        <f>Notlar!O251/v_top</f>
        <v>#VALUE!</v>
      </c>
      <c r="P251" s="121">
        <f>IFERROR(Notlar!P251/f_s1,0)</f>
        <v>0</v>
      </c>
      <c r="Q251" s="119">
        <f>IFERROR(Notlar!Q251/f_s2,0)</f>
        <v>0</v>
      </c>
      <c r="R251" s="119">
        <f>IFERROR(Notlar!R251/f_s3,0)</f>
        <v>0</v>
      </c>
      <c r="S251" s="119">
        <f>IFERROR(Notlar!S251/f_s4,0)</f>
        <v>0</v>
      </c>
      <c r="T251" s="119">
        <f>IFERROR(Notlar!T251/f_s5,0)</f>
        <v>0</v>
      </c>
      <c r="U251" s="119">
        <f>IFERROR(Notlar!U251/f_s6,0)</f>
        <v>0</v>
      </c>
      <c r="V251" s="119">
        <f>IFERROR(Notlar!V251/f_s7,0)</f>
        <v>0</v>
      </c>
      <c r="W251" s="119">
        <f>IFERROR(Notlar!W251/f_s8,0)</f>
        <v>0</v>
      </c>
      <c r="X251" s="119">
        <f>IFERROR(Notlar!X251/f_s9,0)</f>
        <v>0</v>
      </c>
      <c r="Y251" s="119">
        <f>IFERROR(Notlar!Y251/f_s10,0)</f>
        <v>0</v>
      </c>
      <c r="Z251" s="122" t="e">
        <f>Notlar!Z251/f_top</f>
        <v>#VALUE!</v>
      </c>
      <c r="AA251" s="118">
        <f>IFERROR(Notlar!AA251/b_s1,0)</f>
        <v>0</v>
      </c>
      <c r="AB251" s="119">
        <f>IFERROR(Notlar!AB251/b_s2,0)</f>
        <v>0</v>
      </c>
      <c r="AC251" s="119">
        <f>IFERROR(Notlar!AC251/b_s3,0)</f>
        <v>0</v>
      </c>
      <c r="AD251" s="119">
        <f>IFERROR(Notlar!AD251/b_s4,0)</f>
        <v>0</v>
      </c>
      <c r="AE251" s="119">
        <f>IFERROR(Notlar!AE251/b_s5,0)</f>
        <v>0</v>
      </c>
      <c r="AF251" s="119">
        <f>IFERROR(Notlar!AF251/b_s6,0)</f>
        <v>0</v>
      </c>
      <c r="AG251" s="119">
        <f>IFERROR(Notlar!AG251/b_s7,0)</f>
        <v>0</v>
      </c>
      <c r="AH251" s="119">
        <f>IFERROR(Notlar!AH251/b_s8,0)</f>
        <v>0</v>
      </c>
      <c r="AI251" s="119">
        <f>IFERROR(Notlar!AI251/b_s9,0)</f>
        <v>0</v>
      </c>
      <c r="AJ251" s="119">
        <f>IFERROR(Notlar!AJ251/b_s10,0)</f>
        <v>0</v>
      </c>
      <c r="AK251" s="122" t="e">
        <f>Notlar!AK251/b_top</f>
        <v>#VALUE!</v>
      </c>
      <c r="AL251" s="168">
        <f t="shared" si="11"/>
        <v>0</v>
      </c>
      <c r="AM251" s="169">
        <f t="shared" si="11"/>
        <v>0</v>
      </c>
      <c r="AN251" s="169">
        <f t="shared" si="11"/>
        <v>0</v>
      </c>
      <c r="AO251" s="169">
        <f t="shared" si="11"/>
        <v>0</v>
      </c>
      <c r="AP251" s="169">
        <f t="shared" si="11"/>
        <v>0</v>
      </c>
      <c r="AQ251" s="169">
        <f t="shared" si="10"/>
        <v>0</v>
      </c>
      <c r="AR251" s="169">
        <f t="shared" si="10"/>
        <v>0</v>
      </c>
      <c r="AS251" s="169">
        <f t="shared" si="10"/>
        <v>0</v>
      </c>
      <c r="AT251" s="169">
        <f t="shared" si="10"/>
        <v>0</v>
      </c>
      <c r="AU251" s="169">
        <f t="shared" si="10"/>
        <v>0</v>
      </c>
      <c r="AV251" s="170">
        <f>Notlar!AV251/b_top</f>
        <v>0</v>
      </c>
    </row>
    <row r="252" spans="1:48" x14ac:dyDescent="0.25">
      <c r="A252" s="30">
        <v>250</v>
      </c>
      <c r="B252" s="123" t="str">
        <f>IF(Notlar!B252&lt;&gt;"",Notlar!B252,"")</f>
        <v/>
      </c>
      <c r="C252" s="124" t="str">
        <f>IF(Notlar!C252&lt;&gt;"",Notlar!C252,"")</f>
        <v/>
      </c>
      <c r="D252" s="125" t="str">
        <f>IF(Notlar!D252&lt;&gt;"",Notlar!D252,"")</f>
        <v/>
      </c>
      <c r="E252" s="118">
        <f>IFERROR(Notlar!E252/v_s1,0)</f>
        <v>0</v>
      </c>
      <c r="F252" s="119">
        <f>IFERROR(Notlar!F252/v_s2,0)</f>
        <v>0</v>
      </c>
      <c r="G252" s="119">
        <f>IFERROR(Notlar!G252/v_s3,0)</f>
        <v>0</v>
      </c>
      <c r="H252" s="119">
        <f>IFERROR(Notlar!H252/v_s4,0)</f>
        <v>0</v>
      </c>
      <c r="I252" s="119">
        <f>IFERROR(Notlar!I252/v_s5,0)</f>
        <v>0</v>
      </c>
      <c r="J252" s="119">
        <f>IFERROR(Notlar!J252/v_s6,0)</f>
        <v>0</v>
      </c>
      <c r="K252" s="119">
        <f>IFERROR(Notlar!K252/v_s7,0)</f>
        <v>0</v>
      </c>
      <c r="L252" s="119">
        <f>IFERROR(Notlar!L252/v_s8,0)</f>
        <v>0</v>
      </c>
      <c r="M252" s="119">
        <f>IFERROR(Notlar!M252/v_s9,0)</f>
        <v>0</v>
      </c>
      <c r="N252" s="119">
        <f>IFERROR(Notlar!N252/v_s10,0)</f>
        <v>0</v>
      </c>
      <c r="O252" s="120" t="e">
        <f>Notlar!O252/v_top</f>
        <v>#VALUE!</v>
      </c>
      <c r="P252" s="121">
        <f>IFERROR(Notlar!P252/f_s1,0)</f>
        <v>0</v>
      </c>
      <c r="Q252" s="119">
        <f>IFERROR(Notlar!Q252/f_s2,0)</f>
        <v>0</v>
      </c>
      <c r="R252" s="119">
        <f>IFERROR(Notlar!R252/f_s3,0)</f>
        <v>0</v>
      </c>
      <c r="S252" s="119">
        <f>IFERROR(Notlar!S252/f_s4,0)</f>
        <v>0</v>
      </c>
      <c r="T252" s="119">
        <f>IFERROR(Notlar!T252/f_s5,0)</f>
        <v>0</v>
      </c>
      <c r="U252" s="119">
        <f>IFERROR(Notlar!U252/f_s6,0)</f>
        <v>0</v>
      </c>
      <c r="V252" s="119">
        <f>IFERROR(Notlar!V252/f_s7,0)</f>
        <v>0</v>
      </c>
      <c r="W252" s="119">
        <f>IFERROR(Notlar!W252/f_s8,0)</f>
        <v>0</v>
      </c>
      <c r="X252" s="119">
        <f>IFERROR(Notlar!X252/f_s9,0)</f>
        <v>0</v>
      </c>
      <c r="Y252" s="119">
        <f>IFERROR(Notlar!Y252/f_s10,0)</f>
        <v>0</v>
      </c>
      <c r="Z252" s="122" t="e">
        <f>Notlar!Z252/f_top</f>
        <v>#VALUE!</v>
      </c>
      <c r="AA252" s="118">
        <f>IFERROR(Notlar!AA252/b_s1,0)</f>
        <v>0</v>
      </c>
      <c r="AB252" s="119">
        <f>IFERROR(Notlar!AB252/b_s2,0)</f>
        <v>0</v>
      </c>
      <c r="AC252" s="119">
        <f>IFERROR(Notlar!AC252/b_s3,0)</f>
        <v>0</v>
      </c>
      <c r="AD252" s="119">
        <f>IFERROR(Notlar!AD252/b_s4,0)</f>
        <v>0</v>
      </c>
      <c r="AE252" s="119">
        <f>IFERROR(Notlar!AE252/b_s5,0)</f>
        <v>0</v>
      </c>
      <c r="AF252" s="119">
        <f>IFERROR(Notlar!AF252/b_s6,0)</f>
        <v>0</v>
      </c>
      <c r="AG252" s="119">
        <f>IFERROR(Notlar!AG252/b_s7,0)</f>
        <v>0</v>
      </c>
      <c r="AH252" s="119">
        <f>IFERROR(Notlar!AH252/b_s8,0)</f>
        <v>0</v>
      </c>
      <c r="AI252" s="119">
        <f>IFERROR(Notlar!AI252/b_s9,0)</f>
        <v>0</v>
      </c>
      <c r="AJ252" s="119">
        <f>IFERROR(Notlar!AJ252/b_s10,0)</f>
        <v>0</v>
      </c>
      <c r="AK252" s="122" t="e">
        <f>Notlar!AK252/b_top</f>
        <v>#VALUE!</v>
      </c>
      <c r="AL252" s="168">
        <f t="shared" si="11"/>
        <v>0</v>
      </c>
      <c r="AM252" s="169">
        <f t="shared" si="11"/>
        <v>0</v>
      </c>
      <c r="AN252" s="169">
        <f t="shared" si="11"/>
        <v>0</v>
      </c>
      <c r="AO252" s="169">
        <f t="shared" si="11"/>
        <v>0</v>
      </c>
      <c r="AP252" s="169">
        <f t="shared" si="11"/>
        <v>0</v>
      </c>
      <c r="AQ252" s="169">
        <f t="shared" si="10"/>
        <v>0</v>
      </c>
      <c r="AR252" s="169">
        <f t="shared" si="10"/>
        <v>0</v>
      </c>
      <c r="AS252" s="169">
        <f t="shared" si="10"/>
        <v>0</v>
      </c>
      <c r="AT252" s="169">
        <f t="shared" si="10"/>
        <v>0</v>
      </c>
      <c r="AU252" s="169">
        <f t="shared" si="10"/>
        <v>0</v>
      </c>
      <c r="AV252" s="170">
        <f>Notlar!AV252/b_top</f>
        <v>0</v>
      </c>
    </row>
    <row r="253" spans="1:48" x14ac:dyDescent="0.25">
      <c r="A253" s="68">
        <v>251</v>
      </c>
      <c r="B253" s="126" t="str">
        <f>IF(Notlar!B253&lt;&gt;"",Notlar!B253,"")</f>
        <v/>
      </c>
      <c r="C253" s="127" t="str">
        <f>IF(Notlar!C253&lt;&gt;"",Notlar!C253,"")</f>
        <v/>
      </c>
      <c r="D253" s="128" t="str">
        <f>IF(Notlar!D253&lt;&gt;"",Notlar!D253,"")</f>
        <v/>
      </c>
      <c r="E253" s="118">
        <f>IFERROR(Notlar!E253/v_s1,0)</f>
        <v>0</v>
      </c>
      <c r="F253" s="119">
        <f>IFERROR(Notlar!F253/v_s2,0)</f>
        <v>0</v>
      </c>
      <c r="G253" s="119">
        <f>IFERROR(Notlar!G253/v_s3,0)</f>
        <v>0</v>
      </c>
      <c r="H253" s="119">
        <f>IFERROR(Notlar!H253/v_s4,0)</f>
        <v>0</v>
      </c>
      <c r="I253" s="119">
        <f>IFERROR(Notlar!I253/v_s5,0)</f>
        <v>0</v>
      </c>
      <c r="J253" s="119">
        <f>IFERROR(Notlar!J253/v_s6,0)</f>
        <v>0</v>
      </c>
      <c r="K253" s="119">
        <f>IFERROR(Notlar!K253/v_s7,0)</f>
        <v>0</v>
      </c>
      <c r="L253" s="119">
        <f>IFERROR(Notlar!L253/v_s8,0)</f>
        <v>0</v>
      </c>
      <c r="M253" s="119">
        <f>IFERROR(Notlar!M253/v_s9,0)</f>
        <v>0</v>
      </c>
      <c r="N253" s="119">
        <f>IFERROR(Notlar!N253/v_s10,0)</f>
        <v>0</v>
      </c>
      <c r="O253" s="120" t="e">
        <f>Notlar!O253/v_top</f>
        <v>#VALUE!</v>
      </c>
      <c r="P253" s="121">
        <f>IFERROR(Notlar!P253/f_s1,0)</f>
        <v>0</v>
      </c>
      <c r="Q253" s="119">
        <f>IFERROR(Notlar!Q253/f_s2,0)</f>
        <v>0</v>
      </c>
      <c r="R253" s="119">
        <f>IFERROR(Notlar!R253/f_s3,0)</f>
        <v>0</v>
      </c>
      <c r="S253" s="119">
        <f>IFERROR(Notlar!S253/f_s4,0)</f>
        <v>0</v>
      </c>
      <c r="T253" s="119">
        <f>IFERROR(Notlar!T253/f_s5,0)</f>
        <v>0</v>
      </c>
      <c r="U253" s="119">
        <f>IFERROR(Notlar!U253/f_s6,0)</f>
        <v>0</v>
      </c>
      <c r="V253" s="119">
        <f>IFERROR(Notlar!V253/f_s7,0)</f>
        <v>0</v>
      </c>
      <c r="W253" s="119">
        <f>IFERROR(Notlar!W253/f_s8,0)</f>
        <v>0</v>
      </c>
      <c r="X253" s="119">
        <f>IFERROR(Notlar!X253/f_s9,0)</f>
        <v>0</v>
      </c>
      <c r="Y253" s="119">
        <f>IFERROR(Notlar!Y253/f_s10,0)</f>
        <v>0</v>
      </c>
      <c r="Z253" s="122" t="e">
        <f>Notlar!Z253/f_top</f>
        <v>#VALUE!</v>
      </c>
      <c r="AA253" s="118">
        <f>IFERROR(Notlar!AA253/b_s1,0)</f>
        <v>0</v>
      </c>
      <c r="AB253" s="119">
        <f>IFERROR(Notlar!AB253/b_s2,0)</f>
        <v>0</v>
      </c>
      <c r="AC253" s="119">
        <f>IFERROR(Notlar!AC253/b_s3,0)</f>
        <v>0</v>
      </c>
      <c r="AD253" s="119">
        <f>IFERROR(Notlar!AD253/b_s4,0)</f>
        <v>0</v>
      </c>
      <c r="AE253" s="119">
        <f>IFERROR(Notlar!AE253/b_s5,0)</f>
        <v>0</v>
      </c>
      <c r="AF253" s="119">
        <f>IFERROR(Notlar!AF253/b_s6,0)</f>
        <v>0</v>
      </c>
      <c r="AG253" s="119">
        <f>IFERROR(Notlar!AG253/b_s7,0)</f>
        <v>0</v>
      </c>
      <c r="AH253" s="119">
        <f>IFERROR(Notlar!AH253/b_s8,0)</f>
        <v>0</v>
      </c>
      <c r="AI253" s="119">
        <f>IFERROR(Notlar!AI253/b_s9,0)</f>
        <v>0</v>
      </c>
      <c r="AJ253" s="119">
        <f>IFERROR(Notlar!AJ253/b_s10,0)</f>
        <v>0</v>
      </c>
      <c r="AK253" s="122" t="e">
        <f>Notlar!AK253/b_top</f>
        <v>#VALUE!</v>
      </c>
      <c r="AL253" s="168">
        <f t="shared" si="11"/>
        <v>0</v>
      </c>
      <c r="AM253" s="169">
        <f t="shared" si="11"/>
        <v>0</v>
      </c>
      <c r="AN253" s="169">
        <f t="shared" si="11"/>
        <v>0</v>
      </c>
      <c r="AO253" s="169">
        <f t="shared" si="11"/>
        <v>0</v>
      </c>
      <c r="AP253" s="169">
        <f t="shared" si="11"/>
        <v>0</v>
      </c>
      <c r="AQ253" s="169">
        <f t="shared" si="10"/>
        <v>0</v>
      </c>
      <c r="AR253" s="169">
        <f t="shared" si="10"/>
        <v>0</v>
      </c>
      <c r="AS253" s="169">
        <f t="shared" si="10"/>
        <v>0</v>
      </c>
      <c r="AT253" s="169">
        <f t="shared" si="10"/>
        <v>0</v>
      </c>
      <c r="AU253" s="169">
        <f t="shared" si="10"/>
        <v>0</v>
      </c>
      <c r="AV253" s="170">
        <f>Notlar!AV253/b_top</f>
        <v>0</v>
      </c>
    </row>
    <row r="254" spans="1:48" x14ac:dyDescent="0.25">
      <c r="A254" s="30">
        <v>252</v>
      </c>
      <c r="B254" s="123" t="str">
        <f>IF(Notlar!B254&lt;&gt;"",Notlar!B254,"")</f>
        <v/>
      </c>
      <c r="C254" s="124" t="str">
        <f>IF(Notlar!C254&lt;&gt;"",Notlar!C254,"")</f>
        <v/>
      </c>
      <c r="D254" s="125" t="str">
        <f>IF(Notlar!D254&lt;&gt;"",Notlar!D254,"")</f>
        <v/>
      </c>
      <c r="E254" s="118">
        <f>IFERROR(Notlar!E254/v_s1,0)</f>
        <v>0</v>
      </c>
      <c r="F254" s="119">
        <f>IFERROR(Notlar!F254/v_s2,0)</f>
        <v>0</v>
      </c>
      <c r="G254" s="119">
        <f>IFERROR(Notlar!G254/v_s3,0)</f>
        <v>0</v>
      </c>
      <c r="H254" s="119">
        <f>IFERROR(Notlar!H254/v_s4,0)</f>
        <v>0</v>
      </c>
      <c r="I254" s="119">
        <f>IFERROR(Notlar!I254/v_s5,0)</f>
        <v>0</v>
      </c>
      <c r="J254" s="119">
        <f>IFERROR(Notlar!J254/v_s6,0)</f>
        <v>0</v>
      </c>
      <c r="K254" s="119">
        <f>IFERROR(Notlar!K254/v_s7,0)</f>
        <v>0</v>
      </c>
      <c r="L254" s="119">
        <f>IFERROR(Notlar!L254/v_s8,0)</f>
        <v>0</v>
      </c>
      <c r="M254" s="119">
        <f>IFERROR(Notlar!M254/v_s9,0)</f>
        <v>0</v>
      </c>
      <c r="N254" s="119">
        <f>IFERROR(Notlar!N254/v_s10,0)</f>
        <v>0</v>
      </c>
      <c r="O254" s="120" t="e">
        <f>Notlar!O254/v_top</f>
        <v>#VALUE!</v>
      </c>
      <c r="P254" s="121">
        <f>IFERROR(Notlar!P254/f_s1,0)</f>
        <v>0</v>
      </c>
      <c r="Q254" s="119">
        <f>IFERROR(Notlar!Q254/f_s2,0)</f>
        <v>0</v>
      </c>
      <c r="R254" s="119">
        <f>IFERROR(Notlar!R254/f_s3,0)</f>
        <v>0</v>
      </c>
      <c r="S254" s="119">
        <f>IFERROR(Notlar!S254/f_s4,0)</f>
        <v>0</v>
      </c>
      <c r="T254" s="119">
        <f>IFERROR(Notlar!T254/f_s5,0)</f>
        <v>0</v>
      </c>
      <c r="U254" s="119">
        <f>IFERROR(Notlar!U254/f_s6,0)</f>
        <v>0</v>
      </c>
      <c r="V254" s="119">
        <f>IFERROR(Notlar!V254/f_s7,0)</f>
        <v>0</v>
      </c>
      <c r="W254" s="119">
        <f>IFERROR(Notlar!W254/f_s8,0)</f>
        <v>0</v>
      </c>
      <c r="X254" s="119">
        <f>IFERROR(Notlar!X254/f_s9,0)</f>
        <v>0</v>
      </c>
      <c r="Y254" s="119">
        <f>IFERROR(Notlar!Y254/f_s10,0)</f>
        <v>0</v>
      </c>
      <c r="Z254" s="122" t="e">
        <f>Notlar!Z254/f_top</f>
        <v>#VALUE!</v>
      </c>
      <c r="AA254" s="118">
        <f>IFERROR(Notlar!AA254/b_s1,0)</f>
        <v>0</v>
      </c>
      <c r="AB254" s="119">
        <f>IFERROR(Notlar!AB254/b_s2,0)</f>
        <v>0</v>
      </c>
      <c r="AC254" s="119">
        <f>IFERROR(Notlar!AC254/b_s3,0)</f>
        <v>0</v>
      </c>
      <c r="AD254" s="119">
        <f>IFERROR(Notlar!AD254/b_s4,0)</f>
        <v>0</v>
      </c>
      <c r="AE254" s="119">
        <f>IFERROR(Notlar!AE254/b_s5,0)</f>
        <v>0</v>
      </c>
      <c r="AF254" s="119">
        <f>IFERROR(Notlar!AF254/b_s6,0)</f>
        <v>0</v>
      </c>
      <c r="AG254" s="119">
        <f>IFERROR(Notlar!AG254/b_s7,0)</f>
        <v>0</v>
      </c>
      <c r="AH254" s="119">
        <f>IFERROR(Notlar!AH254/b_s8,0)</f>
        <v>0</v>
      </c>
      <c r="AI254" s="119">
        <f>IFERROR(Notlar!AI254/b_s9,0)</f>
        <v>0</v>
      </c>
      <c r="AJ254" s="119">
        <f>IFERROR(Notlar!AJ254/b_s10,0)</f>
        <v>0</v>
      </c>
      <c r="AK254" s="122" t="e">
        <f>Notlar!AK254/b_top</f>
        <v>#VALUE!</v>
      </c>
      <c r="AL254" s="168">
        <f t="shared" si="11"/>
        <v>0</v>
      </c>
      <c r="AM254" s="169">
        <f t="shared" si="11"/>
        <v>0</v>
      </c>
      <c r="AN254" s="169">
        <f t="shared" si="11"/>
        <v>0</v>
      </c>
      <c r="AO254" s="169">
        <f t="shared" si="11"/>
        <v>0</v>
      </c>
      <c r="AP254" s="169">
        <f t="shared" si="11"/>
        <v>0</v>
      </c>
      <c r="AQ254" s="169">
        <f t="shared" si="10"/>
        <v>0</v>
      </c>
      <c r="AR254" s="169">
        <f t="shared" si="10"/>
        <v>0</v>
      </c>
      <c r="AS254" s="169">
        <f t="shared" si="10"/>
        <v>0</v>
      </c>
      <c r="AT254" s="169">
        <f t="shared" si="10"/>
        <v>0</v>
      </c>
      <c r="AU254" s="169">
        <f t="shared" si="10"/>
        <v>0</v>
      </c>
      <c r="AV254" s="170">
        <f>Notlar!AV254/b_top</f>
        <v>0</v>
      </c>
    </row>
    <row r="255" spans="1:48" x14ac:dyDescent="0.25">
      <c r="A255" s="68">
        <v>253</v>
      </c>
      <c r="B255" s="126" t="str">
        <f>IF(Notlar!B255&lt;&gt;"",Notlar!B255,"")</f>
        <v/>
      </c>
      <c r="C255" s="127" t="str">
        <f>IF(Notlar!C255&lt;&gt;"",Notlar!C255,"")</f>
        <v/>
      </c>
      <c r="D255" s="128" t="str">
        <f>IF(Notlar!D255&lt;&gt;"",Notlar!D255,"")</f>
        <v/>
      </c>
      <c r="E255" s="118">
        <f>IFERROR(Notlar!E255/v_s1,0)</f>
        <v>0</v>
      </c>
      <c r="F255" s="119">
        <f>IFERROR(Notlar!F255/v_s2,0)</f>
        <v>0</v>
      </c>
      <c r="G255" s="119">
        <f>IFERROR(Notlar!G255/v_s3,0)</f>
        <v>0</v>
      </c>
      <c r="H255" s="119">
        <f>IFERROR(Notlar!H255/v_s4,0)</f>
        <v>0</v>
      </c>
      <c r="I255" s="119">
        <f>IFERROR(Notlar!I255/v_s5,0)</f>
        <v>0</v>
      </c>
      <c r="J255" s="119">
        <f>IFERROR(Notlar!J255/v_s6,0)</f>
        <v>0</v>
      </c>
      <c r="K255" s="119">
        <f>IFERROR(Notlar!K255/v_s7,0)</f>
        <v>0</v>
      </c>
      <c r="L255" s="119">
        <f>IFERROR(Notlar!L255/v_s8,0)</f>
        <v>0</v>
      </c>
      <c r="M255" s="119">
        <f>IFERROR(Notlar!M255/v_s9,0)</f>
        <v>0</v>
      </c>
      <c r="N255" s="119">
        <f>IFERROR(Notlar!N255/v_s10,0)</f>
        <v>0</v>
      </c>
      <c r="O255" s="120" t="e">
        <f>Notlar!O255/v_top</f>
        <v>#VALUE!</v>
      </c>
      <c r="P255" s="121">
        <f>IFERROR(Notlar!P255/f_s1,0)</f>
        <v>0</v>
      </c>
      <c r="Q255" s="119">
        <f>IFERROR(Notlar!Q255/f_s2,0)</f>
        <v>0</v>
      </c>
      <c r="R255" s="119">
        <f>IFERROR(Notlar!R255/f_s3,0)</f>
        <v>0</v>
      </c>
      <c r="S255" s="119">
        <f>IFERROR(Notlar!S255/f_s4,0)</f>
        <v>0</v>
      </c>
      <c r="T255" s="119">
        <f>IFERROR(Notlar!T255/f_s5,0)</f>
        <v>0</v>
      </c>
      <c r="U255" s="119">
        <f>IFERROR(Notlar!U255/f_s6,0)</f>
        <v>0</v>
      </c>
      <c r="V255" s="119">
        <f>IFERROR(Notlar!V255/f_s7,0)</f>
        <v>0</v>
      </c>
      <c r="W255" s="119">
        <f>IFERROR(Notlar!W255/f_s8,0)</f>
        <v>0</v>
      </c>
      <c r="X255" s="119">
        <f>IFERROR(Notlar!X255/f_s9,0)</f>
        <v>0</v>
      </c>
      <c r="Y255" s="119">
        <f>IFERROR(Notlar!Y255/f_s10,0)</f>
        <v>0</v>
      </c>
      <c r="Z255" s="122" t="e">
        <f>Notlar!Z255/f_top</f>
        <v>#VALUE!</v>
      </c>
      <c r="AA255" s="118">
        <f>IFERROR(Notlar!AA255/b_s1,0)</f>
        <v>0</v>
      </c>
      <c r="AB255" s="119">
        <f>IFERROR(Notlar!AB255/b_s2,0)</f>
        <v>0</v>
      </c>
      <c r="AC255" s="119">
        <f>IFERROR(Notlar!AC255/b_s3,0)</f>
        <v>0</v>
      </c>
      <c r="AD255" s="119">
        <f>IFERROR(Notlar!AD255/b_s4,0)</f>
        <v>0</v>
      </c>
      <c r="AE255" s="119">
        <f>IFERROR(Notlar!AE255/b_s5,0)</f>
        <v>0</v>
      </c>
      <c r="AF255" s="119">
        <f>IFERROR(Notlar!AF255/b_s6,0)</f>
        <v>0</v>
      </c>
      <c r="AG255" s="119">
        <f>IFERROR(Notlar!AG255/b_s7,0)</f>
        <v>0</v>
      </c>
      <c r="AH255" s="119">
        <f>IFERROR(Notlar!AH255/b_s8,0)</f>
        <v>0</v>
      </c>
      <c r="AI255" s="119">
        <f>IFERROR(Notlar!AI255/b_s9,0)</f>
        <v>0</v>
      </c>
      <c r="AJ255" s="119">
        <f>IFERROR(Notlar!AJ255/b_s10,0)</f>
        <v>0</v>
      </c>
      <c r="AK255" s="122" t="e">
        <f>Notlar!AK255/b_top</f>
        <v>#VALUE!</v>
      </c>
      <c r="AL255" s="168">
        <f t="shared" si="11"/>
        <v>0</v>
      </c>
      <c r="AM255" s="169">
        <f t="shared" si="11"/>
        <v>0</v>
      </c>
      <c r="AN255" s="169">
        <f t="shared" si="11"/>
        <v>0</v>
      </c>
      <c r="AO255" s="169">
        <f t="shared" si="11"/>
        <v>0</v>
      </c>
      <c r="AP255" s="169">
        <f t="shared" si="11"/>
        <v>0</v>
      </c>
      <c r="AQ255" s="169">
        <f t="shared" si="10"/>
        <v>0</v>
      </c>
      <c r="AR255" s="169">
        <f t="shared" si="10"/>
        <v>0</v>
      </c>
      <c r="AS255" s="169">
        <f t="shared" si="10"/>
        <v>0</v>
      </c>
      <c r="AT255" s="169">
        <f t="shared" si="10"/>
        <v>0</v>
      </c>
      <c r="AU255" s="169">
        <f t="shared" si="10"/>
        <v>0</v>
      </c>
      <c r="AV255" s="170">
        <f>Notlar!AV255/b_top</f>
        <v>0</v>
      </c>
    </row>
    <row r="256" spans="1:48" x14ac:dyDescent="0.25">
      <c r="A256" s="30">
        <v>254</v>
      </c>
      <c r="B256" s="123" t="str">
        <f>IF(Notlar!B256&lt;&gt;"",Notlar!B256,"")</f>
        <v/>
      </c>
      <c r="C256" s="124" t="str">
        <f>IF(Notlar!C256&lt;&gt;"",Notlar!C256,"")</f>
        <v/>
      </c>
      <c r="D256" s="125" t="str">
        <f>IF(Notlar!D256&lt;&gt;"",Notlar!D256,"")</f>
        <v/>
      </c>
      <c r="E256" s="118">
        <f>IFERROR(Notlar!E256/v_s1,0)</f>
        <v>0</v>
      </c>
      <c r="F256" s="119">
        <f>IFERROR(Notlar!F256/v_s2,0)</f>
        <v>0</v>
      </c>
      <c r="G256" s="119">
        <f>IFERROR(Notlar!G256/v_s3,0)</f>
        <v>0</v>
      </c>
      <c r="H256" s="119">
        <f>IFERROR(Notlar!H256/v_s4,0)</f>
        <v>0</v>
      </c>
      <c r="I256" s="119">
        <f>IFERROR(Notlar!I256/v_s5,0)</f>
        <v>0</v>
      </c>
      <c r="J256" s="119">
        <f>IFERROR(Notlar!J256/v_s6,0)</f>
        <v>0</v>
      </c>
      <c r="K256" s="119">
        <f>IFERROR(Notlar!K256/v_s7,0)</f>
        <v>0</v>
      </c>
      <c r="L256" s="119">
        <f>IFERROR(Notlar!L256/v_s8,0)</f>
        <v>0</v>
      </c>
      <c r="M256" s="119">
        <f>IFERROR(Notlar!M256/v_s9,0)</f>
        <v>0</v>
      </c>
      <c r="N256" s="119">
        <f>IFERROR(Notlar!N256/v_s10,0)</f>
        <v>0</v>
      </c>
      <c r="O256" s="120" t="e">
        <f>Notlar!O256/v_top</f>
        <v>#VALUE!</v>
      </c>
      <c r="P256" s="121">
        <f>IFERROR(Notlar!P256/f_s1,0)</f>
        <v>0</v>
      </c>
      <c r="Q256" s="119">
        <f>IFERROR(Notlar!Q256/f_s2,0)</f>
        <v>0</v>
      </c>
      <c r="R256" s="119">
        <f>IFERROR(Notlar!R256/f_s3,0)</f>
        <v>0</v>
      </c>
      <c r="S256" s="119">
        <f>IFERROR(Notlar!S256/f_s4,0)</f>
        <v>0</v>
      </c>
      <c r="T256" s="119">
        <f>IFERROR(Notlar!T256/f_s5,0)</f>
        <v>0</v>
      </c>
      <c r="U256" s="119">
        <f>IFERROR(Notlar!U256/f_s6,0)</f>
        <v>0</v>
      </c>
      <c r="V256" s="119">
        <f>IFERROR(Notlar!V256/f_s7,0)</f>
        <v>0</v>
      </c>
      <c r="W256" s="119">
        <f>IFERROR(Notlar!W256/f_s8,0)</f>
        <v>0</v>
      </c>
      <c r="X256" s="119">
        <f>IFERROR(Notlar!X256/f_s9,0)</f>
        <v>0</v>
      </c>
      <c r="Y256" s="119">
        <f>IFERROR(Notlar!Y256/f_s10,0)</f>
        <v>0</v>
      </c>
      <c r="Z256" s="122" t="e">
        <f>Notlar!Z256/f_top</f>
        <v>#VALUE!</v>
      </c>
      <c r="AA256" s="118">
        <f>IFERROR(Notlar!AA256/b_s1,0)</f>
        <v>0</v>
      </c>
      <c r="AB256" s="119">
        <f>IFERROR(Notlar!AB256/b_s2,0)</f>
        <v>0</v>
      </c>
      <c r="AC256" s="119">
        <f>IFERROR(Notlar!AC256/b_s3,0)</f>
        <v>0</v>
      </c>
      <c r="AD256" s="119">
        <f>IFERROR(Notlar!AD256/b_s4,0)</f>
        <v>0</v>
      </c>
      <c r="AE256" s="119">
        <f>IFERROR(Notlar!AE256/b_s5,0)</f>
        <v>0</v>
      </c>
      <c r="AF256" s="119">
        <f>IFERROR(Notlar!AF256/b_s6,0)</f>
        <v>0</v>
      </c>
      <c r="AG256" s="119">
        <f>IFERROR(Notlar!AG256/b_s7,0)</f>
        <v>0</v>
      </c>
      <c r="AH256" s="119">
        <f>IFERROR(Notlar!AH256/b_s8,0)</f>
        <v>0</v>
      </c>
      <c r="AI256" s="119">
        <f>IFERROR(Notlar!AI256/b_s9,0)</f>
        <v>0</v>
      </c>
      <c r="AJ256" s="119">
        <f>IFERROR(Notlar!AJ256/b_s10,0)</f>
        <v>0</v>
      </c>
      <c r="AK256" s="122" t="e">
        <f>Notlar!AK256/b_top</f>
        <v>#VALUE!</v>
      </c>
      <c r="AL256" s="168">
        <f t="shared" si="11"/>
        <v>0</v>
      </c>
      <c r="AM256" s="169">
        <f t="shared" si="11"/>
        <v>0</v>
      </c>
      <c r="AN256" s="169">
        <f t="shared" si="11"/>
        <v>0</v>
      </c>
      <c r="AO256" s="169">
        <f t="shared" si="11"/>
        <v>0</v>
      </c>
      <c r="AP256" s="169">
        <f t="shared" si="11"/>
        <v>0</v>
      </c>
      <c r="AQ256" s="169">
        <f t="shared" si="10"/>
        <v>0</v>
      </c>
      <c r="AR256" s="169">
        <f t="shared" si="10"/>
        <v>0</v>
      </c>
      <c r="AS256" s="169">
        <f t="shared" si="10"/>
        <v>0</v>
      </c>
      <c r="AT256" s="169">
        <f t="shared" si="10"/>
        <v>0</v>
      </c>
      <c r="AU256" s="169">
        <f t="shared" si="10"/>
        <v>0</v>
      </c>
      <c r="AV256" s="170">
        <f>Notlar!AV256/b_top</f>
        <v>0</v>
      </c>
    </row>
    <row r="257" spans="1:48" x14ac:dyDescent="0.25">
      <c r="A257" s="68">
        <v>255</v>
      </c>
      <c r="B257" s="126" t="str">
        <f>IF(Notlar!B257&lt;&gt;"",Notlar!B257,"")</f>
        <v/>
      </c>
      <c r="C257" s="127" t="str">
        <f>IF(Notlar!C257&lt;&gt;"",Notlar!C257,"")</f>
        <v/>
      </c>
      <c r="D257" s="128" t="str">
        <f>IF(Notlar!D257&lt;&gt;"",Notlar!D257,"")</f>
        <v/>
      </c>
      <c r="E257" s="118">
        <f>IFERROR(Notlar!E257/v_s1,0)</f>
        <v>0</v>
      </c>
      <c r="F257" s="119">
        <f>IFERROR(Notlar!F257/v_s2,0)</f>
        <v>0</v>
      </c>
      <c r="G257" s="119">
        <f>IFERROR(Notlar!G257/v_s3,0)</f>
        <v>0</v>
      </c>
      <c r="H257" s="119">
        <f>IFERROR(Notlar!H257/v_s4,0)</f>
        <v>0</v>
      </c>
      <c r="I257" s="119">
        <f>IFERROR(Notlar!I257/v_s5,0)</f>
        <v>0</v>
      </c>
      <c r="J257" s="119">
        <f>IFERROR(Notlar!J257/v_s6,0)</f>
        <v>0</v>
      </c>
      <c r="K257" s="119">
        <f>IFERROR(Notlar!K257/v_s7,0)</f>
        <v>0</v>
      </c>
      <c r="L257" s="119">
        <f>IFERROR(Notlar!L257/v_s8,0)</f>
        <v>0</v>
      </c>
      <c r="M257" s="119">
        <f>IFERROR(Notlar!M257/v_s9,0)</f>
        <v>0</v>
      </c>
      <c r="N257" s="119">
        <f>IFERROR(Notlar!N257/v_s10,0)</f>
        <v>0</v>
      </c>
      <c r="O257" s="120" t="e">
        <f>Notlar!O257/v_top</f>
        <v>#VALUE!</v>
      </c>
      <c r="P257" s="121">
        <f>IFERROR(Notlar!P257/f_s1,0)</f>
        <v>0</v>
      </c>
      <c r="Q257" s="119">
        <f>IFERROR(Notlar!Q257/f_s2,0)</f>
        <v>0</v>
      </c>
      <c r="R257" s="119">
        <f>IFERROR(Notlar!R257/f_s3,0)</f>
        <v>0</v>
      </c>
      <c r="S257" s="119">
        <f>IFERROR(Notlar!S257/f_s4,0)</f>
        <v>0</v>
      </c>
      <c r="T257" s="119">
        <f>IFERROR(Notlar!T257/f_s5,0)</f>
        <v>0</v>
      </c>
      <c r="U257" s="119">
        <f>IFERROR(Notlar!U257/f_s6,0)</f>
        <v>0</v>
      </c>
      <c r="V257" s="119">
        <f>IFERROR(Notlar!V257/f_s7,0)</f>
        <v>0</v>
      </c>
      <c r="W257" s="119">
        <f>IFERROR(Notlar!W257/f_s8,0)</f>
        <v>0</v>
      </c>
      <c r="X257" s="119">
        <f>IFERROR(Notlar!X257/f_s9,0)</f>
        <v>0</v>
      </c>
      <c r="Y257" s="119">
        <f>IFERROR(Notlar!Y257/f_s10,0)</f>
        <v>0</v>
      </c>
      <c r="Z257" s="122" t="e">
        <f>Notlar!Z257/f_top</f>
        <v>#VALUE!</v>
      </c>
      <c r="AA257" s="118">
        <f>IFERROR(Notlar!AA257/b_s1,0)</f>
        <v>0</v>
      </c>
      <c r="AB257" s="119">
        <f>IFERROR(Notlar!AB257/b_s2,0)</f>
        <v>0</v>
      </c>
      <c r="AC257" s="119">
        <f>IFERROR(Notlar!AC257/b_s3,0)</f>
        <v>0</v>
      </c>
      <c r="AD257" s="119">
        <f>IFERROR(Notlar!AD257/b_s4,0)</f>
        <v>0</v>
      </c>
      <c r="AE257" s="119">
        <f>IFERROR(Notlar!AE257/b_s5,0)</f>
        <v>0</v>
      </c>
      <c r="AF257" s="119">
        <f>IFERROR(Notlar!AF257/b_s6,0)</f>
        <v>0</v>
      </c>
      <c r="AG257" s="119">
        <f>IFERROR(Notlar!AG257/b_s7,0)</f>
        <v>0</v>
      </c>
      <c r="AH257" s="119">
        <f>IFERROR(Notlar!AH257/b_s8,0)</f>
        <v>0</v>
      </c>
      <c r="AI257" s="119">
        <f>IFERROR(Notlar!AI257/b_s9,0)</f>
        <v>0</v>
      </c>
      <c r="AJ257" s="119">
        <f>IFERROR(Notlar!AJ257/b_s10,0)</f>
        <v>0</v>
      </c>
      <c r="AK257" s="122" t="e">
        <f>Notlar!AK257/b_top</f>
        <v>#VALUE!</v>
      </c>
      <c r="AL257" s="168">
        <f t="shared" si="11"/>
        <v>0</v>
      </c>
      <c r="AM257" s="169">
        <f t="shared" si="11"/>
        <v>0</v>
      </c>
      <c r="AN257" s="169">
        <f t="shared" si="11"/>
        <v>0</v>
      </c>
      <c r="AO257" s="169">
        <f t="shared" si="11"/>
        <v>0</v>
      </c>
      <c r="AP257" s="169">
        <f t="shared" si="11"/>
        <v>0</v>
      </c>
      <c r="AQ257" s="169">
        <f t="shared" si="10"/>
        <v>0</v>
      </c>
      <c r="AR257" s="169">
        <f t="shared" si="10"/>
        <v>0</v>
      </c>
      <c r="AS257" s="169">
        <f t="shared" si="10"/>
        <v>0</v>
      </c>
      <c r="AT257" s="169">
        <f t="shared" si="10"/>
        <v>0</v>
      </c>
      <c r="AU257" s="169">
        <f t="shared" si="10"/>
        <v>0</v>
      </c>
      <c r="AV257" s="170">
        <f>Notlar!AV257/b_top</f>
        <v>0</v>
      </c>
    </row>
    <row r="258" spans="1:48" x14ac:dyDescent="0.25">
      <c r="A258" s="30">
        <v>256</v>
      </c>
      <c r="B258" s="123" t="str">
        <f>IF(Notlar!B258&lt;&gt;"",Notlar!B258,"")</f>
        <v/>
      </c>
      <c r="C258" s="124" t="str">
        <f>IF(Notlar!C258&lt;&gt;"",Notlar!C258,"")</f>
        <v/>
      </c>
      <c r="D258" s="125" t="str">
        <f>IF(Notlar!D258&lt;&gt;"",Notlar!D258,"")</f>
        <v/>
      </c>
      <c r="E258" s="118">
        <f>IFERROR(Notlar!E258/v_s1,0)</f>
        <v>0</v>
      </c>
      <c r="F258" s="119">
        <f>IFERROR(Notlar!F258/v_s2,0)</f>
        <v>0</v>
      </c>
      <c r="G258" s="119">
        <f>IFERROR(Notlar!G258/v_s3,0)</f>
        <v>0</v>
      </c>
      <c r="H258" s="119">
        <f>IFERROR(Notlar!H258/v_s4,0)</f>
        <v>0</v>
      </c>
      <c r="I258" s="119">
        <f>IFERROR(Notlar!I258/v_s5,0)</f>
        <v>0</v>
      </c>
      <c r="J258" s="119">
        <f>IFERROR(Notlar!J258/v_s6,0)</f>
        <v>0</v>
      </c>
      <c r="K258" s="119">
        <f>IFERROR(Notlar!K258/v_s7,0)</f>
        <v>0</v>
      </c>
      <c r="L258" s="119">
        <f>IFERROR(Notlar!L258/v_s8,0)</f>
        <v>0</v>
      </c>
      <c r="M258" s="119">
        <f>IFERROR(Notlar!M258/v_s9,0)</f>
        <v>0</v>
      </c>
      <c r="N258" s="119">
        <f>IFERROR(Notlar!N258/v_s10,0)</f>
        <v>0</v>
      </c>
      <c r="O258" s="120" t="e">
        <f>Notlar!O258/v_top</f>
        <v>#VALUE!</v>
      </c>
      <c r="P258" s="121">
        <f>IFERROR(Notlar!P258/f_s1,0)</f>
        <v>0</v>
      </c>
      <c r="Q258" s="119">
        <f>IFERROR(Notlar!Q258/f_s2,0)</f>
        <v>0</v>
      </c>
      <c r="R258" s="119">
        <f>IFERROR(Notlar!R258/f_s3,0)</f>
        <v>0</v>
      </c>
      <c r="S258" s="119">
        <f>IFERROR(Notlar!S258/f_s4,0)</f>
        <v>0</v>
      </c>
      <c r="T258" s="119">
        <f>IFERROR(Notlar!T258/f_s5,0)</f>
        <v>0</v>
      </c>
      <c r="U258" s="119">
        <f>IFERROR(Notlar!U258/f_s6,0)</f>
        <v>0</v>
      </c>
      <c r="V258" s="119">
        <f>IFERROR(Notlar!V258/f_s7,0)</f>
        <v>0</v>
      </c>
      <c r="W258" s="119">
        <f>IFERROR(Notlar!W258/f_s8,0)</f>
        <v>0</v>
      </c>
      <c r="X258" s="119">
        <f>IFERROR(Notlar!X258/f_s9,0)</f>
        <v>0</v>
      </c>
      <c r="Y258" s="119">
        <f>IFERROR(Notlar!Y258/f_s10,0)</f>
        <v>0</v>
      </c>
      <c r="Z258" s="122" t="e">
        <f>Notlar!Z258/f_top</f>
        <v>#VALUE!</v>
      </c>
      <c r="AA258" s="118">
        <f>IFERROR(Notlar!AA258/b_s1,0)</f>
        <v>0</v>
      </c>
      <c r="AB258" s="119">
        <f>IFERROR(Notlar!AB258/b_s2,0)</f>
        <v>0</v>
      </c>
      <c r="AC258" s="119">
        <f>IFERROR(Notlar!AC258/b_s3,0)</f>
        <v>0</v>
      </c>
      <c r="AD258" s="119">
        <f>IFERROR(Notlar!AD258/b_s4,0)</f>
        <v>0</v>
      </c>
      <c r="AE258" s="119">
        <f>IFERROR(Notlar!AE258/b_s5,0)</f>
        <v>0</v>
      </c>
      <c r="AF258" s="119">
        <f>IFERROR(Notlar!AF258/b_s6,0)</f>
        <v>0</v>
      </c>
      <c r="AG258" s="119">
        <f>IFERROR(Notlar!AG258/b_s7,0)</f>
        <v>0</v>
      </c>
      <c r="AH258" s="119">
        <f>IFERROR(Notlar!AH258/b_s8,0)</f>
        <v>0</v>
      </c>
      <c r="AI258" s="119">
        <f>IFERROR(Notlar!AI258/b_s9,0)</f>
        <v>0</v>
      </c>
      <c r="AJ258" s="119">
        <f>IFERROR(Notlar!AJ258/b_s10,0)</f>
        <v>0</v>
      </c>
      <c r="AK258" s="122" t="e">
        <f>Notlar!AK258/b_top</f>
        <v>#VALUE!</v>
      </c>
      <c r="AL258" s="168">
        <f t="shared" si="11"/>
        <v>0</v>
      </c>
      <c r="AM258" s="169">
        <f t="shared" si="11"/>
        <v>0</v>
      </c>
      <c r="AN258" s="169">
        <f t="shared" si="11"/>
        <v>0</v>
      </c>
      <c r="AO258" s="169">
        <f t="shared" si="11"/>
        <v>0</v>
      </c>
      <c r="AP258" s="169">
        <f t="shared" si="11"/>
        <v>0</v>
      </c>
      <c r="AQ258" s="169">
        <f t="shared" si="10"/>
        <v>0</v>
      </c>
      <c r="AR258" s="169">
        <f t="shared" si="10"/>
        <v>0</v>
      </c>
      <c r="AS258" s="169">
        <f t="shared" si="10"/>
        <v>0</v>
      </c>
      <c r="AT258" s="169">
        <f t="shared" si="10"/>
        <v>0</v>
      </c>
      <c r="AU258" s="169">
        <f t="shared" si="10"/>
        <v>0</v>
      </c>
      <c r="AV258" s="170">
        <f>Notlar!AV258/b_top</f>
        <v>0</v>
      </c>
    </row>
    <row r="259" spans="1:48" x14ac:dyDescent="0.25">
      <c r="A259" s="68">
        <v>257</v>
      </c>
      <c r="B259" s="126" t="str">
        <f>IF(Notlar!B259&lt;&gt;"",Notlar!B259,"")</f>
        <v/>
      </c>
      <c r="C259" s="127" t="str">
        <f>IF(Notlar!C259&lt;&gt;"",Notlar!C259,"")</f>
        <v/>
      </c>
      <c r="D259" s="128" t="str">
        <f>IF(Notlar!D259&lt;&gt;"",Notlar!D259,"")</f>
        <v/>
      </c>
      <c r="E259" s="118">
        <f>IFERROR(Notlar!E259/v_s1,0)</f>
        <v>0</v>
      </c>
      <c r="F259" s="119">
        <f>IFERROR(Notlar!F259/v_s2,0)</f>
        <v>0</v>
      </c>
      <c r="G259" s="119">
        <f>IFERROR(Notlar!G259/v_s3,0)</f>
        <v>0</v>
      </c>
      <c r="H259" s="119">
        <f>IFERROR(Notlar!H259/v_s4,0)</f>
        <v>0</v>
      </c>
      <c r="I259" s="119">
        <f>IFERROR(Notlar!I259/v_s5,0)</f>
        <v>0</v>
      </c>
      <c r="J259" s="119">
        <f>IFERROR(Notlar!J259/v_s6,0)</f>
        <v>0</v>
      </c>
      <c r="K259" s="119">
        <f>IFERROR(Notlar!K259/v_s7,0)</f>
        <v>0</v>
      </c>
      <c r="L259" s="119">
        <f>IFERROR(Notlar!L259/v_s8,0)</f>
        <v>0</v>
      </c>
      <c r="M259" s="119">
        <f>IFERROR(Notlar!M259/v_s9,0)</f>
        <v>0</v>
      </c>
      <c r="N259" s="119">
        <f>IFERROR(Notlar!N259/v_s10,0)</f>
        <v>0</v>
      </c>
      <c r="O259" s="120" t="e">
        <f>Notlar!O259/v_top</f>
        <v>#VALUE!</v>
      </c>
      <c r="P259" s="121">
        <f>IFERROR(Notlar!P259/f_s1,0)</f>
        <v>0</v>
      </c>
      <c r="Q259" s="119">
        <f>IFERROR(Notlar!Q259/f_s2,0)</f>
        <v>0</v>
      </c>
      <c r="R259" s="119">
        <f>IFERROR(Notlar!R259/f_s3,0)</f>
        <v>0</v>
      </c>
      <c r="S259" s="119">
        <f>IFERROR(Notlar!S259/f_s4,0)</f>
        <v>0</v>
      </c>
      <c r="T259" s="119">
        <f>IFERROR(Notlar!T259/f_s5,0)</f>
        <v>0</v>
      </c>
      <c r="U259" s="119">
        <f>IFERROR(Notlar!U259/f_s6,0)</f>
        <v>0</v>
      </c>
      <c r="V259" s="119">
        <f>IFERROR(Notlar!V259/f_s7,0)</f>
        <v>0</v>
      </c>
      <c r="W259" s="119">
        <f>IFERROR(Notlar!W259/f_s8,0)</f>
        <v>0</v>
      </c>
      <c r="X259" s="119">
        <f>IFERROR(Notlar!X259/f_s9,0)</f>
        <v>0</v>
      </c>
      <c r="Y259" s="119">
        <f>IFERROR(Notlar!Y259/f_s10,0)</f>
        <v>0</v>
      </c>
      <c r="Z259" s="122" t="e">
        <f>Notlar!Z259/f_top</f>
        <v>#VALUE!</v>
      </c>
      <c r="AA259" s="118">
        <f>IFERROR(Notlar!AA259/b_s1,0)</f>
        <v>0</v>
      </c>
      <c r="AB259" s="119">
        <f>IFERROR(Notlar!AB259/b_s2,0)</f>
        <v>0</v>
      </c>
      <c r="AC259" s="119">
        <f>IFERROR(Notlar!AC259/b_s3,0)</f>
        <v>0</v>
      </c>
      <c r="AD259" s="119">
        <f>IFERROR(Notlar!AD259/b_s4,0)</f>
        <v>0</v>
      </c>
      <c r="AE259" s="119">
        <f>IFERROR(Notlar!AE259/b_s5,0)</f>
        <v>0</v>
      </c>
      <c r="AF259" s="119">
        <f>IFERROR(Notlar!AF259/b_s6,0)</f>
        <v>0</v>
      </c>
      <c r="AG259" s="119">
        <f>IFERROR(Notlar!AG259/b_s7,0)</f>
        <v>0</v>
      </c>
      <c r="AH259" s="119">
        <f>IFERROR(Notlar!AH259/b_s8,0)</f>
        <v>0</v>
      </c>
      <c r="AI259" s="119">
        <f>IFERROR(Notlar!AI259/b_s9,0)</f>
        <v>0</v>
      </c>
      <c r="AJ259" s="119">
        <f>IFERROR(Notlar!AJ259/b_s10,0)</f>
        <v>0</v>
      </c>
      <c r="AK259" s="122" t="e">
        <f>Notlar!AK259/b_top</f>
        <v>#VALUE!</v>
      </c>
      <c r="AL259" s="168">
        <f t="shared" si="11"/>
        <v>0</v>
      </c>
      <c r="AM259" s="169">
        <f t="shared" si="11"/>
        <v>0</v>
      </c>
      <c r="AN259" s="169">
        <f t="shared" si="11"/>
        <v>0</v>
      </c>
      <c r="AO259" s="169">
        <f t="shared" si="11"/>
        <v>0</v>
      </c>
      <c r="AP259" s="169">
        <f t="shared" si="11"/>
        <v>0</v>
      </c>
      <c r="AQ259" s="169">
        <f t="shared" si="10"/>
        <v>0</v>
      </c>
      <c r="AR259" s="169">
        <f t="shared" si="10"/>
        <v>0</v>
      </c>
      <c r="AS259" s="169">
        <f t="shared" si="10"/>
        <v>0</v>
      </c>
      <c r="AT259" s="169">
        <f t="shared" si="10"/>
        <v>0</v>
      </c>
      <c r="AU259" s="169">
        <f t="shared" si="10"/>
        <v>0</v>
      </c>
      <c r="AV259" s="170">
        <f>Notlar!AV259/b_top</f>
        <v>0</v>
      </c>
    </row>
    <row r="260" spans="1:48" x14ac:dyDescent="0.25">
      <c r="A260" s="30">
        <v>258</v>
      </c>
      <c r="B260" s="123" t="str">
        <f>IF(Notlar!B260&lt;&gt;"",Notlar!B260,"")</f>
        <v/>
      </c>
      <c r="C260" s="124" t="str">
        <f>IF(Notlar!C260&lt;&gt;"",Notlar!C260,"")</f>
        <v/>
      </c>
      <c r="D260" s="125" t="str">
        <f>IF(Notlar!D260&lt;&gt;"",Notlar!D260,"")</f>
        <v/>
      </c>
      <c r="E260" s="118">
        <f>IFERROR(Notlar!E260/v_s1,0)</f>
        <v>0</v>
      </c>
      <c r="F260" s="119">
        <f>IFERROR(Notlar!F260/v_s2,0)</f>
        <v>0</v>
      </c>
      <c r="G260" s="119">
        <f>IFERROR(Notlar!G260/v_s3,0)</f>
        <v>0</v>
      </c>
      <c r="H260" s="119">
        <f>IFERROR(Notlar!H260/v_s4,0)</f>
        <v>0</v>
      </c>
      <c r="I260" s="119">
        <f>IFERROR(Notlar!I260/v_s5,0)</f>
        <v>0</v>
      </c>
      <c r="J260" s="119">
        <f>IFERROR(Notlar!J260/v_s6,0)</f>
        <v>0</v>
      </c>
      <c r="K260" s="119">
        <f>IFERROR(Notlar!K260/v_s7,0)</f>
        <v>0</v>
      </c>
      <c r="L260" s="119">
        <f>IFERROR(Notlar!L260/v_s8,0)</f>
        <v>0</v>
      </c>
      <c r="M260" s="119">
        <f>IFERROR(Notlar!M260/v_s9,0)</f>
        <v>0</v>
      </c>
      <c r="N260" s="119">
        <f>IFERROR(Notlar!N260/v_s10,0)</f>
        <v>0</v>
      </c>
      <c r="O260" s="120" t="e">
        <f>Notlar!O260/v_top</f>
        <v>#VALUE!</v>
      </c>
      <c r="P260" s="121">
        <f>IFERROR(Notlar!P260/f_s1,0)</f>
        <v>0</v>
      </c>
      <c r="Q260" s="119">
        <f>IFERROR(Notlar!Q260/f_s2,0)</f>
        <v>0</v>
      </c>
      <c r="R260" s="119">
        <f>IFERROR(Notlar!R260/f_s3,0)</f>
        <v>0</v>
      </c>
      <c r="S260" s="119">
        <f>IFERROR(Notlar!S260/f_s4,0)</f>
        <v>0</v>
      </c>
      <c r="T260" s="119">
        <f>IFERROR(Notlar!T260/f_s5,0)</f>
        <v>0</v>
      </c>
      <c r="U260" s="119">
        <f>IFERROR(Notlar!U260/f_s6,0)</f>
        <v>0</v>
      </c>
      <c r="V260" s="119">
        <f>IFERROR(Notlar!V260/f_s7,0)</f>
        <v>0</v>
      </c>
      <c r="W260" s="119">
        <f>IFERROR(Notlar!W260/f_s8,0)</f>
        <v>0</v>
      </c>
      <c r="X260" s="119">
        <f>IFERROR(Notlar!X260/f_s9,0)</f>
        <v>0</v>
      </c>
      <c r="Y260" s="119">
        <f>IFERROR(Notlar!Y260/f_s10,0)</f>
        <v>0</v>
      </c>
      <c r="Z260" s="122" t="e">
        <f>Notlar!Z260/f_top</f>
        <v>#VALUE!</v>
      </c>
      <c r="AA260" s="118">
        <f>IFERROR(Notlar!AA260/b_s1,0)</f>
        <v>0</v>
      </c>
      <c r="AB260" s="119">
        <f>IFERROR(Notlar!AB260/b_s2,0)</f>
        <v>0</v>
      </c>
      <c r="AC260" s="119">
        <f>IFERROR(Notlar!AC260/b_s3,0)</f>
        <v>0</v>
      </c>
      <c r="AD260" s="119">
        <f>IFERROR(Notlar!AD260/b_s4,0)</f>
        <v>0</v>
      </c>
      <c r="AE260" s="119">
        <f>IFERROR(Notlar!AE260/b_s5,0)</f>
        <v>0</v>
      </c>
      <c r="AF260" s="119">
        <f>IFERROR(Notlar!AF260/b_s6,0)</f>
        <v>0</v>
      </c>
      <c r="AG260" s="119">
        <f>IFERROR(Notlar!AG260/b_s7,0)</f>
        <v>0</v>
      </c>
      <c r="AH260" s="119">
        <f>IFERROR(Notlar!AH260/b_s8,0)</f>
        <v>0</v>
      </c>
      <c r="AI260" s="119">
        <f>IFERROR(Notlar!AI260/b_s9,0)</f>
        <v>0</v>
      </c>
      <c r="AJ260" s="119">
        <f>IFERROR(Notlar!AJ260/b_s10,0)</f>
        <v>0</v>
      </c>
      <c r="AK260" s="122" t="e">
        <f>Notlar!AK260/b_top</f>
        <v>#VALUE!</v>
      </c>
      <c r="AL260" s="168">
        <f t="shared" si="11"/>
        <v>0</v>
      </c>
      <c r="AM260" s="169">
        <f t="shared" si="11"/>
        <v>0</v>
      </c>
      <c r="AN260" s="169">
        <f t="shared" si="11"/>
        <v>0</v>
      </c>
      <c r="AO260" s="169">
        <f t="shared" si="11"/>
        <v>0</v>
      </c>
      <c r="AP260" s="169">
        <f t="shared" si="11"/>
        <v>0</v>
      </c>
      <c r="AQ260" s="169">
        <f t="shared" si="10"/>
        <v>0</v>
      </c>
      <c r="AR260" s="169">
        <f t="shared" si="10"/>
        <v>0</v>
      </c>
      <c r="AS260" s="169">
        <f t="shared" si="10"/>
        <v>0</v>
      </c>
      <c r="AT260" s="169">
        <f t="shared" si="10"/>
        <v>0</v>
      </c>
      <c r="AU260" s="169">
        <f t="shared" si="10"/>
        <v>0</v>
      </c>
      <c r="AV260" s="170">
        <f>Notlar!AV260/b_top</f>
        <v>0</v>
      </c>
    </row>
    <row r="261" spans="1:48" x14ac:dyDescent="0.25">
      <c r="A261" s="68">
        <v>259</v>
      </c>
      <c r="B261" s="126" t="str">
        <f>IF(Notlar!B261&lt;&gt;"",Notlar!B261,"")</f>
        <v/>
      </c>
      <c r="C261" s="127" t="str">
        <f>IF(Notlar!C261&lt;&gt;"",Notlar!C261,"")</f>
        <v/>
      </c>
      <c r="D261" s="128" t="str">
        <f>IF(Notlar!D261&lt;&gt;"",Notlar!D261,"")</f>
        <v/>
      </c>
      <c r="E261" s="118">
        <f>IFERROR(Notlar!E261/v_s1,0)</f>
        <v>0</v>
      </c>
      <c r="F261" s="119">
        <f>IFERROR(Notlar!F261/v_s2,0)</f>
        <v>0</v>
      </c>
      <c r="G261" s="119">
        <f>IFERROR(Notlar!G261/v_s3,0)</f>
        <v>0</v>
      </c>
      <c r="H261" s="119">
        <f>IFERROR(Notlar!H261/v_s4,0)</f>
        <v>0</v>
      </c>
      <c r="I261" s="119">
        <f>IFERROR(Notlar!I261/v_s5,0)</f>
        <v>0</v>
      </c>
      <c r="J261" s="119">
        <f>IFERROR(Notlar!J261/v_s6,0)</f>
        <v>0</v>
      </c>
      <c r="K261" s="119">
        <f>IFERROR(Notlar!K261/v_s7,0)</f>
        <v>0</v>
      </c>
      <c r="L261" s="119">
        <f>IFERROR(Notlar!L261/v_s8,0)</f>
        <v>0</v>
      </c>
      <c r="M261" s="119">
        <f>IFERROR(Notlar!M261/v_s9,0)</f>
        <v>0</v>
      </c>
      <c r="N261" s="119">
        <f>IFERROR(Notlar!N261/v_s10,0)</f>
        <v>0</v>
      </c>
      <c r="O261" s="120" t="e">
        <f>Notlar!O261/v_top</f>
        <v>#VALUE!</v>
      </c>
      <c r="P261" s="121">
        <f>IFERROR(Notlar!P261/f_s1,0)</f>
        <v>0</v>
      </c>
      <c r="Q261" s="119">
        <f>IFERROR(Notlar!Q261/f_s2,0)</f>
        <v>0</v>
      </c>
      <c r="R261" s="119">
        <f>IFERROR(Notlar!R261/f_s3,0)</f>
        <v>0</v>
      </c>
      <c r="S261" s="119">
        <f>IFERROR(Notlar!S261/f_s4,0)</f>
        <v>0</v>
      </c>
      <c r="T261" s="119">
        <f>IFERROR(Notlar!T261/f_s5,0)</f>
        <v>0</v>
      </c>
      <c r="U261" s="119">
        <f>IFERROR(Notlar!U261/f_s6,0)</f>
        <v>0</v>
      </c>
      <c r="V261" s="119">
        <f>IFERROR(Notlar!V261/f_s7,0)</f>
        <v>0</v>
      </c>
      <c r="W261" s="119">
        <f>IFERROR(Notlar!W261/f_s8,0)</f>
        <v>0</v>
      </c>
      <c r="X261" s="119">
        <f>IFERROR(Notlar!X261/f_s9,0)</f>
        <v>0</v>
      </c>
      <c r="Y261" s="119">
        <f>IFERROR(Notlar!Y261/f_s10,0)</f>
        <v>0</v>
      </c>
      <c r="Z261" s="122" t="e">
        <f>Notlar!Z261/f_top</f>
        <v>#VALUE!</v>
      </c>
      <c r="AA261" s="118">
        <f>IFERROR(Notlar!AA261/b_s1,0)</f>
        <v>0</v>
      </c>
      <c r="AB261" s="119">
        <f>IFERROR(Notlar!AB261/b_s2,0)</f>
        <v>0</v>
      </c>
      <c r="AC261" s="119">
        <f>IFERROR(Notlar!AC261/b_s3,0)</f>
        <v>0</v>
      </c>
      <c r="AD261" s="119">
        <f>IFERROR(Notlar!AD261/b_s4,0)</f>
        <v>0</v>
      </c>
      <c r="AE261" s="119">
        <f>IFERROR(Notlar!AE261/b_s5,0)</f>
        <v>0</v>
      </c>
      <c r="AF261" s="119">
        <f>IFERROR(Notlar!AF261/b_s6,0)</f>
        <v>0</v>
      </c>
      <c r="AG261" s="119">
        <f>IFERROR(Notlar!AG261/b_s7,0)</f>
        <v>0</v>
      </c>
      <c r="AH261" s="119">
        <f>IFERROR(Notlar!AH261/b_s8,0)</f>
        <v>0</v>
      </c>
      <c r="AI261" s="119">
        <f>IFERROR(Notlar!AI261/b_s9,0)</f>
        <v>0</v>
      </c>
      <c r="AJ261" s="119">
        <f>IFERROR(Notlar!AJ261/b_s10,0)</f>
        <v>0</v>
      </c>
      <c r="AK261" s="122" t="e">
        <f>Notlar!AK261/b_top</f>
        <v>#VALUE!</v>
      </c>
      <c r="AL261" s="168">
        <f t="shared" si="11"/>
        <v>0</v>
      </c>
      <c r="AM261" s="169">
        <f t="shared" si="11"/>
        <v>0</v>
      </c>
      <c r="AN261" s="169">
        <f t="shared" si="11"/>
        <v>0</v>
      </c>
      <c r="AO261" s="169">
        <f t="shared" si="11"/>
        <v>0</v>
      </c>
      <c r="AP261" s="169">
        <f t="shared" si="11"/>
        <v>0</v>
      </c>
      <c r="AQ261" s="169">
        <f t="shared" si="10"/>
        <v>0</v>
      </c>
      <c r="AR261" s="169">
        <f t="shared" si="10"/>
        <v>0</v>
      </c>
      <c r="AS261" s="169">
        <f t="shared" si="10"/>
        <v>0</v>
      </c>
      <c r="AT261" s="169">
        <f t="shared" si="10"/>
        <v>0</v>
      </c>
      <c r="AU261" s="169">
        <f t="shared" si="10"/>
        <v>0</v>
      </c>
      <c r="AV261" s="170">
        <f>Notlar!AV261/b_top</f>
        <v>0</v>
      </c>
    </row>
    <row r="262" spans="1:48" x14ac:dyDescent="0.25">
      <c r="A262" s="30">
        <v>260</v>
      </c>
      <c r="B262" s="123" t="str">
        <f>IF(Notlar!B262&lt;&gt;"",Notlar!B262,"")</f>
        <v/>
      </c>
      <c r="C262" s="124" t="str">
        <f>IF(Notlar!C262&lt;&gt;"",Notlar!C262,"")</f>
        <v/>
      </c>
      <c r="D262" s="125" t="str">
        <f>IF(Notlar!D262&lt;&gt;"",Notlar!D262,"")</f>
        <v/>
      </c>
      <c r="E262" s="118">
        <f>IFERROR(Notlar!E262/v_s1,0)</f>
        <v>0</v>
      </c>
      <c r="F262" s="119">
        <f>IFERROR(Notlar!F262/v_s2,0)</f>
        <v>0</v>
      </c>
      <c r="G262" s="119">
        <f>IFERROR(Notlar!G262/v_s3,0)</f>
        <v>0</v>
      </c>
      <c r="H262" s="119">
        <f>IFERROR(Notlar!H262/v_s4,0)</f>
        <v>0</v>
      </c>
      <c r="I262" s="119">
        <f>IFERROR(Notlar!I262/v_s5,0)</f>
        <v>0</v>
      </c>
      <c r="J262" s="119">
        <f>IFERROR(Notlar!J262/v_s6,0)</f>
        <v>0</v>
      </c>
      <c r="K262" s="119">
        <f>IFERROR(Notlar!K262/v_s7,0)</f>
        <v>0</v>
      </c>
      <c r="L262" s="119">
        <f>IFERROR(Notlar!L262/v_s8,0)</f>
        <v>0</v>
      </c>
      <c r="M262" s="119">
        <f>IFERROR(Notlar!M262/v_s9,0)</f>
        <v>0</v>
      </c>
      <c r="N262" s="119">
        <f>IFERROR(Notlar!N262/v_s10,0)</f>
        <v>0</v>
      </c>
      <c r="O262" s="120" t="e">
        <f>Notlar!O262/v_top</f>
        <v>#VALUE!</v>
      </c>
      <c r="P262" s="121">
        <f>IFERROR(Notlar!P262/f_s1,0)</f>
        <v>0</v>
      </c>
      <c r="Q262" s="119">
        <f>IFERROR(Notlar!Q262/f_s2,0)</f>
        <v>0</v>
      </c>
      <c r="R262" s="119">
        <f>IFERROR(Notlar!R262/f_s3,0)</f>
        <v>0</v>
      </c>
      <c r="S262" s="119">
        <f>IFERROR(Notlar!S262/f_s4,0)</f>
        <v>0</v>
      </c>
      <c r="T262" s="119">
        <f>IFERROR(Notlar!T262/f_s5,0)</f>
        <v>0</v>
      </c>
      <c r="U262" s="119">
        <f>IFERROR(Notlar!U262/f_s6,0)</f>
        <v>0</v>
      </c>
      <c r="V262" s="119">
        <f>IFERROR(Notlar!V262/f_s7,0)</f>
        <v>0</v>
      </c>
      <c r="W262" s="119">
        <f>IFERROR(Notlar!W262/f_s8,0)</f>
        <v>0</v>
      </c>
      <c r="X262" s="119">
        <f>IFERROR(Notlar!X262/f_s9,0)</f>
        <v>0</v>
      </c>
      <c r="Y262" s="119">
        <f>IFERROR(Notlar!Y262/f_s10,0)</f>
        <v>0</v>
      </c>
      <c r="Z262" s="122" t="e">
        <f>Notlar!Z262/f_top</f>
        <v>#VALUE!</v>
      </c>
      <c r="AA262" s="118">
        <f>IFERROR(Notlar!AA262/b_s1,0)</f>
        <v>0</v>
      </c>
      <c r="AB262" s="119">
        <f>IFERROR(Notlar!AB262/b_s2,0)</f>
        <v>0</v>
      </c>
      <c r="AC262" s="119">
        <f>IFERROR(Notlar!AC262/b_s3,0)</f>
        <v>0</v>
      </c>
      <c r="AD262" s="119">
        <f>IFERROR(Notlar!AD262/b_s4,0)</f>
        <v>0</v>
      </c>
      <c r="AE262" s="119">
        <f>IFERROR(Notlar!AE262/b_s5,0)</f>
        <v>0</v>
      </c>
      <c r="AF262" s="119">
        <f>IFERROR(Notlar!AF262/b_s6,0)</f>
        <v>0</v>
      </c>
      <c r="AG262" s="119">
        <f>IFERROR(Notlar!AG262/b_s7,0)</f>
        <v>0</v>
      </c>
      <c r="AH262" s="119">
        <f>IFERROR(Notlar!AH262/b_s8,0)</f>
        <v>0</v>
      </c>
      <c r="AI262" s="119">
        <f>IFERROR(Notlar!AI262/b_s9,0)</f>
        <v>0</v>
      </c>
      <c r="AJ262" s="119">
        <f>IFERROR(Notlar!AJ262/b_s10,0)</f>
        <v>0</v>
      </c>
      <c r="AK262" s="122" t="e">
        <f>Notlar!AK262/b_top</f>
        <v>#VALUE!</v>
      </c>
      <c r="AL262" s="168">
        <f t="shared" si="11"/>
        <v>0</v>
      </c>
      <c r="AM262" s="169">
        <f t="shared" si="11"/>
        <v>0</v>
      </c>
      <c r="AN262" s="169">
        <f t="shared" si="11"/>
        <v>0</v>
      </c>
      <c r="AO262" s="169">
        <f t="shared" si="11"/>
        <v>0</v>
      </c>
      <c r="AP262" s="169">
        <f t="shared" si="11"/>
        <v>0</v>
      </c>
      <c r="AQ262" s="169">
        <f t="shared" si="10"/>
        <v>0</v>
      </c>
      <c r="AR262" s="169">
        <f t="shared" si="10"/>
        <v>0</v>
      </c>
      <c r="AS262" s="169">
        <f t="shared" si="10"/>
        <v>0</v>
      </c>
      <c r="AT262" s="169">
        <f t="shared" si="10"/>
        <v>0</v>
      </c>
      <c r="AU262" s="169">
        <f t="shared" si="10"/>
        <v>0</v>
      </c>
      <c r="AV262" s="170">
        <f>Notlar!AV262/b_top</f>
        <v>0</v>
      </c>
    </row>
    <row r="263" spans="1:48" x14ac:dyDescent="0.25">
      <c r="A263" s="68">
        <v>261</v>
      </c>
      <c r="B263" s="126" t="str">
        <f>IF(Notlar!B263&lt;&gt;"",Notlar!B263,"")</f>
        <v/>
      </c>
      <c r="C263" s="127" t="str">
        <f>IF(Notlar!C263&lt;&gt;"",Notlar!C263,"")</f>
        <v/>
      </c>
      <c r="D263" s="128" t="str">
        <f>IF(Notlar!D263&lt;&gt;"",Notlar!D263,"")</f>
        <v/>
      </c>
      <c r="E263" s="118">
        <f>IFERROR(Notlar!E263/v_s1,0)</f>
        <v>0</v>
      </c>
      <c r="F263" s="119">
        <f>IFERROR(Notlar!F263/v_s2,0)</f>
        <v>0</v>
      </c>
      <c r="G263" s="119">
        <f>IFERROR(Notlar!G263/v_s3,0)</f>
        <v>0</v>
      </c>
      <c r="H263" s="119">
        <f>IFERROR(Notlar!H263/v_s4,0)</f>
        <v>0</v>
      </c>
      <c r="I263" s="119">
        <f>IFERROR(Notlar!I263/v_s5,0)</f>
        <v>0</v>
      </c>
      <c r="J263" s="119">
        <f>IFERROR(Notlar!J263/v_s6,0)</f>
        <v>0</v>
      </c>
      <c r="K263" s="119">
        <f>IFERROR(Notlar!K263/v_s7,0)</f>
        <v>0</v>
      </c>
      <c r="L263" s="119">
        <f>IFERROR(Notlar!L263/v_s8,0)</f>
        <v>0</v>
      </c>
      <c r="M263" s="119">
        <f>IFERROR(Notlar!M263/v_s9,0)</f>
        <v>0</v>
      </c>
      <c r="N263" s="119">
        <f>IFERROR(Notlar!N263/v_s10,0)</f>
        <v>0</v>
      </c>
      <c r="O263" s="120" t="e">
        <f>Notlar!O263/v_top</f>
        <v>#VALUE!</v>
      </c>
      <c r="P263" s="121">
        <f>IFERROR(Notlar!P263/f_s1,0)</f>
        <v>0</v>
      </c>
      <c r="Q263" s="119">
        <f>IFERROR(Notlar!Q263/f_s2,0)</f>
        <v>0</v>
      </c>
      <c r="R263" s="119">
        <f>IFERROR(Notlar!R263/f_s3,0)</f>
        <v>0</v>
      </c>
      <c r="S263" s="119">
        <f>IFERROR(Notlar!S263/f_s4,0)</f>
        <v>0</v>
      </c>
      <c r="T263" s="119">
        <f>IFERROR(Notlar!T263/f_s5,0)</f>
        <v>0</v>
      </c>
      <c r="U263" s="119">
        <f>IFERROR(Notlar!U263/f_s6,0)</f>
        <v>0</v>
      </c>
      <c r="V263" s="119">
        <f>IFERROR(Notlar!V263/f_s7,0)</f>
        <v>0</v>
      </c>
      <c r="W263" s="119">
        <f>IFERROR(Notlar!W263/f_s8,0)</f>
        <v>0</v>
      </c>
      <c r="X263" s="119">
        <f>IFERROR(Notlar!X263/f_s9,0)</f>
        <v>0</v>
      </c>
      <c r="Y263" s="119">
        <f>IFERROR(Notlar!Y263/f_s10,0)</f>
        <v>0</v>
      </c>
      <c r="Z263" s="122" t="e">
        <f>Notlar!Z263/f_top</f>
        <v>#VALUE!</v>
      </c>
      <c r="AA263" s="118">
        <f>IFERROR(Notlar!AA263/b_s1,0)</f>
        <v>0</v>
      </c>
      <c r="AB263" s="119">
        <f>IFERROR(Notlar!AB263/b_s2,0)</f>
        <v>0</v>
      </c>
      <c r="AC263" s="119">
        <f>IFERROR(Notlar!AC263/b_s3,0)</f>
        <v>0</v>
      </c>
      <c r="AD263" s="119">
        <f>IFERROR(Notlar!AD263/b_s4,0)</f>
        <v>0</v>
      </c>
      <c r="AE263" s="119">
        <f>IFERROR(Notlar!AE263/b_s5,0)</f>
        <v>0</v>
      </c>
      <c r="AF263" s="119">
        <f>IFERROR(Notlar!AF263/b_s6,0)</f>
        <v>0</v>
      </c>
      <c r="AG263" s="119">
        <f>IFERROR(Notlar!AG263/b_s7,0)</f>
        <v>0</v>
      </c>
      <c r="AH263" s="119">
        <f>IFERROR(Notlar!AH263/b_s8,0)</f>
        <v>0</v>
      </c>
      <c r="AI263" s="119">
        <f>IFERROR(Notlar!AI263/b_s9,0)</f>
        <v>0</v>
      </c>
      <c r="AJ263" s="119">
        <f>IFERROR(Notlar!AJ263/b_s10,0)</f>
        <v>0</v>
      </c>
      <c r="AK263" s="122" t="e">
        <f>Notlar!AK263/b_top</f>
        <v>#VALUE!</v>
      </c>
      <c r="AL263" s="168">
        <f t="shared" si="11"/>
        <v>0</v>
      </c>
      <c r="AM263" s="169">
        <f t="shared" si="11"/>
        <v>0</v>
      </c>
      <c r="AN263" s="169">
        <f t="shared" si="11"/>
        <v>0</v>
      </c>
      <c r="AO263" s="169">
        <f t="shared" si="11"/>
        <v>0</v>
      </c>
      <c r="AP263" s="169">
        <f t="shared" si="11"/>
        <v>0</v>
      </c>
      <c r="AQ263" s="169">
        <f t="shared" si="10"/>
        <v>0</v>
      </c>
      <c r="AR263" s="169">
        <f t="shared" si="10"/>
        <v>0</v>
      </c>
      <c r="AS263" s="169">
        <f t="shared" si="10"/>
        <v>0</v>
      </c>
      <c r="AT263" s="169">
        <f t="shared" si="10"/>
        <v>0</v>
      </c>
      <c r="AU263" s="169">
        <f t="shared" si="10"/>
        <v>0</v>
      </c>
      <c r="AV263" s="170">
        <f>Notlar!AV263/b_top</f>
        <v>0</v>
      </c>
    </row>
    <row r="264" spans="1:48" x14ac:dyDescent="0.25">
      <c r="A264" s="30">
        <v>262</v>
      </c>
      <c r="B264" s="123" t="str">
        <f>IF(Notlar!B264&lt;&gt;"",Notlar!B264,"")</f>
        <v/>
      </c>
      <c r="C264" s="124" t="str">
        <f>IF(Notlar!C264&lt;&gt;"",Notlar!C264,"")</f>
        <v/>
      </c>
      <c r="D264" s="125" t="str">
        <f>IF(Notlar!D264&lt;&gt;"",Notlar!D264,"")</f>
        <v/>
      </c>
      <c r="E264" s="118">
        <f>IFERROR(Notlar!E264/v_s1,0)</f>
        <v>0</v>
      </c>
      <c r="F264" s="119">
        <f>IFERROR(Notlar!F264/v_s2,0)</f>
        <v>0</v>
      </c>
      <c r="G264" s="119">
        <f>IFERROR(Notlar!G264/v_s3,0)</f>
        <v>0</v>
      </c>
      <c r="H264" s="119">
        <f>IFERROR(Notlar!H264/v_s4,0)</f>
        <v>0</v>
      </c>
      <c r="I264" s="119">
        <f>IFERROR(Notlar!I264/v_s5,0)</f>
        <v>0</v>
      </c>
      <c r="J264" s="119">
        <f>IFERROR(Notlar!J264/v_s6,0)</f>
        <v>0</v>
      </c>
      <c r="K264" s="119">
        <f>IFERROR(Notlar!K264/v_s7,0)</f>
        <v>0</v>
      </c>
      <c r="L264" s="119">
        <f>IFERROR(Notlar!L264/v_s8,0)</f>
        <v>0</v>
      </c>
      <c r="M264" s="119">
        <f>IFERROR(Notlar!M264/v_s9,0)</f>
        <v>0</v>
      </c>
      <c r="N264" s="119">
        <f>IFERROR(Notlar!N264/v_s10,0)</f>
        <v>0</v>
      </c>
      <c r="O264" s="120" t="e">
        <f>Notlar!O264/v_top</f>
        <v>#VALUE!</v>
      </c>
      <c r="P264" s="121">
        <f>IFERROR(Notlar!P264/f_s1,0)</f>
        <v>0</v>
      </c>
      <c r="Q264" s="119">
        <f>IFERROR(Notlar!Q264/f_s2,0)</f>
        <v>0</v>
      </c>
      <c r="R264" s="119">
        <f>IFERROR(Notlar!R264/f_s3,0)</f>
        <v>0</v>
      </c>
      <c r="S264" s="119">
        <f>IFERROR(Notlar!S264/f_s4,0)</f>
        <v>0</v>
      </c>
      <c r="T264" s="119">
        <f>IFERROR(Notlar!T264/f_s5,0)</f>
        <v>0</v>
      </c>
      <c r="U264" s="119">
        <f>IFERROR(Notlar!U264/f_s6,0)</f>
        <v>0</v>
      </c>
      <c r="V264" s="119">
        <f>IFERROR(Notlar!V264/f_s7,0)</f>
        <v>0</v>
      </c>
      <c r="W264" s="119">
        <f>IFERROR(Notlar!W264/f_s8,0)</f>
        <v>0</v>
      </c>
      <c r="X264" s="119">
        <f>IFERROR(Notlar!X264/f_s9,0)</f>
        <v>0</v>
      </c>
      <c r="Y264" s="119">
        <f>IFERROR(Notlar!Y264/f_s10,0)</f>
        <v>0</v>
      </c>
      <c r="Z264" s="122" t="e">
        <f>Notlar!Z264/f_top</f>
        <v>#VALUE!</v>
      </c>
      <c r="AA264" s="118">
        <f>IFERROR(Notlar!AA264/b_s1,0)</f>
        <v>0</v>
      </c>
      <c r="AB264" s="119">
        <f>IFERROR(Notlar!AB264/b_s2,0)</f>
        <v>0</v>
      </c>
      <c r="AC264" s="119">
        <f>IFERROR(Notlar!AC264/b_s3,0)</f>
        <v>0</v>
      </c>
      <c r="AD264" s="119">
        <f>IFERROR(Notlar!AD264/b_s4,0)</f>
        <v>0</v>
      </c>
      <c r="AE264" s="119">
        <f>IFERROR(Notlar!AE264/b_s5,0)</f>
        <v>0</v>
      </c>
      <c r="AF264" s="119">
        <f>IFERROR(Notlar!AF264/b_s6,0)</f>
        <v>0</v>
      </c>
      <c r="AG264" s="119">
        <f>IFERROR(Notlar!AG264/b_s7,0)</f>
        <v>0</v>
      </c>
      <c r="AH264" s="119">
        <f>IFERROR(Notlar!AH264/b_s8,0)</f>
        <v>0</v>
      </c>
      <c r="AI264" s="119">
        <f>IFERROR(Notlar!AI264/b_s9,0)</f>
        <v>0</v>
      </c>
      <c r="AJ264" s="119">
        <f>IFERROR(Notlar!AJ264/b_s10,0)</f>
        <v>0</v>
      </c>
      <c r="AK264" s="122" t="e">
        <f>Notlar!AK264/b_top</f>
        <v>#VALUE!</v>
      </c>
      <c r="AL264" s="168">
        <f t="shared" si="11"/>
        <v>0</v>
      </c>
      <c r="AM264" s="169">
        <f t="shared" si="11"/>
        <v>0</v>
      </c>
      <c r="AN264" s="169">
        <f t="shared" si="11"/>
        <v>0</v>
      </c>
      <c r="AO264" s="169">
        <f t="shared" si="11"/>
        <v>0</v>
      </c>
      <c r="AP264" s="169">
        <f t="shared" si="11"/>
        <v>0</v>
      </c>
      <c r="AQ264" s="169">
        <f t="shared" si="10"/>
        <v>0</v>
      </c>
      <c r="AR264" s="169">
        <f t="shared" si="10"/>
        <v>0</v>
      </c>
      <c r="AS264" s="169">
        <f t="shared" si="10"/>
        <v>0</v>
      </c>
      <c r="AT264" s="169">
        <f t="shared" si="10"/>
        <v>0</v>
      </c>
      <c r="AU264" s="169">
        <f t="shared" si="10"/>
        <v>0</v>
      </c>
      <c r="AV264" s="170">
        <f>Notlar!AV264/b_top</f>
        <v>0</v>
      </c>
    </row>
    <row r="265" spans="1:48" x14ac:dyDescent="0.25">
      <c r="A265" s="68">
        <v>263</v>
      </c>
      <c r="B265" s="126" t="str">
        <f>IF(Notlar!B265&lt;&gt;"",Notlar!B265,"")</f>
        <v/>
      </c>
      <c r="C265" s="127" t="str">
        <f>IF(Notlar!C265&lt;&gt;"",Notlar!C265,"")</f>
        <v/>
      </c>
      <c r="D265" s="128" t="str">
        <f>IF(Notlar!D265&lt;&gt;"",Notlar!D265,"")</f>
        <v/>
      </c>
      <c r="E265" s="118">
        <f>IFERROR(Notlar!E265/v_s1,0)</f>
        <v>0</v>
      </c>
      <c r="F265" s="119">
        <f>IFERROR(Notlar!F265/v_s2,0)</f>
        <v>0</v>
      </c>
      <c r="G265" s="119">
        <f>IFERROR(Notlar!G265/v_s3,0)</f>
        <v>0</v>
      </c>
      <c r="H265" s="119">
        <f>IFERROR(Notlar!H265/v_s4,0)</f>
        <v>0</v>
      </c>
      <c r="I265" s="119">
        <f>IFERROR(Notlar!I265/v_s5,0)</f>
        <v>0</v>
      </c>
      <c r="J265" s="119">
        <f>IFERROR(Notlar!J265/v_s6,0)</f>
        <v>0</v>
      </c>
      <c r="K265" s="119">
        <f>IFERROR(Notlar!K265/v_s7,0)</f>
        <v>0</v>
      </c>
      <c r="L265" s="119">
        <f>IFERROR(Notlar!L265/v_s8,0)</f>
        <v>0</v>
      </c>
      <c r="M265" s="119">
        <f>IFERROR(Notlar!M265/v_s9,0)</f>
        <v>0</v>
      </c>
      <c r="N265" s="119">
        <f>IFERROR(Notlar!N265/v_s10,0)</f>
        <v>0</v>
      </c>
      <c r="O265" s="120" t="e">
        <f>Notlar!O265/v_top</f>
        <v>#VALUE!</v>
      </c>
      <c r="P265" s="121">
        <f>IFERROR(Notlar!P265/f_s1,0)</f>
        <v>0</v>
      </c>
      <c r="Q265" s="119">
        <f>IFERROR(Notlar!Q265/f_s2,0)</f>
        <v>0</v>
      </c>
      <c r="R265" s="119">
        <f>IFERROR(Notlar!R265/f_s3,0)</f>
        <v>0</v>
      </c>
      <c r="S265" s="119">
        <f>IFERROR(Notlar!S265/f_s4,0)</f>
        <v>0</v>
      </c>
      <c r="T265" s="119">
        <f>IFERROR(Notlar!T265/f_s5,0)</f>
        <v>0</v>
      </c>
      <c r="U265" s="119">
        <f>IFERROR(Notlar!U265/f_s6,0)</f>
        <v>0</v>
      </c>
      <c r="V265" s="119">
        <f>IFERROR(Notlar!V265/f_s7,0)</f>
        <v>0</v>
      </c>
      <c r="W265" s="119">
        <f>IFERROR(Notlar!W265/f_s8,0)</f>
        <v>0</v>
      </c>
      <c r="X265" s="119">
        <f>IFERROR(Notlar!X265/f_s9,0)</f>
        <v>0</v>
      </c>
      <c r="Y265" s="119">
        <f>IFERROR(Notlar!Y265/f_s10,0)</f>
        <v>0</v>
      </c>
      <c r="Z265" s="122" t="e">
        <f>Notlar!Z265/f_top</f>
        <v>#VALUE!</v>
      </c>
      <c r="AA265" s="118">
        <f>IFERROR(Notlar!AA265/b_s1,0)</f>
        <v>0</v>
      </c>
      <c r="AB265" s="119">
        <f>IFERROR(Notlar!AB265/b_s2,0)</f>
        <v>0</v>
      </c>
      <c r="AC265" s="119">
        <f>IFERROR(Notlar!AC265/b_s3,0)</f>
        <v>0</v>
      </c>
      <c r="AD265" s="119">
        <f>IFERROR(Notlar!AD265/b_s4,0)</f>
        <v>0</v>
      </c>
      <c r="AE265" s="119">
        <f>IFERROR(Notlar!AE265/b_s5,0)</f>
        <v>0</v>
      </c>
      <c r="AF265" s="119">
        <f>IFERROR(Notlar!AF265/b_s6,0)</f>
        <v>0</v>
      </c>
      <c r="AG265" s="119">
        <f>IFERROR(Notlar!AG265/b_s7,0)</f>
        <v>0</v>
      </c>
      <c r="AH265" s="119">
        <f>IFERROR(Notlar!AH265/b_s8,0)</f>
        <v>0</v>
      </c>
      <c r="AI265" s="119">
        <f>IFERROR(Notlar!AI265/b_s9,0)</f>
        <v>0</v>
      </c>
      <c r="AJ265" s="119">
        <f>IFERROR(Notlar!AJ265/b_s10,0)</f>
        <v>0</v>
      </c>
      <c r="AK265" s="122" t="e">
        <f>Notlar!AK265/b_top</f>
        <v>#VALUE!</v>
      </c>
      <c r="AL265" s="168">
        <f t="shared" si="11"/>
        <v>0</v>
      </c>
      <c r="AM265" s="169">
        <f t="shared" si="11"/>
        <v>0</v>
      </c>
      <c r="AN265" s="169">
        <f t="shared" si="11"/>
        <v>0</v>
      </c>
      <c r="AO265" s="169">
        <f t="shared" si="11"/>
        <v>0</v>
      </c>
      <c r="AP265" s="169">
        <f t="shared" si="11"/>
        <v>0</v>
      </c>
      <c r="AQ265" s="169">
        <f t="shared" si="10"/>
        <v>0</v>
      </c>
      <c r="AR265" s="169">
        <f t="shared" si="10"/>
        <v>0</v>
      </c>
      <c r="AS265" s="169">
        <f t="shared" si="10"/>
        <v>0</v>
      </c>
      <c r="AT265" s="169">
        <f t="shared" si="10"/>
        <v>0</v>
      </c>
      <c r="AU265" s="169">
        <f t="shared" si="10"/>
        <v>0</v>
      </c>
      <c r="AV265" s="170">
        <f>Notlar!AV265/b_top</f>
        <v>0</v>
      </c>
    </row>
    <row r="266" spans="1:48" x14ac:dyDescent="0.25">
      <c r="A266" s="30">
        <v>264</v>
      </c>
      <c r="B266" s="123" t="str">
        <f>IF(Notlar!B266&lt;&gt;"",Notlar!B266,"")</f>
        <v/>
      </c>
      <c r="C266" s="124" t="str">
        <f>IF(Notlar!C266&lt;&gt;"",Notlar!C266,"")</f>
        <v/>
      </c>
      <c r="D266" s="125" t="str">
        <f>IF(Notlar!D266&lt;&gt;"",Notlar!D266,"")</f>
        <v/>
      </c>
      <c r="E266" s="118">
        <f>IFERROR(Notlar!E266/v_s1,0)</f>
        <v>0</v>
      </c>
      <c r="F266" s="119">
        <f>IFERROR(Notlar!F266/v_s2,0)</f>
        <v>0</v>
      </c>
      <c r="G266" s="119">
        <f>IFERROR(Notlar!G266/v_s3,0)</f>
        <v>0</v>
      </c>
      <c r="H266" s="119">
        <f>IFERROR(Notlar!H266/v_s4,0)</f>
        <v>0</v>
      </c>
      <c r="I266" s="119">
        <f>IFERROR(Notlar!I266/v_s5,0)</f>
        <v>0</v>
      </c>
      <c r="J266" s="119">
        <f>IFERROR(Notlar!J266/v_s6,0)</f>
        <v>0</v>
      </c>
      <c r="K266" s="119">
        <f>IFERROR(Notlar!K266/v_s7,0)</f>
        <v>0</v>
      </c>
      <c r="L266" s="119">
        <f>IFERROR(Notlar!L266/v_s8,0)</f>
        <v>0</v>
      </c>
      <c r="M266" s="119">
        <f>IFERROR(Notlar!M266/v_s9,0)</f>
        <v>0</v>
      </c>
      <c r="N266" s="119">
        <f>IFERROR(Notlar!N266/v_s10,0)</f>
        <v>0</v>
      </c>
      <c r="O266" s="120" t="e">
        <f>Notlar!O266/v_top</f>
        <v>#VALUE!</v>
      </c>
      <c r="P266" s="121">
        <f>IFERROR(Notlar!P266/f_s1,0)</f>
        <v>0</v>
      </c>
      <c r="Q266" s="119">
        <f>IFERROR(Notlar!Q266/f_s2,0)</f>
        <v>0</v>
      </c>
      <c r="R266" s="119">
        <f>IFERROR(Notlar!R266/f_s3,0)</f>
        <v>0</v>
      </c>
      <c r="S266" s="119">
        <f>IFERROR(Notlar!S266/f_s4,0)</f>
        <v>0</v>
      </c>
      <c r="T266" s="119">
        <f>IFERROR(Notlar!T266/f_s5,0)</f>
        <v>0</v>
      </c>
      <c r="U266" s="119">
        <f>IFERROR(Notlar!U266/f_s6,0)</f>
        <v>0</v>
      </c>
      <c r="V266" s="119">
        <f>IFERROR(Notlar!V266/f_s7,0)</f>
        <v>0</v>
      </c>
      <c r="W266" s="119">
        <f>IFERROR(Notlar!W266/f_s8,0)</f>
        <v>0</v>
      </c>
      <c r="X266" s="119">
        <f>IFERROR(Notlar!X266/f_s9,0)</f>
        <v>0</v>
      </c>
      <c r="Y266" s="119">
        <f>IFERROR(Notlar!Y266/f_s10,0)</f>
        <v>0</v>
      </c>
      <c r="Z266" s="122" t="e">
        <f>Notlar!Z266/f_top</f>
        <v>#VALUE!</v>
      </c>
      <c r="AA266" s="118">
        <f>IFERROR(Notlar!AA266/b_s1,0)</f>
        <v>0</v>
      </c>
      <c r="AB266" s="119">
        <f>IFERROR(Notlar!AB266/b_s2,0)</f>
        <v>0</v>
      </c>
      <c r="AC266" s="119">
        <f>IFERROR(Notlar!AC266/b_s3,0)</f>
        <v>0</v>
      </c>
      <c r="AD266" s="119">
        <f>IFERROR(Notlar!AD266/b_s4,0)</f>
        <v>0</v>
      </c>
      <c r="AE266" s="119">
        <f>IFERROR(Notlar!AE266/b_s5,0)</f>
        <v>0</v>
      </c>
      <c r="AF266" s="119">
        <f>IFERROR(Notlar!AF266/b_s6,0)</f>
        <v>0</v>
      </c>
      <c r="AG266" s="119">
        <f>IFERROR(Notlar!AG266/b_s7,0)</f>
        <v>0</v>
      </c>
      <c r="AH266" s="119">
        <f>IFERROR(Notlar!AH266/b_s8,0)</f>
        <v>0</v>
      </c>
      <c r="AI266" s="119">
        <f>IFERROR(Notlar!AI266/b_s9,0)</f>
        <v>0</v>
      </c>
      <c r="AJ266" s="119">
        <f>IFERROR(Notlar!AJ266/b_s10,0)</f>
        <v>0</v>
      </c>
      <c r="AK266" s="122" t="e">
        <f>Notlar!AK266/b_top</f>
        <v>#VALUE!</v>
      </c>
      <c r="AL266" s="168">
        <f t="shared" si="11"/>
        <v>0</v>
      </c>
      <c r="AM266" s="169">
        <f t="shared" si="11"/>
        <v>0</v>
      </c>
      <c r="AN266" s="169">
        <f t="shared" si="11"/>
        <v>0</v>
      </c>
      <c r="AO266" s="169">
        <f t="shared" si="11"/>
        <v>0</v>
      </c>
      <c r="AP266" s="169">
        <f t="shared" si="11"/>
        <v>0</v>
      </c>
      <c r="AQ266" s="169">
        <f t="shared" si="10"/>
        <v>0</v>
      </c>
      <c r="AR266" s="169">
        <f t="shared" si="10"/>
        <v>0</v>
      </c>
      <c r="AS266" s="169">
        <f t="shared" si="10"/>
        <v>0</v>
      </c>
      <c r="AT266" s="169">
        <f t="shared" si="10"/>
        <v>0</v>
      </c>
      <c r="AU266" s="169">
        <f t="shared" si="10"/>
        <v>0</v>
      </c>
      <c r="AV266" s="170">
        <f>Notlar!AV266/b_top</f>
        <v>0</v>
      </c>
    </row>
    <row r="267" spans="1:48" x14ac:dyDescent="0.25">
      <c r="A267" s="68">
        <v>265</v>
      </c>
      <c r="B267" s="126" t="str">
        <f>IF(Notlar!B267&lt;&gt;"",Notlar!B267,"")</f>
        <v/>
      </c>
      <c r="C267" s="127" t="str">
        <f>IF(Notlar!C267&lt;&gt;"",Notlar!C267,"")</f>
        <v/>
      </c>
      <c r="D267" s="128" t="str">
        <f>IF(Notlar!D267&lt;&gt;"",Notlar!D267,"")</f>
        <v/>
      </c>
      <c r="E267" s="118">
        <f>IFERROR(Notlar!E267/v_s1,0)</f>
        <v>0</v>
      </c>
      <c r="F267" s="119">
        <f>IFERROR(Notlar!F267/v_s2,0)</f>
        <v>0</v>
      </c>
      <c r="G267" s="119">
        <f>IFERROR(Notlar!G267/v_s3,0)</f>
        <v>0</v>
      </c>
      <c r="H267" s="119">
        <f>IFERROR(Notlar!H267/v_s4,0)</f>
        <v>0</v>
      </c>
      <c r="I267" s="119">
        <f>IFERROR(Notlar!I267/v_s5,0)</f>
        <v>0</v>
      </c>
      <c r="J267" s="119">
        <f>IFERROR(Notlar!J267/v_s6,0)</f>
        <v>0</v>
      </c>
      <c r="K267" s="119">
        <f>IFERROR(Notlar!K267/v_s7,0)</f>
        <v>0</v>
      </c>
      <c r="L267" s="119">
        <f>IFERROR(Notlar!L267/v_s8,0)</f>
        <v>0</v>
      </c>
      <c r="M267" s="119">
        <f>IFERROR(Notlar!M267/v_s9,0)</f>
        <v>0</v>
      </c>
      <c r="N267" s="119">
        <f>IFERROR(Notlar!N267/v_s10,0)</f>
        <v>0</v>
      </c>
      <c r="O267" s="120" t="e">
        <f>Notlar!O267/v_top</f>
        <v>#VALUE!</v>
      </c>
      <c r="P267" s="121">
        <f>IFERROR(Notlar!P267/f_s1,0)</f>
        <v>0</v>
      </c>
      <c r="Q267" s="119">
        <f>IFERROR(Notlar!Q267/f_s2,0)</f>
        <v>0</v>
      </c>
      <c r="R267" s="119">
        <f>IFERROR(Notlar!R267/f_s3,0)</f>
        <v>0</v>
      </c>
      <c r="S267" s="119">
        <f>IFERROR(Notlar!S267/f_s4,0)</f>
        <v>0</v>
      </c>
      <c r="T267" s="119">
        <f>IFERROR(Notlar!T267/f_s5,0)</f>
        <v>0</v>
      </c>
      <c r="U267" s="119">
        <f>IFERROR(Notlar!U267/f_s6,0)</f>
        <v>0</v>
      </c>
      <c r="V267" s="119">
        <f>IFERROR(Notlar!V267/f_s7,0)</f>
        <v>0</v>
      </c>
      <c r="W267" s="119">
        <f>IFERROR(Notlar!W267/f_s8,0)</f>
        <v>0</v>
      </c>
      <c r="X267" s="119">
        <f>IFERROR(Notlar!X267/f_s9,0)</f>
        <v>0</v>
      </c>
      <c r="Y267" s="119">
        <f>IFERROR(Notlar!Y267/f_s10,0)</f>
        <v>0</v>
      </c>
      <c r="Z267" s="122" t="e">
        <f>Notlar!Z267/f_top</f>
        <v>#VALUE!</v>
      </c>
      <c r="AA267" s="118">
        <f>IFERROR(Notlar!AA267/b_s1,0)</f>
        <v>0</v>
      </c>
      <c r="AB267" s="119">
        <f>IFERROR(Notlar!AB267/b_s2,0)</f>
        <v>0</v>
      </c>
      <c r="AC267" s="119">
        <f>IFERROR(Notlar!AC267/b_s3,0)</f>
        <v>0</v>
      </c>
      <c r="AD267" s="119">
        <f>IFERROR(Notlar!AD267/b_s4,0)</f>
        <v>0</v>
      </c>
      <c r="AE267" s="119">
        <f>IFERROR(Notlar!AE267/b_s5,0)</f>
        <v>0</v>
      </c>
      <c r="AF267" s="119">
        <f>IFERROR(Notlar!AF267/b_s6,0)</f>
        <v>0</v>
      </c>
      <c r="AG267" s="119">
        <f>IFERROR(Notlar!AG267/b_s7,0)</f>
        <v>0</v>
      </c>
      <c r="AH267" s="119">
        <f>IFERROR(Notlar!AH267/b_s8,0)</f>
        <v>0</v>
      </c>
      <c r="AI267" s="119">
        <f>IFERROR(Notlar!AI267/b_s9,0)</f>
        <v>0</v>
      </c>
      <c r="AJ267" s="119">
        <f>IFERROR(Notlar!AJ267/b_s10,0)</f>
        <v>0</v>
      </c>
      <c r="AK267" s="122" t="e">
        <f>Notlar!AK267/b_top</f>
        <v>#VALUE!</v>
      </c>
      <c r="AL267" s="168">
        <f t="shared" si="11"/>
        <v>0</v>
      </c>
      <c r="AM267" s="169">
        <f t="shared" si="11"/>
        <v>0</v>
      </c>
      <c r="AN267" s="169">
        <f t="shared" si="11"/>
        <v>0</v>
      </c>
      <c r="AO267" s="169">
        <f t="shared" si="11"/>
        <v>0</v>
      </c>
      <c r="AP267" s="169">
        <f t="shared" si="11"/>
        <v>0</v>
      </c>
      <c r="AQ267" s="169">
        <f t="shared" si="10"/>
        <v>0</v>
      </c>
      <c r="AR267" s="169">
        <f t="shared" si="10"/>
        <v>0</v>
      </c>
      <c r="AS267" s="169">
        <f t="shared" si="10"/>
        <v>0</v>
      </c>
      <c r="AT267" s="169">
        <f t="shared" si="10"/>
        <v>0</v>
      </c>
      <c r="AU267" s="169">
        <f t="shared" si="10"/>
        <v>0</v>
      </c>
      <c r="AV267" s="170">
        <f>Notlar!AV267/b_top</f>
        <v>0</v>
      </c>
    </row>
    <row r="268" spans="1:48" x14ac:dyDescent="0.25">
      <c r="A268" s="30">
        <v>266</v>
      </c>
      <c r="B268" s="123" t="str">
        <f>IF(Notlar!B268&lt;&gt;"",Notlar!B268,"")</f>
        <v/>
      </c>
      <c r="C268" s="124" t="str">
        <f>IF(Notlar!C268&lt;&gt;"",Notlar!C268,"")</f>
        <v/>
      </c>
      <c r="D268" s="125" t="str">
        <f>IF(Notlar!D268&lt;&gt;"",Notlar!D268,"")</f>
        <v/>
      </c>
      <c r="E268" s="118">
        <f>IFERROR(Notlar!E268/v_s1,0)</f>
        <v>0</v>
      </c>
      <c r="F268" s="119">
        <f>IFERROR(Notlar!F268/v_s2,0)</f>
        <v>0</v>
      </c>
      <c r="G268" s="119">
        <f>IFERROR(Notlar!G268/v_s3,0)</f>
        <v>0</v>
      </c>
      <c r="H268" s="119">
        <f>IFERROR(Notlar!H268/v_s4,0)</f>
        <v>0</v>
      </c>
      <c r="I268" s="119">
        <f>IFERROR(Notlar!I268/v_s5,0)</f>
        <v>0</v>
      </c>
      <c r="J268" s="119">
        <f>IFERROR(Notlar!J268/v_s6,0)</f>
        <v>0</v>
      </c>
      <c r="K268" s="119">
        <f>IFERROR(Notlar!K268/v_s7,0)</f>
        <v>0</v>
      </c>
      <c r="L268" s="119">
        <f>IFERROR(Notlar!L268/v_s8,0)</f>
        <v>0</v>
      </c>
      <c r="M268" s="119">
        <f>IFERROR(Notlar!M268/v_s9,0)</f>
        <v>0</v>
      </c>
      <c r="N268" s="119">
        <f>IFERROR(Notlar!N268/v_s10,0)</f>
        <v>0</v>
      </c>
      <c r="O268" s="120" t="e">
        <f>Notlar!O268/v_top</f>
        <v>#VALUE!</v>
      </c>
      <c r="P268" s="121">
        <f>IFERROR(Notlar!P268/f_s1,0)</f>
        <v>0</v>
      </c>
      <c r="Q268" s="119">
        <f>IFERROR(Notlar!Q268/f_s2,0)</f>
        <v>0</v>
      </c>
      <c r="R268" s="119">
        <f>IFERROR(Notlar!R268/f_s3,0)</f>
        <v>0</v>
      </c>
      <c r="S268" s="119">
        <f>IFERROR(Notlar!S268/f_s4,0)</f>
        <v>0</v>
      </c>
      <c r="T268" s="119">
        <f>IFERROR(Notlar!T268/f_s5,0)</f>
        <v>0</v>
      </c>
      <c r="U268" s="119">
        <f>IFERROR(Notlar!U268/f_s6,0)</f>
        <v>0</v>
      </c>
      <c r="V268" s="119">
        <f>IFERROR(Notlar!V268/f_s7,0)</f>
        <v>0</v>
      </c>
      <c r="W268" s="119">
        <f>IFERROR(Notlar!W268/f_s8,0)</f>
        <v>0</v>
      </c>
      <c r="X268" s="119">
        <f>IFERROR(Notlar!X268/f_s9,0)</f>
        <v>0</v>
      </c>
      <c r="Y268" s="119">
        <f>IFERROR(Notlar!Y268/f_s10,0)</f>
        <v>0</v>
      </c>
      <c r="Z268" s="122" t="e">
        <f>Notlar!Z268/f_top</f>
        <v>#VALUE!</v>
      </c>
      <c r="AA268" s="118">
        <f>IFERROR(Notlar!AA268/b_s1,0)</f>
        <v>0</v>
      </c>
      <c r="AB268" s="119">
        <f>IFERROR(Notlar!AB268/b_s2,0)</f>
        <v>0</v>
      </c>
      <c r="AC268" s="119">
        <f>IFERROR(Notlar!AC268/b_s3,0)</f>
        <v>0</v>
      </c>
      <c r="AD268" s="119">
        <f>IFERROR(Notlar!AD268/b_s4,0)</f>
        <v>0</v>
      </c>
      <c r="AE268" s="119">
        <f>IFERROR(Notlar!AE268/b_s5,0)</f>
        <v>0</v>
      </c>
      <c r="AF268" s="119">
        <f>IFERROR(Notlar!AF268/b_s6,0)</f>
        <v>0</v>
      </c>
      <c r="AG268" s="119">
        <f>IFERROR(Notlar!AG268/b_s7,0)</f>
        <v>0</v>
      </c>
      <c r="AH268" s="119">
        <f>IFERROR(Notlar!AH268/b_s8,0)</f>
        <v>0</v>
      </c>
      <c r="AI268" s="119">
        <f>IFERROR(Notlar!AI268/b_s9,0)</f>
        <v>0</v>
      </c>
      <c r="AJ268" s="119">
        <f>IFERROR(Notlar!AJ268/b_s10,0)</f>
        <v>0</v>
      </c>
      <c r="AK268" s="122" t="e">
        <f>Notlar!AK268/b_top</f>
        <v>#VALUE!</v>
      </c>
      <c r="AL268" s="168">
        <f t="shared" si="11"/>
        <v>0</v>
      </c>
      <c r="AM268" s="169">
        <f t="shared" si="11"/>
        <v>0</v>
      </c>
      <c r="AN268" s="169">
        <f t="shared" si="11"/>
        <v>0</v>
      </c>
      <c r="AO268" s="169">
        <f t="shared" si="11"/>
        <v>0</v>
      </c>
      <c r="AP268" s="169">
        <f t="shared" si="11"/>
        <v>0</v>
      </c>
      <c r="AQ268" s="169">
        <f t="shared" si="10"/>
        <v>0</v>
      </c>
      <c r="AR268" s="169">
        <f t="shared" si="10"/>
        <v>0</v>
      </c>
      <c r="AS268" s="169">
        <f t="shared" si="10"/>
        <v>0</v>
      </c>
      <c r="AT268" s="169">
        <f t="shared" si="10"/>
        <v>0</v>
      </c>
      <c r="AU268" s="169">
        <f t="shared" si="10"/>
        <v>0</v>
      </c>
      <c r="AV268" s="170">
        <f>Notlar!AV268/b_top</f>
        <v>0</v>
      </c>
    </row>
    <row r="269" spans="1:48" x14ac:dyDescent="0.25">
      <c r="A269" s="68">
        <v>267</v>
      </c>
      <c r="B269" s="126" t="str">
        <f>IF(Notlar!B269&lt;&gt;"",Notlar!B269,"")</f>
        <v/>
      </c>
      <c r="C269" s="127" t="str">
        <f>IF(Notlar!C269&lt;&gt;"",Notlar!C269,"")</f>
        <v/>
      </c>
      <c r="D269" s="128" t="str">
        <f>IF(Notlar!D269&lt;&gt;"",Notlar!D269,"")</f>
        <v/>
      </c>
      <c r="E269" s="118">
        <f>IFERROR(Notlar!E269/v_s1,0)</f>
        <v>0</v>
      </c>
      <c r="F269" s="119">
        <f>IFERROR(Notlar!F269/v_s2,0)</f>
        <v>0</v>
      </c>
      <c r="G269" s="119">
        <f>IFERROR(Notlar!G269/v_s3,0)</f>
        <v>0</v>
      </c>
      <c r="H269" s="119">
        <f>IFERROR(Notlar!H269/v_s4,0)</f>
        <v>0</v>
      </c>
      <c r="I269" s="119">
        <f>IFERROR(Notlar!I269/v_s5,0)</f>
        <v>0</v>
      </c>
      <c r="J269" s="119">
        <f>IFERROR(Notlar!J269/v_s6,0)</f>
        <v>0</v>
      </c>
      <c r="K269" s="119">
        <f>IFERROR(Notlar!K269/v_s7,0)</f>
        <v>0</v>
      </c>
      <c r="L269" s="119">
        <f>IFERROR(Notlar!L269/v_s8,0)</f>
        <v>0</v>
      </c>
      <c r="M269" s="119">
        <f>IFERROR(Notlar!M269/v_s9,0)</f>
        <v>0</v>
      </c>
      <c r="N269" s="119">
        <f>IFERROR(Notlar!N269/v_s10,0)</f>
        <v>0</v>
      </c>
      <c r="O269" s="120" t="e">
        <f>Notlar!O269/v_top</f>
        <v>#VALUE!</v>
      </c>
      <c r="P269" s="121">
        <f>IFERROR(Notlar!P269/f_s1,0)</f>
        <v>0</v>
      </c>
      <c r="Q269" s="119">
        <f>IFERROR(Notlar!Q269/f_s2,0)</f>
        <v>0</v>
      </c>
      <c r="R269" s="119">
        <f>IFERROR(Notlar!R269/f_s3,0)</f>
        <v>0</v>
      </c>
      <c r="S269" s="119">
        <f>IFERROR(Notlar!S269/f_s4,0)</f>
        <v>0</v>
      </c>
      <c r="T269" s="119">
        <f>IFERROR(Notlar!T269/f_s5,0)</f>
        <v>0</v>
      </c>
      <c r="U269" s="119">
        <f>IFERROR(Notlar!U269/f_s6,0)</f>
        <v>0</v>
      </c>
      <c r="V269" s="119">
        <f>IFERROR(Notlar!V269/f_s7,0)</f>
        <v>0</v>
      </c>
      <c r="W269" s="119">
        <f>IFERROR(Notlar!W269/f_s8,0)</f>
        <v>0</v>
      </c>
      <c r="X269" s="119">
        <f>IFERROR(Notlar!X269/f_s9,0)</f>
        <v>0</v>
      </c>
      <c r="Y269" s="119">
        <f>IFERROR(Notlar!Y269/f_s10,0)</f>
        <v>0</v>
      </c>
      <c r="Z269" s="122" t="e">
        <f>Notlar!Z269/f_top</f>
        <v>#VALUE!</v>
      </c>
      <c r="AA269" s="118">
        <f>IFERROR(Notlar!AA269/b_s1,0)</f>
        <v>0</v>
      </c>
      <c r="AB269" s="119">
        <f>IFERROR(Notlar!AB269/b_s2,0)</f>
        <v>0</v>
      </c>
      <c r="AC269" s="119">
        <f>IFERROR(Notlar!AC269/b_s3,0)</f>
        <v>0</v>
      </c>
      <c r="AD269" s="119">
        <f>IFERROR(Notlar!AD269/b_s4,0)</f>
        <v>0</v>
      </c>
      <c r="AE269" s="119">
        <f>IFERROR(Notlar!AE269/b_s5,0)</f>
        <v>0</v>
      </c>
      <c r="AF269" s="119">
        <f>IFERROR(Notlar!AF269/b_s6,0)</f>
        <v>0</v>
      </c>
      <c r="AG269" s="119">
        <f>IFERROR(Notlar!AG269/b_s7,0)</f>
        <v>0</v>
      </c>
      <c r="AH269" s="119">
        <f>IFERROR(Notlar!AH269/b_s8,0)</f>
        <v>0</v>
      </c>
      <c r="AI269" s="119">
        <f>IFERROR(Notlar!AI269/b_s9,0)</f>
        <v>0</v>
      </c>
      <c r="AJ269" s="119">
        <f>IFERROR(Notlar!AJ269/b_s10,0)</f>
        <v>0</v>
      </c>
      <c r="AK269" s="122" t="e">
        <f>Notlar!AK269/b_top</f>
        <v>#VALUE!</v>
      </c>
      <c r="AL269" s="168">
        <f t="shared" si="11"/>
        <v>0</v>
      </c>
      <c r="AM269" s="169">
        <f t="shared" si="11"/>
        <v>0</v>
      </c>
      <c r="AN269" s="169">
        <f t="shared" si="11"/>
        <v>0</v>
      </c>
      <c r="AO269" s="169">
        <f t="shared" si="11"/>
        <v>0</v>
      </c>
      <c r="AP269" s="169">
        <f t="shared" si="11"/>
        <v>0</v>
      </c>
      <c r="AQ269" s="169">
        <f t="shared" si="10"/>
        <v>0</v>
      </c>
      <c r="AR269" s="169">
        <f t="shared" si="10"/>
        <v>0</v>
      </c>
      <c r="AS269" s="169">
        <f t="shared" si="10"/>
        <v>0</v>
      </c>
      <c r="AT269" s="169">
        <f t="shared" si="10"/>
        <v>0</v>
      </c>
      <c r="AU269" s="169">
        <f t="shared" si="10"/>
        <v>0</v>
      </c>
      <c r="AV269" s="170">
        <f>Notlar!AV269/b_top</f>
        <v>0</v>
      </c>
    </row>
    <row r="270" spans="1:48" x14ac:dyDescent="0.25">
      <c r="A270" s="30">
        <v>268</v>
      </c>
      <c r="B270" s="123" t="str">
        <f>IF(Notlar!B270&lt;&gt;"",Notlar!B270,"")</f>
        <v/>
      </c>
      <c r="C270" s="124" t="str">
        <f>IF(Notlar!C270&lt;&gt;"",Notlar!C270,"")</f>
        <v/>
      </c>
      <c r="D270" s="125" t="str">
        <f>IF(Notlar!D270&lt;&gt;"",Notlar!D270,"")</f>
        <v/>
      </c>
      <c r="E270" s="118">
        <f>IFERROR(Notlar!E270/v_s1,0)</f>
        <v>0</v>
      </c>
      <c r="F270" s="119">
        <f>IFERROR(Notlar!F270/v_s2,0)</f>
        <v>0</v>
      </c>
      <c r="G270" s="119">
        <f>IFERROR(Notlar!G270/v_s3,0)</f>
        <v>0</v>
      </c>
      <c r="H270" s="119">
        <f>IFERROR(Notlar!H270/v_s4,0)</f>
        <v>0</v>
      </c>
      <c r="I270" s="119">
        <f>IFERROR(Notlar!I270/v_s5,0)</f>
        <v>0</v>
      </c>
      <c r="J270" s="119">
        <f>IFERROR(Notlar!J270/v_s6,0)</f>
        <v>0</v>
      </c>
      <c r="K270" s="119">
        <f>IFERROR(Notlar!K270/v_s7,0)</f>
        <v>0</v>
      </c>
      <c r="L270" s="119">
        <f>IFERROR(Notlar!L270/v_s8,0)</f>
        <v>0</v>
      </c>
      <c r="M270" s="119">
        <f>IFERROR(Notlar!M270/v_s9,0)</f>
        <v>0</v>
      </c>
      <c r="N270" s="119">
        <f>IFERROR(Notlar!N270/v_s10,0)</f>
        <v>0</v>
      </c>
      <c r="O270" s="120" t="e">
        <f>Notlar!O270/v_top</f>
        <v>#VALUE!</v>
      </c>
      <c r="P270" s="121">
        <f>IFERROR(Notlar!P270/f_s1,0)</f>
        <v>0</v>
      </c>
      <c r="Q270" s="119">
        <f>IFERROR(Notlar!Q270/f_s2,0)</f>
        <v>0</v>
      </c>
      <c r="R270" s="119">
        <f>IFERROR(Notlar!R270/f_s3,0)</f>
        <v>0</v>
      </c>
      <c r="S270" s="119">
        <f>IFERROR(Notlar!S270/f_s4,0)</f>
        <v>0</v>
      </c>
      <c r="T270" s="119">
        <f>IFERROR(Notlar!T270/f_s5,0)</f>
        <v>0</v>
      </c>
      <c r="U270" s="119">
        <f>IFERROR(Notlar!U270/f_s6,0)</f>
        <v>0</v>
      </c>
      <c r="V270" s="119">
        <f>IFERROR(Notlar!V270/f_s7,0)</f>
        <v>0</v>
      </c>
      <c r="W270" s="119">
        <f>IFERROR(Notlar!W270/f_s8,0)</f>
        <v>0</v>
      </c>
      <c r="X270" s="119">
        <f>IFERROR(Notlar!X270/f_s9,0)</f>
        <v>0</v>
      </c>
      <c r="Y270" s="119">
        <f>IFERROR(Notlar!Y270/f_s10,0)</f>
        <v>0</v>
      </c>
      <c r="Z270" s="122" t="e">
        <f>Notlar!Z270/f_top</f>
        <v>#VALUE!</v>
      </c>
      <c r="AA270" s="118">
        <f>IFERROR(Notlar!AA270/b_s1,0)</f>
        <v>0</v>
      </c>
      <c r="AB270" s="119">
        <f>IFERROR(Notlar!AB270/b_s2,0)</f>
        <v>0</v>
      </c>
      <c r="AC270" s="119">
        <f>IFERROR(Notlar!AC270/b_s3,0)</f>
        <v>0</v>
      </c>
      <c r="AD270" s="119">
        <f>IFERROR(Notlar!AD270/b_s4,0)</f>
        <v>0</v>
      </c>
      <c r="AE270" s="119">
        <f>IFERROR(Notlar!AE270/b_s5,0)</f>
        <v>0</v>
      </c>
      <c r="AF270" s="119">
        <f>IFERROR(Notlar!AF270/b_s6,0)</f>
        <v>0</v>
      </c>
      <c r="AG270" s="119">
        <f>IFERROR(Notlar!AG270/b_s7,0)</f>
        <v>0</v>
      </c>
      <c r="AH270" s="119">
        <f>IFERROR(Notlar!AH270/b_s8,0)</f>
        <v>0</v>
      </c>
      <c r="AI270" s="119">
        <f>IFERROR(Notlar!AI270/b_s9,0)</f>
        <v>0</v>
      </c>
      <c r="AJ270" s="119">
        <f>IFERROR(Notlar!AJ270/b_s10,0)</f>
        <v>0</v>
      </c>
      <c r="AK270" s="122" t="e">
        <f>Notlar!AK270/b_top</f>
        <v>#VALUE!</v>
      </c>
      <c r="AL270" s="168">
        <f t="shared" si="11"/>
        <v>0</v>
      </c>
      <c r="AM270" s="169">
        <f t="shared" si="11"/>
        <v>0</v>
      </c>
      <c r="AN270" s="169">
        <f t="shared" si="11"/>
        <v>0</v>
      </c>
      <c r="AO270" s="169">
        <f t="shared" si="11"/>
        <v>0</v>
      </c>
      <c r="AP270" s="169">
        <f t="shared" si="11"/>
        <v>0</v>
      </c>
      <c r="AQ270" s="169">
        <f t="shared" si="10"/>
        <v>0</v>
      </c>
      <c r="AR270" s="169">
        <f t="shared" si="10"/>
        <v>0</v>
      </c>
      <c r="AS270" s="169">
        <f t="shared" si="10"/>
        <v>0</v>
      </c>
      <c r="AT270" s="169">
        <f t="shared" si="10"/>
        <v>0</v>
      </c>
      <c r="AU270" s="169">
        <f t="shared" si="10"/>
        <v>0</v>
      </c>
      <c r="AV270" s="170">
        <f>Notlar!AV270/b_top</f>
        <v>0</v>
      </c>
    </row>
    <row r="271" spans="1:48" x14ac:dyDescent="0.25">
      <c r="A271" s="68">
        <v>269</v>
      </c>
      <c r="B271" s="126" t="str">
        <f>IF(Notlar!B271&lt;&gt;"",Notlar!B271,"")</f>
        <v/>
      </c>
      <c r="C271" s="127" t="str">
        <f>IF(Notlar!C271&lt;&gt;"",Notlar!C271,"")</f>
        <v/>
      </c>
      <c r="D271" s="128" t="str">
        <f>IF(Notlar!D271&lt;&gt;"",Notlar!D271,"")</f>
        <v/>
      </c>
      <c r="E271" s="118">
        <f>IFERROR(Notlar!E271/v_s1,0)</f>
        <v>0</v>
      </c>
      <c r="F271" s="119">
        <f>IFERROR(Notlar!F271/v_s2,0)</f>
        <v>0</v>
      </c>
      <c r="G271" s="119">
        <f>IFERROR(Notlar!G271/v_s3,0)</f>
        <v>0</v>
      </c>
      <c r="H271" s="119">
        <f>IFERROR(Notlar!H271/v_s4,0)</f>
        <v>0</v>
      </c>
      <c r="I271" s="119">
        <f>IFERROR(Notlar!I271/v_s5,0)</f>
        <v>0</v>
      </c>
      <c r="J271" s="119">
        <f>IFERROR(Notlar!J271/v_s6,0)</f>
        <v>0</v>
      </c>
      <c r="K271" s="119">
        <f>IFERROR(Notlar!K271/v_s7,0)</f>
        <v>0</v>
      </c>
      <c r="L271" s="119">
        <f>IFERROR(Notlar!L271/v_s8,0)</f>
        <v>0</v>
      </c>
      <c r="M271" s="119">
        <f>IFERROR(Notlar!M271/v_s9,0)</f>
        <v>0</v>
      </c>
      <c r="N271" s="119">
        <f>IFERROR(Notlar!N271/v_s10,0)</f>
        <v>0</v>
      </c>
      <c r="O271" s="120" t="e">
        <f>Notlar!O271/v_top</f>
        <v>#VALUE!</v>
      </c>
      <c r="P271" s="121">
        <f>IFERROR(Notlar!P271/f_s1,0)</f>
        <v>0</v>
      </c>
      <c r="Q271" s="119">
        <f>IFERROR(Notlar!Q271/f_s2,0)</f>
        <v>0</v>
      </c>
      <c r="R271" s="119">
        <f>IFERROR(Notlar!R271/f_s3,0)</f>
        <v>0</v>
      </c>
      <c r="S271" s="119">
        <f>IFERROR(Notlar!S271/f_s4,0)</f>
        <v>0</v>
      </c>
      <c r="T271" s="119">
        <f>IFERROR(Notlar!T271/f_s5,0)</f>
        <v>0</v>
      </c>
      <c r="U271" s="119">
        <f>IFERROR(Notlar!U271/f_s6,0)</f>
        <v>0</v>
      </c>
      <c r="V271" s="119">
        <f>IFERROR(Notlar!V271/f_s7,0)</f>
        <v>0</v>
      </c>
      <c r="W271" s="119">
        <f>IFERROR(Notlar!W271/f_s8,0)</f>
        <v>0</v>
      </c>
      <c r="X271" s="119">
        <f>IFERROR(Notlar!X271/f_s9,0)</f>
        <v>0</v>
      </c>
      <c r="Y271" s="119">
        <f>IFERROR(Notlar!Y271/f_s10,0)</f>
        <v>0</v>
      </c>
      <c r="Z271" s="122" t="e">
        <f>Notlar!Z271/f_top</f>
        <v>#VALUE!</v>
      </c>
      <c r="AA271" s="118">
        <f>IFERROR(Notlar!AA271/b_s1,0)</f>
        <v>0</v>
      </c>
      <c r="AB271" s="119">
        <f>IFERROR(Notlar!AB271/b_s2,0)</f>
        <v>0</v>
      </c>
      <c r="AC271" s="119">
        <f>IFERROR(Notlar!AC271/b_s3,0)</f>
        <v>0</v>
      </c>
      <c r="AD271" s="119">
        <f>IFERROR(Notlar!AD271/b_s4,0)</f>
        <v>0</v>
      </c>
      <c r="AE271" s="119">
        <f>IFERROR(Notlar!AE271/b_s5,0)</f>
        <v>0</v>
      </c>
      <c r="AF271" s="119">
        <f>IFERROR(Notlar!AF271/b_s6,0)</f>
        <v>0</v>
      </c>
      <c r="AG271" s="119">
        <f>IFERROR(Notlar!AG271/b_s7,0)</f>
        <v>0</v>
      </c>
      <c r="AH271" s="119">
        <f>IFERROR(Notlar!AH271/b_s8,0)</f>
        <v>0</v>
      </c>
      <c r="AI271" s="119">
        <f>IFERROR(Notlar!AI271/b_s9,0)</f>
        <v>0</v>
      </c>
      <c r="AJ271" s="119">
        <f>IFERROR(Notlar!AJ271/b_s10,0)</f>
        <v>0</v>
      </c>
      <c r="AK271" s="122" t="e">
        <f>Notlar!AK271/b_top</f>
        <v>#VALUE!</v>
      </c>
      <c r="AL271" s="168">
        <f t="shared" si="11"/>
        <v>0</v>
      </c>
      <c r="AM271" s="169">
        <f t="shared" si="11"/>
        <v>0</v>
      </c>
      <c r="AN271" s="169">
        <f t="shared" si="11"/>
        <v>0</v>
      </c>
      <c r="AO271" s="169">
        <f t="shared" si="11"/>
        <v>0</v>
      </c>
      <c r="AP271" s="169">
        <f t="shared" si="11"/>
        <v>0</v>
      </c>
      <c r="AQ271" s="169">
        <f t="shared" si="10"/>
        <v>0</v>
      </c>
      <c r="AR271" s="169">
        <f t="shared" si="10"/>
        <v>0</v>
      </c>
      <c r="AS271" s="169">
        <f t="shared" si="10"/>
        <v>0</v>
      </c>
      <c r="AT271" s="169">
        <f t="shared" si="10"/>
        <v>0</v>
      </c>
      <c r="AU271" s="169">
        <f t="shared" si="10"/>
        <v>0</v>
      </c>
      <c r="AV271" s="170">
        <f>Notlar!AV271/b_top</f>
        <v>0</v>
      </c>
    </row>
    <row r="272" spans="1:48" x14ac:dyDescent="0.25">
      <c r="A272" s="30">
        <v>270</v>
      </c>
      <c r="B272" s="123" t="str">
        <f>IF(Notlar!B272&lt;&gt;"",Notlar!B272,"")</f>
        <v/>
      </c>
      <c r="C272" s="124" t="str">
        <f>IF(Notlar!C272&lt;&gt;"",Notlar!C272,"")</f>
        <v/>
      </c>
      <c r="D272" s="125" t="str">
        <f>IF(Notlar!D272&lt;&gt;"",Notlar!D272,"")</f>
        <v/>
      </c>
      <c r="E272" s="118">
        <f>IFERROR(Notlar!E272/v_s1,0)</f>
        <v>0</v>
      </c>
      <c r="F272" s="119">
        <f>IFERROR(Notlar!F272/v_s2,0)</f>
        <v>0</v>
      </c>
      <c r="G272" s="119">
        <f>IFERROR(Notlar!G272/v_s3,0)</f>
        <v>0</v>
      </c>
      <c r="H272" s="119">
        <f>IFERROR(Notlar!H272/v_s4,0)</f>
        <v>0</v>
      </c>
      <c r="I272" s="119">
        <f>IFERROR(Notlar!I272/v_s5,0)</f>
        <v>0</v>
      </c>
      <c r="J272" s="119">
        <f>IFERROR(Notlar!J272/v_s6,0)</f>
        <v>0</v>
      </c>
      <c r="K272" s="119">
        <f>IFERROR(Notlar!K272/v_s7,0)</f>
        <v>0</v>
      </c>
      <c r="L272" s="119">
        <f>IFERROR(Notlar!L272/v_s8,0)</f>
        <v>0</v>
      </c>
      <c r="M272" s="119">
        <f>IFERROR(Notlar!M272/v_s9,0)</f>
        <v>0</v>
      </c>
      <c r="N272" s="119">
        <f>IFERROR(Notlar!N272/v_s10,0)</f>
        <v>0</v>
      </c>
      <c r="O272" s="120" t="e">
        <f>Notlar!O272/v_top</f>
        <v>#VALUE!</v>
      </c>
      <c r="P272" s="121">
        <f>IFERROR(Notlar!P272/f_s1,0)</f>
        <v>0</v>
      </c>
      <c r="Q272" s="119">
        <f>IFERROR(Notlar!Q272/f_s2,0)</f>
        <v>0</v>
      </c>
      <c r="R272" s="119">
        <f>IFERROR(Notlar!R272/f_s3,0)</f>
        <v>0</v>
      </c>
      <c r="S272" s="119">
        <f>IFERROR(Notlar!S272/f_s4,0)</f>
        <v>0</v>
      </c>
      <c r="T272" s="119">
        <f>IFERROR(Notlar!T272/f_s5,0)</f>
        <v>0</v>
      </c>
      <c r="U272" s="119">
        <f>IFERROR(Notlar!U272/f_s6,0)</f>
        <v>0</v>
      </c>
      <c r="V272" s="119">
        <f>IFERROR(Notlar!V272/f_s7,0)</f>
        <v>0</v>
      </c>
      <c r="W272" s="119">
        <f>IFERROR(Notlar!W272/f_s8,0)</f>
        <v>0</v>
      </c>
      <c r="X272" s="119">
        <f>IFERROR(Notlar!X272/f_s9,0)</f>
        <v>0</v>
      </c>
      <c r="Y272" s="119">
        <f>IFERROR(Notlar!Y272/f_s10,0)</f>
        <v>0</v>
      </c>
      <c r="Z272" s="122" t="e">
        <f>Notlar!Z272/f_top</f>
        <v>#VALUE!</v>
      </c>
      <c r="AA272" s="118">
        <f>IFERROR(Notlar!AA272/b_s1,0)</f>
        <v>0</v>
      </c>
      <c r="AB272" s="119">
        <f>IFERROR(Notlar!AB272/b_s2,0)</f>
        <v>0</v>
      </c>
      <c r="AC272" s="119">
        <f>IFERROR(Notlar!AC272/b_s3,0)</f>
        <v>0</v>
      </c>
      <c r="AD272" s="119">
        <f>IFERROR(Notlar!AD272/b_s4,0)</f>
        <v>0</v>
      </c>
      <c r="AE272" s="119">
        <f>IFERROR(Notlar!AE272/b_s5,0)</f>
        <v>0</v>
      </c>
      <c r="AF272" s="119">
        <f>IFERROR(Notlar!AF272/b_s6,0)</f>
        <v>0</v>
      </c>
      <c r="AG272" s="119">
        <f>IFERROR(Notlar!AG272/b_s7,0)</f>
        <v>0</v>
      </c>
      <c r="AH272" s="119">
        <f>IFERROR(Notlar!AH272/b_s8,0)</f>
        <v>0</v>
      </c>
      <c r="AI272" s="119">
        <f>IFERROR(Notlar!AI272/b_s9,0)</f>
        <v>0</v>
      </c>
      <c r="AJ272" s="119">
        <f>IFERROR(Notlar!AJ272/b_s10,0)</f>
        <v>0</v>
      </c>
      <c r="AK272" s="122" t="e">
        <f>Notlar!AK272/b_top</f>
        <v>#VALUE!</v>
      </c>
      <c r="AL272" s="168">
        <f t="shared" si="11"/>
        <v>0</v>
      </c>
      <c r="AM272" s="169">
        <f t="shared" si="11"/>
        <v>0</v>
      </c>
      <c r="AN272" s="169">
        <f t="shared" si="11"/>
        <v>0</v>
      </c>
      <c r="AO272" s="169">
        <f t="shared" si="11"/>
        <v>0</v>
      </c>
      <c r="AP272" s="169">
        <f t="shared" si="11"/>
        <v>0</v>
      </c>
      <c r="AQ272" s="169">
        <f t="shared" si="10"/>
        <v>0</v>
      </c>
      <c r="AR272" s="169">
        <f t="shared" si="10"/>
        <v>0</v>
      </c>
      <c r="AS272" s="169">
        <f t="shared" si="10"/>
        <v>0</v>
      </c>
      <c r="AT272" s="169">
        <f t="shared" si="10"/>
        <v>0</v>
      </c>
      <c r="AU272" s="169">
        <f t="shared" si="10"/>
        <v>0</v>
      </c>
      <c r="AV272" s="170">
        <f>Notlar!AV272/b_top</f>
        <v>0</v>
      </c>
    </row>
    <row r="273" spans="1:48" x14ac:dyDescent="0.25">
      <c r="A273" s="68">
        <v>271</v>
      </c>
      <c r="B273" s="126" t="str">
        <f>IF(Notlar!B273&lt;&gt;"",Notlar!B273,"")</f>
        <v/>
      </c>
      <c r="C273" s="127" t="str">
        <f>IF(Notlar!C273&lt;&gt;"",Notlar!C273,"")</f>
        <v/>
      </c>
      <c r="D273" s="128" t="str">
        <f>IF(Notlar!D273&lt;&gt;"",Notlar!D273,"")</f>
        <v/>
      </c>
      <c r="E273" s="118">
        <f>IFERROR(Notlar!E273/v_s1,0)</f>
        <v>0</v>
      </c>
      <c r="F273" s="119">
        <f>IFERROR(Notlar!F273/v_s2,0)</f>
        <v>0</v>
      </c>
      <c r="G273" s="119">
        <f>IFERROR(Notlar!G273/v_s3,0)</f>
        <v>0</v>
      </c>
      <c r="H273" s="119">
        <f>IFERROR(Notlar!H273/v_s4,0)</f>
        <v>0</v>
      </c>
      <c r="I273" s="119">
        <f>IFERROR(Notlar!I273/v_s5,0)</f>
        <v>0</v>
      </c>
      <c r="J273" s="119">
        <f>IFERROR(Notlar!J273/v_s6,0)</f>
        <v>0</v>
      </c>
      <c r="K273" s="119">
        <f>IFERROR(Notlar!K273/v_s7,0)</f>
        <v>0</v>
      </c>
      <c r="L273" s="119">
        <f>IFERROR(Notlar!L273/v_s8,0)</f>
        <v>0</v>
      </c>
      <c r="M273" s="119">
        <f>IFERROR(Notlar!M273/v_s9,0)</f>
        <v>0</v>
      </c>
      <c r="N273" s="119">
        <f>IFERROR(Notlar!N273/v_s10,0)</f>
        <v>0</v>
      </c>
      <c r="O273" s="120" t="e">
        <f>Notlar!O273/v_top</f>
        <v>#VALUE!</v>
      </c>
      <c r="P273" s="121">
        <f>IFERROR(Notlar!P273/f_s1,0)</f>
        <v>0</v>
      </c>
      <c r="Q273" s="119">
        <f>IFERROR(Notlar!Q273/f_s2,0)</f>
        <v>0</v>
      </c>
      <c r="R273" s="119">
        <f>IFERROR(Notlar!R273/f_s3,0)</f>
        <v>0</v>
      </c>
      <c r="S273" s="119">
        <f>IFERROR(Notlar!S273/f_s4,0)</f>
        <v>0</v>
      </c>
      <c r="T273" s="119">
        <f>IFERROR(Notlar!T273/f_s5,0)</f>
        <v>0</v>
      </c>
      <c r="U273" s="119">
        <f>IFERROR(Notlar!U273/f_s6,0)</f>
        <v>0</v>
      </c>
      <c r="V273" s="119">
        <f>IFERROR(Notlar!V273/f_s7,0)</f>
        <v>0</v>
      </c>
      <c r="W273" s="119">
        <f>IFERROR(Notlar!W273/f_s8,0)</f>
        <v>0</v>
      </c>
      <c r="X273" s="119">
        <f>IFERROR(Notlar!X273/f_s9,0)</f>
        <v>0</v>
      </c>
      <c r="Y273" s="119">
        <f>IFERROR(Notlar!Y273/f_s10,0)</f>
        <v>0</v>
      </c>
      <c r="Z273" s="122" t="e">
        <f>Notlar!Z273/f_top</f>
        <v>#VALUE!</v>
      </c>
      <c r="AA273" s="118">
        <f>IFERROR(Notlar!AA273/b_s1,0)</f>
        <v>0</v>
      </c>
      <c r="AB273" s="119">
        <f>IFERROR(Notlar!AB273/b_s2,0)</f>
        <v>0</v>
      </c>
      <c r="AC273" s="119">
        <f>IFERROR(Notlar!AC273/b_s3,0)</f>
        <v>0</v>
      </c>
      <c r="AD273" s="119">
        <f>IFERROR(Notlar!AD273/b_s4,0)</f>
        <v>0</v>
      </c>
      <c r="AE273" s="119">
        <f>IFERROR(Notlar!AE273/b_s5,0)</f>
        <v>0</v>
      </c>
      <c r="AF273" s="119">
        <f>IFERROR(Notlar!AF273/b_s6,0)</f>
        <v>0</v>
      </c>
      <c r="AG273" s="119">
        <f>IFERROR(Notlar!AG273/b_s7,0)</f>
        <v>0</v>
      </c>
      <c r="AH273" s="119">
        <f>IFERROR(Notlar!AH273/b_s8,0)</f>
        <v>0</v>
      </c>
      <c r="AI273" s="119">
        <f>IFERROR(Notlar!AI273/b_s9,0)</f>
        <v>0</v>
      </c>
      <c r="AJ273" s="119">
        <f>IFERROR(Notlar!AJ273/b_s10,0)</f>
        <v>0</v>
      </c>
      <c r="AK273" s="122" t="e">
        <f>Notlar!AK273/b_top</f>
        <v>#VALUE!</v>
      </c>
      <c r="AL273" s="168">
        <f t="shared" si="11"/>
        <v>0</v>
      </c>
      <c r="AM273" s="169">
        <f t="shared" si="11"/>
        <v>0</v>
      </c>
      <c r="AN273" s="169">
        <f t="shared" si="11"/>
        <v>0</v>
      </c>
      <c r="AO273" s="169">
        <f t="shared" si="11"/>
        <v>0</v>
      </c>
      <c r="AP273" s="169">
        <f t="shared" si="11"/>
        <v>0</v>
      </c>
      <c r="AQ273" s="169">
        <f t="shared" si="10"/>
        <v>0</v>
      </c>
      <c r="AR273" s="169">
        <f t="shared" si="10"/>
        <v>0</v>
      </c>
      <c r="AS273" s="169">
        <f t="shared" si="10"/>
        <v>0</v>
      </c>
      <c r="AT273" s="169">
        <f t="shared" si="10"/>
        <v>0</v>
      </c>
      <c r="AU273" s="169">
        <f t="shared" si="10"/>
        <v>0</v>
      </c>
      <c r="AV273" s="170">
        <f>Notlar!AV273/b_top</f>
        <v>0</v>
      </c>
    </row>
    <row r="274" spans="1:48" x14ac:dyDescent="0.25">
      <c r="A274" s="30">
        <v>272</v>
      </c>
      <c r="B274" s="123" t="str">
        <f>IF(Notlar!B274&lt;&gt;"",Notlar!B274,"")</f>
        <v/>
      </c>
      <c r="C274" s="124" t="str">
        <f>IF(Notlar!C274&lt;&gt;"",Notlar!C274,"")</f>
        <v/>
      </c>
      <c r="D274" s="125" t="str">
        <f>IF(Notlar!D274&lt;&gt;"",Notlar!D274,"")</f>
        <v/>
      </c>
      <c r="E274" s="118">
        <f>IFERROR(Notlar!E274/v_s1,0)</f>
        <v>0</v>
      </c>
      <c r="F274" s="119">
        <f>IFERROR(Notlar!F274/v_s2,0)</f>
        <v>0</v>
      </c>
      <c r="G274" s="119">
        <f>IFERROR(Notlar!G274/v_s3,0)</f>
        <v>0</v>
      </c>
      <c r="H274" s="119">
        <f>IFERROR(Notlar!H274/v_s4,0)</f>
        <v>0</v>
      </c>
      <c r="I274" s="119">
        <f>IFERROR(Notlar!I274/v_s5,0)</f>
        <v>0</v>
      </c>
      <c r="J274" s="119">
        <f>IFERROR(Notlar!J274/v_s6,0)</f>
        <v>0</v>
      </c>
      <c r="K274" s="119">
        <f>IFERROR(Notlar!K274/v_s7,0)</f>
        <v>0</v>
      </c>
      <c r="L274" s="119">
        <f>IFERROR(Notlar!L274/v_s8,0)</f>
        <v>0</v>
      </c>
      <c r="M274" s="119">
        <f>IFERROR(Notlar!M274/v_s9,0)</f>
        <v>0</v>
      </c>
      <c r="N274" s="119">
        <f>IFERROR(Notlar!N274/v_s10,0)</f>
        <v>0</v>
      </c>
      <c r="O274" s="120" t="e">
        <f>Notlar!O274/v_top</f>
        <v>#VALUE!</v>
      </c>
      <c r="P274" s="121">
        <f>IFERROR(Notlar!P274/f_s1,0)</f>
        <v>0</v>
      </c>
      <c r="Q274" s="119">
        <f>IFERROR(Notlar!Q274/f_s2,0)</f>
        <v>0</v>
      </c>
      <c r="R274" s="119">
        <f>IFERROR(Notlar!R274/f_s3,0)</f>
        <v>0</v>
      </c>
      <c r="S274" s="119">
        <f>IFERROR(Notlar!S274/f_s4,0)</f>
        <v>0</v>
      </c>
      <c r="T274" s="119">
        <f>IFERROR(Notlar!T274/f_s5,0)</f>
        <v>0</v>
      </c>
      <c r="U274" s="119">
        <f>IFERROR(Notlar!U274/f_s6,0)</f>
        <v>0</v>
      </c>
      <c r="V274" s="119">
        <f>IFERROR(Notlar!V274/f_s7,0)</f>
        <v>0</v>
      </c>
      <c r="W274" s="119">
        <f>IFERROR(Notlar!W274/f_s8,0)</f>
        <v>0</v>
      </c>
      <c r="X274" s="119">
        <f>IFERROR(Notlar!X274/f_s9,0)</f>
        <v>0</v>
      </c>
      <c r="Y274" s="119">
        <f>IFERROR(Notlar!Y274/f_s10,0)</f>
        <v>0</v>
      </c>
      <c r="Z274" s="122" t="e">
        <f>Notlar!Z274/f_top</f>
        <v>#VALUE!</v>
      </c>
      <c r="AA274" s="118">
        <f>IFERROR(Notlar!AA274/b_s1,0)</f>
        <v>0</v>
      </c>
      <c r="AB274" s="119">
        <f>IFERROR(Notlar!AB274/b_s2,0)</f>
        <v>0</v>
      </c>
      <c r="AC274" s="119">
        <f>IFERROR(Notlar!AC274/b_s3,0)</f>
        <v>0</v>
      </c>
      <c r="AD274" s="119">
        <f>IFERROR(Notlar!AD274/b_s4,0)</f>
        <v>0</v>
      </c>
      <c r="AE274" s="119">
        <f>IFERROR(Notlar!AE274/b_s5,0)</f>
        <v>0</v>
      </c>
      <c r="AF274" s="119">
        <f>IFERROR(Notlar!AF274/b_s6,0)</f>
        <v>0</v>
      </c>
      <c r="AG274" s="119">
        <f>IFERROR(Notlar!AG274/b_s7,0)</f>
        <v>0</v>
      </c>
      <c r="AH274" s="119">
        <f>IFERROR(Notlar!AH274/b_s8,0)</f>
        <v>0</v>
      </c>
      <c r="AI274" s="119">
        <f>IFERROR(Notlar!AI274/b_s9,0)</f>
        <v>0</v>
      </c>
      <c r="AJ274" s="119">
        <f>IFERROR(Notlar!AJ274/b_s10,0)</f>
        <v>0</v>
      </c>
      <c r="AK274" s="122" t="e">
        <f>Notlar!AK274/b_top</f>
        <v>#VALUE!</v>
      </c>
      <c r="AL274" s="168">
        <f t="shared" si="11"/>
        <v>0</v>
      </c>
      <c r="AM274" s="169">
        <f t="shared" si="11"/>
        <v>0</v>
      </c>
      <c r="AN274" s="169">
        <f t="shared" si="11"/>
        <v>0</v>
      </c>
      <c r="AO274" s="169">
        <f t="shared" si="11"/>
        <v>0</v>
      </c>
      <c r="AP274" s="169">
        <f t="shared" si="11"/>
        <v>0</v>
      </c>
      <c r="AQ274" s="169">
        <f t="shared" si="10"/>
        <v>0</v>
      </c>
      <c r="AR274" s="169">
        <f t="shared" si="10"/>
        <v>0</v>
      </c>
      <c r="AS274" s="169">
        <f t="shared" si="10"/>
        <v>0</v>
      </c>
      <c r="AT274" s="169">
        <f t="shared" si="10"/>
        <v>0</v>
      </c>
      <c r="AU274" s="169">
        <f t="shared" si="10"/>
        <v>0</v>
      </c>
      <c r="AV274" s="170">
        <f>Notlar!AV274/b_top</f>
        <v>0</v>
      </c>
    </row>
    <row r="275" spans="1:48" x14ac:dyDescent="0.25">
      <c r="A275" s="68">
        <v>273</v>
      </c>
      <c r="B275" s="126" t="str">
        <f>IF(Notlar!B275&lt;&gt;"",Notlar!B275,"")</f>
        <v/>
      </c>
      <c r="C275" s="127" t="str">
        <f>IF(Notlar!C275&lt;&gt;"",Notlar!C275,"")</f>
        <v/>
      </c>
      <c r="D275" s="128" t="str">
        <f>IF(Notlar!D275&lt;&gt;"",Notlar!D275,"")</f>
        <v/>
      </c>
      <c r="E275" s="118">
        <f>IFERROR(Notlar!E275/v_s1,0)</f>
        <v>0</v>
      </c>
      <c r="F275" s="119">
        <f>IFERROR(Notlar!F275/v_s2,0)</f>
        <v>0</v>
      </c>
      <c r="G275" s="119">
        <f>IFERROR(Notlar!G275/v_s3,0)</f>
        <v>0</v>
      </c>
      <c r="H275" s="119">
        <f>IFERROR(Notlar!H275/v_s4,0)</f>
        <v>0</v>
      </c>
      <c r="I275" s="119">
        <f>IFERROR(Notlar!I275/v_s5,0)</f>
        <v>0</v>
      </c>
      <c r="J275" s="119">
        <f>IFERROR(Notlar!J275/v_s6,0)</f>
        <v>0</v>
      </c>
      <c r="K275" s="119">
        <f>IFERROR(Notlar!K275/v_s7,0)</f>
        <v>0</v>
      </c>
      <c r="L275" s="119">
        <f>IFERROR(Notlar!L275/v_s8,0)</f>
        <v>0</v>
      </c>
      <c r="M275" s="119">
        <f>IFERROR(Notlar!M275/v_s9,0)</f>
        <v>0</v>
      </c>
      <c r="N275" s="119">
        <f>IFERROR(Notlar!N275/v_s10,0)</f>
        <v>0</v>
      </c>
      <c r="O275" s="120" t="e">
        <f>Notlar!O275/v_top</f>
        <v>#VALUE!</v>
      </c>
      <c r="P275" s="121">
        <f>IFERROR(Notlar!P275/f_s1,0)</f>
        <v>0</v>
      </c>
      <c r="Q275" s="119">
        <f>IFERROR(Notlar!Q275/f_s2,0)</f>
        <v>0</v>
      </c>
      <c r="R275" s="119">
        <f>IFERROR(Notlar!R275/f_s3,0)</f>
        <v>0</v>
      </c>
      <c r="S275" s="119">
        <f>IFERROR(Notlar!S275/f_s4,0)</f>
        <v>0</v>
      </c>
      <c r="T275" s="119">
        <f>IFERROR(Notlar!T275/f_s5,0)</f>
        <v>0</v>
      </c>
      <c r="U275" s="119">
        <f>IFERROR(Notlar!U275/f_s6,0)</f>
        <v>0</v>
      </c>
      <c r="V275" s="119">
        <f>IFERROR(Notlar!V275/f_s7,0)</f>
        <v>0</v>
      </c>
      <c r="W275" s="119">
        <f>IFERROR(Notlar!W275/f_s8,0)</f>
        <v>0</v>
      </c>
      <c r="X275" s="119">
        <f>IFERROR(Notlar!X275/f_s9,0)</f>
        <v>0</v>
      </c>
      <c r="Y275" s="119">
        <f>IFERROR(Notlar!Y275/f_s10,0)</f>
        <v>0</v>
      </c>
      <c r="Z275" s="122" t="e">
        <f>Notlar!Z275/f_top</f>
        <v>#VALUE!</v>
      </c>
      <c r="AA275" s="118">
        <f>IFERROR(Notlar!AA275/b_s1,0)</f>
        <v>0</v>
      </c>
      <c r="AB275" s="119">
        <f>IFERROR(Notlar!AB275/b_s2,0)</f>
        <v>0</v>
      </c>
      <c r="AC275" s="119">
        <f>IFERROR(Notlar!AC275/b_s3,0)</f>
        <v>0</v>
      </c>
      <c r="AD275" s="119">
        <f>IFERROR(Notlar!AD275/b_s4,0)</f>
        <v>0</v>
      </c>
      <c r="AE275" s="119">
        <f>IFERROR(Notlar!AE275/b_s5,0)</f>
        <v>0</v>
      </c>
      <c r="AF275" s="119">
        <f>IFERROR(Notlar!AF275/b_s6,0)</f>
        <v>0</v>
      </c>
      <c r="AG275" s="119">
        <f>IFERROR(Notlar!AG275/b_s7,0)</f>
        <v>0</v>
      </c>
      <c r="AH275" s="119">
        <f>IFERROR(Notlar!AH275/b_s8,0)</f>
        <v>0</v>
      </c>
      <c r="AI275" s="119">
        <f>IFERROR(Notlar!AI275/b_s9,0)</f>
        <v>0</v>
      </c>
      <c r="AJ275" s="119">
        <f>IFERROR(Notlar!AJ275/b_s10,0)</f>
        <v>0</v>
      </c>
      <c r="AK275" s="122" t="e">
        <f>Notlar!AK275/b_top</f>
        <v>#VALUE!</v>
      </c>
      <c r="AL275" s="168">
        <f t="shared" si="11"/>
        <v>0</v>
      </c>
      <c r="AM275" s="169">
        <f t="shared" si="11"/>
        <v>0</v>
      </c>
      <c r="AN275" s="169">
        <f t="shared" si="11"/>
        <v>0</v>
      </c>
      <c r="AO275" s="169">
        <f t="shared" si="11"/>
        <v>0</v>
      </c>
      <c r="AP275" s="169">
        <f t="shared" si="11"/>
        <v>0</v>
      </c>
      <c r="AQ275" s="169">
        <f t="shared" si="10"/>
        <v>0</v>
      </c>
      <c r="AR275" s="169">
        <f t="shared" si="10"/>
        <v>0</v>
      </c>
      <c r="AS275" s="169">
        <f t="shared" si="10"/>
        <v>0</v>
      </c>
      <c r="AT275" s="169">
        <f t="shared" si="10"/>
        <v>0</v>
      </c>
      <c r="AU275" s="169">
        <f t="shared" si="10"/>
        <v>0</v>
      </c>
      <c r="AV275" s="170">
        <f>Notlar!AV275/b_top</f>
        <v>0</v>
      </c>
    </row>
    <row r="276" spans="1:48" x14ac:dyDescent="0.25">
      <c r="A276" s="30">
        <v>274</v>
      </c>
      <c r="B276" s="123" t="str">
        <f>IF(Notlar!B276&lt;&gt;"",Notlar!B276,"")</f>
        <v/>
      </c>
      <c r="C276" s="124" t="str">
        <f>IF(Notlar!C276&lt;&gt;"",Notlar!C276,"")</f>
        <v/>
      </c>
      <c r="D276" s="125" t="str">
        <f>IF(Notlar!D276&lt;&gt;"",Notlar!D276,"")</f>
        <v/>
      </c>
      <c r="E276" s="118">
        <f>IFERROR(Notlar!E276/v_s1,0)</f>
        <v>0</v>
      </c>
      <c r="F276" s="119">
        <f>IFERROR(Notlar!F276/v_s2,0)</f>
        <v>0</v>
      </c>
      <c r="G276" s="119">
        <f>IFERROR(Notlar!G276/v_s3,0)</f>
        <v>0</v>
      </c>
      <c r="H276" s="119">
        <f>IFERROR(Notlar!H276/v_s4,0)</f>
        <v>0</v>
      </c>
      <c r="I276" s="119">
        <f>IFERROR(Notlar!I276/v_s5,0)</f>
        <v>0</v>
      </c>
      <c r="J276" s="119">
        <f>IFERROR(Notlar!J276/v_s6,0)</f>
        <v>0</v>
      </c>
      <c r="K276" s="119">
        <f>IFERROR(Notlar!K276/v_s7,0)</f>
        <v>0</v>
      </c>
      <c r="L276" s="119">
        <f>IFERROR(Notlar!L276/v_s8,0)</f>
        <v>0</v>
      </c>
      <c r="M276" s="119">
        <f>IFERROR(Notlar!M276/v_s9,0)</f>
        <v>0</v>
      </c>
      <c r="N276" s="119">
        <f>IFERROR(Notlar!N276/v_s10,0)</f>
        <v>0</v>
      </c>
      <c r="O276" s="120" t="e">
        <f>Notlar!O276/v_top</f>
        <v>#VALUE!</v>
      </c>
      <c r="P276" s="121">
        <f>IFERROR(Notlar!P276/f_s1,0)</f>
        <v>0</v>
      </c>
      <c r="Q276" s="119">
        <f>IFERROR(Notlar!Q276/f_s2,0)</f>
        <v>0</v>
      </c>
      <c r="R276" s="119">
        <f>IFERROR(Notlar!R276/f_s3,0)</f>
        <v>0</v>
      </c>
      <c r="S276" s="119">
        <f>IFERROR(Notlar!S276/f_s4,0)</f>
        <v>0</v>
      </c>
      <c r="T276" s="119">
        <f>IFERROR(Notlar!T276/f_s5,0)</f>
        <v>0</v>
      </c>
      <c r="U276" s="119">
        <f>IFERROR(Notlar!U276/f_s6,0)</f>
        <v>0</v>
      </c>
      <c r="V276" s="119">
        <f>IFERROR(Notlar!V276/f_s7,0)</f>
        <v>0</v>
      </c>
      <c r="W276" s="119">
        <f>IFERROR(Notlar!W276/f_s8,0)</f>
        <v>0</v>
      </c>
      <c r="X276" s="119">
        <f>IFERROR(Notlar!X276/f_s9,0)</f>
        <v>0</v>
      </c>
      <c r="Y276" s="119">
        <f>IFERROR(Notlar!Y276/f_s10,0)</f>
        <v>0</v>
      </c>
      <c r="Z276" s="122" t="e">
        <f>Notlar!Z276/f_top</f>
        <v>#VALUE!</v>
      </c>
      <c r="AA276" s="118">
        <f>IFERROR(Notlar!AA276/b_s1,0)</f>
        <v>0</v>
      </c>
      <c r="AB276" s="119">
        <f>IFERROR(Notlar!AB276/b_s2,0)</f>
        <v>0</v>
      </c>
      <c r="AC276" s="119">
        <f>IFERROR(Notlar!AC276/b_s3,0)</f>
        <v>0</v>
      </c>
      <c r="AD276" s="119">
        <f>IFERROR(Notlar!AD276/b_s4,0)</f>
        <v>0</v>
      </c>
      <c r="AE276" s="119">
        <f>IFERROR(Notlar!AE276/b_s5,0)</f>
        <v>0</v>
      </c>
      <c r="AF276" s="119">
        <f>IFERROR(Notlar!AF276/b_s6,0)</f>
        <v>0</v>
      </c>
      <c r="AG276" s="119">
        <f>IFERROR(Notlar!AG276/b_s7,0)</f>
        <v>0</v>
      </c>
      <c r="AH276" s="119">
        <f>IFERROR(Notlar!AH276/b_s8,0)</f>
        <v>0</v>
      </c>
      <c r="AI276" s="119">
        <f>IFERROR(Notlar!AI276/b_s9,0)</f>
        <v>0</v>
      </c>
      <c r="AJ276" s="119">
        <f>IFERROR(Notlar!AJ276/b_s10,0)</f>
        <v>0</v>
      </c>
      <c r="AK276" s="122" t="e">
        <f>Notlar!AK276/b_top</f>
        <v>#VALUE!</v>
      </c>
      <c r="AL276" s="168">
        <f t="shared" si="11"/>
        <v>0</v>
      </c>
      <c r="AM276" s="169">
        <f t="shared" si="11"/>
        <v>0</v>
      </c>
      <c r="AN276" s="169">
        <f t="shared" si="11"/>
        <v>0</v>
      </c>
      <c r="AO276" s="169">
        <f t="shared" si="11"/>
        <v>0</v>
      </c>
      <c r="AP276" s="169">
        <f t="shared" si="11"/>
        <v>0</v>
      </c>
      <c r="AQ276" s="169">
        <f t="shared" si="10"/>
        <v>0</v>
      </c>
      <c r="AR276" s="169">
        <f t="shared" si="10"/>
        <v>0</v>
      </c>
      <c r="AS276" s="169">
        <f t="shared" si="10"/>
        <v>0</v>
      </c>
      <c r="AT276" s="169">
        <f t="shared" si="10"/>
        <v>0</v>
      </c>
      <c r="AU276" s="169">
        <f t="shared" si="10"/>
        <v>0</v>
      </c>
      <c r="AV276" s="170">
        <f>Notlar!AV276/b_top</f>
        <v>0</v>
      </c>
    </row>
    <row r="277" spans="1:48" x14ac:dyDescent="0.25">
      <c r="A277" s="68">
        <v>275</v>
      </c>
      <c r="B277" s="126" t="str">
        <f>IF(Notlar!B277&lt;&gt;"",Notlar!B277,"")</f>
        <v/>
      </c>
      <c r="C277" s="127" t="str">
        <f>IF(Notlar!C277&lt;&gt;"",Notlar!C277,"")</f>
        <v/>
      </c>
      <c r="D277" s="128" t="str">
        <f>IF(Notlar!D277&lt;&gt;"",Notlar!D277,"")</f>
        <v/>
      </c>
      <c r="E277" s="118">
        <f>IFERROR(Notlar!E277/v_s1,0)</f>
        <v>0</v>
      </c>
      <c r="F277" s="119">
        <f>IFERROR(Notlar!F277/v_s2,0)</f>
        <v>0</v>
      </c>
      <c r="G277" s="119">
        <f>IFERROR(Notlar!G277/v_s3,0)</f>
        <v>0</v>
      </c>
      <c r="H277" s="119">
        <f>IFERROR(Notlar!H277/v_s4,0)</f>
        <v>0</v>
      </c>
      <c r="I277" s="119">
        <f>IFERROR(Notlar!I277/v_s5,0)</f>
        <v>0</v>
      </c>
      <c r="J277" s="119">
        <f>IFERROR(Notlar!J277/v_s6,0)</f>
        <v>0</v>
      </c>
      <c r="K277" s="119">
        <f>IFERROR(Notlar!K277/v_s7,0)</f>
        <v>0</v>
      </c>
      <c r="L277" s="119">
        <f>IFERROR(Notlar!L277/v_s8,0)</f>
        <v>0</v>
      </c>
      <c r="M277" s="119">
        <f>IFERROR(Notlar!M277/v_s9,0)</f>
        <v>0</v>
      </c>
      <c r="N277" s="119">
        <f>IFERROR(Notlar!N277/v_s10,0)</f>
        <v>0</v>
      </c>
      <c r="O277" s="120" t="e">
        <f>Notlar!O277/v_top</f>
        <v>#VALUE!</v>
      </c>
      <c r="P277" s="121">
        <f>IFERROR(Notlar!P277/f_s1,0)</f>
        <v>0</v>
      </c>
      <c r="Q277" s="119">
        <f>IFERROR(Notlar!Q277/f_s2,0)</f>
        <v>0</v>
      </c>
      <c r="R277" s="119">
        <f>IFERROR(Notlar!R277/f_s3,0)</f>
        <v>0</v>
      </c>
      <c r="S277" s="119">
        <f>IFERROR(Notlar!S277/f_s4,0)</f>
        <v>0</v>
      </c>
      <c r="T277" s="119">
        <f>IFERROR(Notlar!T277/f_s5,0)</f>
        <v>0</v>
      </c>
      <c r="U277" s="119">
        <f>IFERROR(Notlar!U277/f_s6,0)</f>
        <v>0</v>
      </c>
      <c r="V277" s="119">
        <f>IFERROR(Notlar!V277/f_s7,0)</f>
        <v>0</v>
      </c>
      <c r="W277" s="119">
        <f>IFERROR(Notlar!W277/f_s8,0)</f>
        <v>0</v>
      </c>
      <c r="X277" s="119">
        <f>IFERROR(Notlar!X277/f_s9,0)</f>
        <v>0</v>
      </c>
      <c r="Y277" s="119">
        <f>IFERROR(Notlar!Y277/f_s10,0)</f>
        <v>0</v>
      </c>
      <c r="Z277" s="122" t="e">
        <f>Notlar!Z277/f_top</f>
        <v>#VALUE!</v>
      </c>
      <c r="AA277" s="118">
        <f>IFERROR(Notlar!AA277/b_s1,0)</f>
        <v>0</v>
      </c>
      <c r="AB277" s="119">
        <f>IFERROR(Notlar!AB277/b_s2,0)</f>
        <v>0</v>
      </c>
      <c r="AC277" s="119">
        <f>IFERROR(Notlar!AC277/b_s3,0)</f>
        <v>0</v>
      </c>
      <c r="AD277" s="119">
        <f>IFERROR(Notlar!AD277/b_s4,0)</f>
        <v>0</v>
      </c>
      <c r="AE277" s="119">
        <f>IFERROR(Notlar!AE277/b_s5,0)</f>
        <v>0</v>
      </c>
      <c r="AF277" s="119">
        <f>IFERROR(Notlar!AF277/b_s6,0)</f>
        <v>0</v>
      </c>
      <c r="AG277" s="119">
        <f>IFERROR(Notlar!AG277/b_s7,0)</f>
        <v>0</v>
      </c>
      <c r="AH277" s="119">
        <f>IFERROR(Notlar!AH277/b_s8,0)</f>
        <v>0</v>
      </c>
      <c r="AI277" s="119">
        <f>IFERROR(Notlar!AI277/b_s9,0)</f>
        <v>0</v>
      </c>
      <c r="AJ277" s="119">
        <f>IFERROR(Notlar!AJ277/b_s10,0)</f>
        <v>0</v>
      </c>
      <c r="AK277" s="122" t="e">
        <f>Notlar!AK277/b_top</f>
        <v>#VALUE!</v>
      </c>
      <c r="AL277" s="168">
        <f t="shared" si="11"/>
        <v>0</v>
      </c>
      <c r="AM277" s="169">
        <f t="shared" si="11"/>
        <v>0</v>
      </c>
      <c r="AN277" s="169">
        <f t="shared" si="11"/>
        <v>0</v>
      </c>
      <c r="AO277" s="169">
        <f t="shared" si="11"/>
        <v>0</v>
      </c>
      <c r="AP277" s="169">
        <f t="shared" si="11"/>
        <v>0</v>
      </c>
      <c r="AQ277" s="169">
        <f t="shared" si="10"/>
        <v>0</v>
      </c>
      <c r="AR277" s="169">
        <f t="shared" si="10"/>
        <v>0</v>
      </c>
      <c r="AS277" s="169">
        <f t="shared" si="10"/>
        <v>0</v>
      </c>
      <c r="AT277" s="169">
        <f t="shared" si="10"/>
        <v>0</v>
      </c>
      <c r="AU277" s="169">
        <f t="shared" si="10"/>
        <v>0</v>
      </c>
      <c r="AV277" s="170">
        <f>Notlar!AV277/b_top</f>
        <v>0</v>
      </c>
    </row>
    <row r="278" spans="1:48" x14ac:dyDescent="0.25">
      <c r="A278" s="30">
        <v>276</v>
      </c>
      <c r="B278" s="123" t="str">
        <f>IF(Notlar!B278&lt;&gt;"",Notlar!B278,"")</f>
        <v/>
      </c>
      <c r="C278" s="124" t="str">
        <f>IF(Notlar!C278&lt;&gt;"",Notlar!C278,"")</f>
        <v/>
      </c>
      <c r="D278" s="125" t="str">
        <f>IF(Notlar!D278&lt;&gt;"",Notlar!D278,"")</f>
        <v/>
      </c>
      <c r="E278" s="118">
        <f>IFERROR(Notlar!E278/v_s1,0)</f>
        <v>0</v>
      </c>
      <c r="F278" s="119">
        <f>IFERROR(Notlar!F278/v_s2,0)</f>
        <v>0</v>
      </c>
      <c r="G278" s="119">
        <f>IFERROR(Notlar!G278/v_s3,0)</f>
        <v>0</v>
      </c>
      <c r="H278" s="119">
        <f>IFERROR(Notlar!H278/v_s4,0)</f>
        <v>0</v>
      </c>
      <c r="I278" s="119">
        <f>IFERROR(Notlar!I278/v_s5,0)</f>
        <v>0</v>
      </c>
      <c r="J278" s="119">
        <f>IFERROR(Notlar!J278/v_s6,0)</f>
        <v>0</v>
      </c>
      <c r="K278" s="119">
        <f>IFERROR(Notlar!K278/v_s7,0)</f>
        <v>0</v>
      </c>
      <c r="L278" s="119">
        <f>IFERROR(Notlar!L278/v_s8,0)</f>
        <v>0</v>
      </c>
      <c r="M278" s="119">
        <f>IFERROR(Notlar!M278/v_s9,0)</f>
        <v>0</v>
      </c>
      <c r="N278" s="119">
        <f>IFERROR(Notlar!N278/v_s10,0)</f>
        <v>0</v>
      </c>
      <c r="O278" s="120" t="e">
        <f>Notlar!O278/v_top</f>
        <v>#VALUE!</v>
      </c>
      <c r="P278" s="121">
        <f>IFERROR(Notlar!P278/f_s1,0)</f>
        <v>0</v>
      </c>
      <c r="Q278" s="119">
        <f>IFERROR(Notlar!Q278/f_s2,0)</f>
        <v>0</v>
      </c>
      <c r="R278" s="119">
        <f>IFERROR(Notlar!R278/f_s3,0)</f>
        <v>0</v>
      </c>
      <c r="S278" s="119">
        <f>IFERROR(Notlar!S278/f_s4,0)</f>
        <v>0</v>
      </c>
      <c r="T278" s="119">
        <f>IFERROR(Notlar!T278/f_s5,0)</f>
        <v>0</v>
      </c>
      <c r="U278" s="119">
        <f>IFERROR(Notlar!U278/f_s6,0)</f>
        <v>0</v>
      </c>
      <c r="V278" s="119">
        <f>IFERROR(Notlar!V278/f_s7,0)</f>
        <v>0</v>
      </c>
      <c r="W278" s="119">
        <f>IFERROR(Notlar!W278/f_s8,0)</f>
        <v>0</v>
      </c>
      <c r="X278" s="119">
        <f>IFERROR(Notlar!X278/f_s9,0)</f>
        <v>0</v>
      </c>
      <c r="Y278" s="119">
        <f>IFERROR(Notlar!Y278/f_s10,0)</f>
        <v>0</v>
      </c>
      <c r="Z278" s="122" t="e">
        <f>Notlar!Z278/f_top</f>
        <v>#VALUE!</v>
      </c>
      <c r="AA278" s="118">
        <f>IFERROR(Notlar!AA278/b_s1,0)</f>
        <v>0</v>
      </c>
      <c r="AB278" s="119">
        <f>IFERROR(Notlar!AB278/b_s2,0)</f>
        <v>0</v>
      </c>
      <c r="AC278" s="119">
        <f>IFERROR(Notlar!AC278/b_s3,0)</f>
        <v>0</v>
      </c>
      <c r="AD278" s="119">
        <f>IFERROR(Notlar!AD278/b_s4,0)</f>
        <v>0</v>
      </c>
      <c r="AE278" s="119">
        <f>IFERROR(Notlar!AE278/b_s5,0)</f>
        <v>0</v>
      </c>
      <c r="AF278" s="119">
        <f>IFERROR(Notlar!AF278/b_s6,0)</f>
        <v>0</v>
      </c>
      <c r="AG278" s="119">
        <f>IFERROR(Notlar!AG278/b_s7,0)</f>
        <v>0</v>
      </c>
      <c r="AH278" s="119">
        <f>IFERROR(Notlar!AH278/b_s8,0)</f>
        <v>0</v>
      </c>
      <c r="AI278" s="119">
        <f>IFERROR(Notlar!AI278/b_s9,0)</f>
        <v>0</v>
      </c>
      <c r="AJ278" s="119">
        <f>IFERROR(Notlar!AJ278/b_s10,0)</f>
        <v>0</v>
      </c>
      <c r="AK278" s="122" t="e">
        <f>Notlar!AK278/b_top</f>
        <v>#VALUE!</v>
      </c>
      <c r="AL278" s="168">
        <f t="shared" si="11"/>
        <v>0</v>
      </c>
      <c r="AM278" s="169">
        <f t="shared" si="11"/>
        <v>0</v>
      </c>
      <c r="AN278" s="169">
        <f t="shared" si="11"/>
        <v>0</v>
      </c>
      <c r="AO278" s="169">
        <f t="shared" si="11"/>
        <v>0</v>
      </c>
      <c r="AP278" s="169">
        <f t="shared" si="11"/>
        <v>0</v>
      </c>
      <c r="AQ278" s="169">
        <f t="shared" si="10"/>
        <v>0</v>
      </c>
      <c r="AR278" s="169">
        <f t="shared" si="10"/>
        <v>0</v>
      </c>
      <c r="AS278" s="169">
        <f t="shared" si="10"/>
        <v>0</v>
      </c>
      <c r="AT278" s="169">
        <f t="shared" si="10"/>
        <v>0</v>
      </c>
      <c r="AU278" s="169">
        <f t="shared" si="10"/>
        <v>0</v>
      </c>
      <c r="AV278" s="170">
        <f>Notlar!AV278/b_top</f>
        <v>0</v>
      </c>
    </row>
    <row r="279" spans="1:48" x14ac:dyDescent="0.25">
      <c r="A279" s="68">
        <v>277</v>
      </c>
      <c r="B279" s="126" t="str">
        <f>IF(Notlar!B279&lt;&gt;"",Notlar!B279,"")</f>
        <v/>
      </c>
      <c r="C279" s="127" t="str">
        <f>IF(Notlar!C279&lt;&gt;"",Notlar!C279,"")</f>
        <v/>
      </c>
      <c r="D279" s="128" t="str">
        <f>IF(Notlar!D279&lt;&gt;"",Notlar!D279,"")</f>
        <v/>
      </c>
      <c r="E279" s="118">
        <f>IFERROR(Notlar!E279/v_s1,0)</f>
        <v>0</v>
      </c>
      <c r="F279" s="119">
        <f>IFERROR(Notlar!F279/v_s2,0)</f>
        <v>0</v>
      </c>
      <c r="G279" s="119">
        <f>IFERROR(Notlar!G279/v_s3,0)</f>
        <v>0</v>
      </c>
      <c r="H279" s="119">
        <f>IFERROR(Notlar!H279/v_s4,0)</f>
        <v>0</v>
      </c>
      <c r="I279" s="119">
        <f>IFERROR(Notlar!I279/v_s5,0)</f>
        <v>0</v>
      </c>
      <c r="J279" s="119">
        <f>IFERROR(Notlar!J279/v_s6,0)</f>
        <v>0</v>
      </c>
      <c r="K279" s="119">
        <f>IFERROR(Notlar!K279/v_s7,0)</f>
        <v>0</v>
      </c>
      <c r="L279" s="119">
        <f>IFERROR(Notlar!L279/v_s8,0)</f>
        <v>0</v>
      </c>
      <c r="M279" s="119">
        <f>IFERROR(Notlar!M279/v_s9,0)</f>
        <v>0</v>
      </c>
      <c r="N279" s="119">
        <f>IFERROR(Notlar!N279/v_s10,0)</f>
        <v>0</v>
      </c>
      <c r="O279" s="120" t="e">
        <f>Notlar!O279/v_top</f>
        <v>#VALUE!</v>
      </c>
      <c r="P279" s="121">
        <f>IFERROR(Notlar!P279/f_s1,0)</f>
        <v>0</v>
      </c>
      <c r="Q279" s="119">
        <f>IFERROR(Notlar!Q279/f_s2,0)</f>
        <v>0</v>
      </c>
      <c r="R279" s="119">
        <f>IFERROR(Notlar!R279/f_s3,0)</f>
        <v>0</v>
      </c>
      <c r="S279" s="119">
        <f>IFERROR(Notlar!S279/f_s4,0)</f>
        <v>0</v>
      </c>
      <c r="T279" s="119">
        <f>IFERROR(Notlar!T279/f_s5,0)</f>
        <v>0</v>
      </c>
      <c r="U279" s="119">
        <f>IFERROR(Notlar!U279/f_s6,0)</f>
        <v>0</v>
      </c>
      <c r="V279" s="119">
        <f>IFERROR(Notlar!V279/f_s7,0)</f>
        <v>0</v>
      </c>
      <c r="W279" s="119">
        <f>IFERROR(Notlar!W279/f_s8,0)</f>
        <v>0</v>
      </c>
      <c r="X279" s="119">
        <f>IFERROR(Notlar!X279/f_s9,0)</f>
        <v>0</v>
      </c>
      <c r="Y279" s="119">
        <f>IFERROR(Notlar!Y279/f_s10,0)</f>
        <v>0</v>
      </c>
      <c r="Z279" s="122" t="e">
        <f>Notlar!Z279/f_top</f>
        <v>#VALUE!</v>
      </c>
      <c r="AA279" s="118">
        <f>IFERROR(Notlar!AA279/b_s1,0)</f>
        <v>0</v>
      </c>
      <c r="AB279" s="119">
        <f>IFERROR(Notlar!AB279/b_s2,0)</f>
        <v>0</v>
      </c>
      <c r="AC279" s="119">
        <f>IFERROR(Notlar!AC279/b_s3,0)</f>
        <v>0</v>
      </c>
      <c r="AD279" s="119">
        <f>IFERROR(Notlar!AD279/b_s4,0)</f>
        <v>0</v>
      </c>
      <c r="AE279" s="119">
        <f>IFERROR(Notlar!AE279/b_s5,0)</f>
        <v>0</v>
      </c>
      <c r="AF279" s="119">
        <f>IFERROR(Notlar!AF279/b_s6,0)</f>
        <v>0</v>
      </c>
      <c r="AG279" s="119">
        <f>IFERROR(Notlar!AG279/b_s7,0)</f>
        <v>0</v>
      </c>
      <c r="AH279" s="119">
        <f>IFERROR(Notlar!AH279/b_s8,0)</f>
        <v>0</v>
      </c>
      <c r="AI279" s="119">
        <f>IFERROR(Notlar!AI279/b_s9,0)</f>
        <v>0</v>
      </c>
      <c r="AJ279" s="119">
        <f>IFERROR(Notlar!AJ279/b_s10,0)</f>
        <v>0</v>
      </c>
      <c r="AK279" s="122" t="e">
        <f>Notlar!AK279/b_top</f>
        <v>#VALUE!</v>
      </c>
      <c r="AL279" s="168">
        <f t="shared" si="11"/>
        <v>0</v>
      </c>
      <c r="AM279" s="169">
        <f t="shared" si="11"/>
        <v>0</v>
      </c>
      <c r="AN279" s="169">
        <f t="shared" si="11"/>
        <v>0</v>
      </c>
      <c r="AO279" s="169">
        <f t="shared" si="11"/>
        <v>0</v>
      </c>
      <c r="AP279" s="169">
        <f t="shared" si="11"/>
        <v>0</v>
      </c>
      <c r="AQ279" s="169">
        <f t="shared" si="10"/>
        <v>0</v>
      </c>
      <c r="AR279" s="169">
        <f t="shared" si="10"/>
        <v>0</v>
      </c>
      <c r="AS279" s="169">
        <f t="shared" si="10"/>
        <v>0</v>
      </c>
      <c r="AT279" s="169">
        <f t="shared" si="10"/>
        <v>0</v>
      </c>
      <c r="AU279" s="169">
        <f t="shared" si="10"/>
        <v>0</v>
      </c>
      <c r="AV279" s="170">
        <f>Notlar!AV279/b_top</f>
        <v>0</v>
      </c>
    </row>
    <row r="280" spans="1:48" x14ac:dyDescent="0.25">
      <c r="A280" s="30">
        <v>278</v>
      </c>
      <c r="B280" s="123" t="str">
        <f>IF(Notlar!B280&lt;&gt;"",Notlar!B280,"")</f>
        <v/>
      </c>
      <c r="C280" s="124" t="str">
        <f>IF(Notlar!C280&lt;&gt;"",Notlar!C280,"")</f>
        <v/>
      </c>
      <c r="D280" s="125" t="str">
        <f>IF(Notlar!D280&lt;&gt;"",Notlar!D280,"")</f>
        <v/>
      </c>
      <c r="E280" s="118">
        <f>IFERROR(Notlar!E280/v_s1,0)</f>
        <v>0</v>
      </c>
      <c r="F280" s="119">
        <f>IFERROR(Notlar!F280/v_s2,0)</f>
        <v>0</v>
      </c>
      <c r="G280" s="119">
        <f>IFERROR(Notlar!G280/v_s3,0)</f>
        <v>0</v>
      </c>
      <c r="H280" s="119">
        <f>IFERROR(Notlar!H280/v_s4,0)</f>
        <v>0</v>
      </c>
      <c r="I280" s="119">
        <f>IFERROR(Notlar!I280/v_s5,0)</f>
        <v>0</v>
      </c>
      <c r="J280" s="119">
        <f>IFERROR(Notlar!J280/v_s6,0)</f>
        <v>0</v>
      </c>
      <c r="K280" s="119">
        <f>IFERROR(Notlar!K280/v_s7,0)</f>
        <v>0</v>
      </c>
      <c r="L280" s="119">
        <f>IFERROR(Notlar!L280/v_s8,0)</f>
        <v>0</v>
      </c>
      <c r="M280" s="119">
        <f>IFERROR(Notlar!M280/v_s9,0)</f>
        <v>0</v>
      </c>
      <c r="N280" s="119">
        <f>IFERROR(Notlar!N280/v_s10,0)</f>
        <v>0</v>
      </c>
      <c r="O280" s="120" t="e">
        <f>Notlar!O280/v_top</f>
        <v>#VALUE!</v>
      </c>
      <c r="P280" s="121">
        <f>IFERROR(Notlar!P280/f_s1,0)</f>
        <v>0</v>
      </c>
      <c r="Q280" s="119">
        <f>IFERROR(Notlar!Q280/f_s2,0)</f>
        <v>0</v>
      </c>
      <c r="R280" s="119">
        <f>IFERROR(Notlar!R280/f_s3,0)</f>
        <v>0</v>
      </c>
      <c r="S280" s="119">
        <f>IFERROR(Notlar!S280/f_s4,0)</f>
        <v>0</v>
      </c>
      <c r="T280" s="119">
        <f>IFERROR(Notlar!T280/f_s5,0)</f>
        <v>0</v>
      </c>
      <c r="U280" s="119">
        <f>IFERROR(Notlar!U280/f_s6,0)</f>
        <v>0</v>
      </c>
      <c r="V280" s="119">
        <f>IFERROR(Notlar!V280/f_s7,0)</f>
        <v>0</v>
      </c>
      <c r="W280" s="119">
        <f>IFERROR(Notlar!W280/f_s8,0)</f>
        <v>0</v>
      </c>
      <c r="X280" s="119">
        <f>IFERROR(Notlar!X280/f_s9,0)</f>
        <v>0</v>
      </c>
      <c r="Y280" s="119">
        <f>IFERROR(Notlar!Y280/f_s10,0)</f>
        <v>0</v>
      </c>
      <c r="Z280" s="122" t="e">
        <f>Notlar!Z280/f_top</f>
        <v>#VALUE!</v>
      </c>
      <c r="AA280" s="118">
        <f>IFERROR(Notlar!AA280/b_s1,0)</f>
        <v>0</v>
      </c>
      <c r="AB280" s="119">
        <f>IFERROR(Notlar!AB280/b_s2,0)</f>
        <v>0</v>
      </c>
      <c r="AC280" s="119">
        <f>IFERROR(Notlar!AC280/b_s3,0)</f>
        <v>0</v>
      </c>
      <c r="AD280" s="119">
        <f>IFERROR(Notlar!AD280/b_s4,0)</f>
        <v>0</v>
      </c>
      <c r="AE280" s="119">
        <f>IFERROR(Notlar!AE280/b_s5,0)</f>
        <v>0</v>
      </c>
      <c r="AF280" s="119">
        <f>IFERROR(Notlar!AF280/b_s6,0)</f>
        <v>0</v>
      </c>
      <c r="AG280" s="119">
        <f>IFERROR(Notlar!AG280/b_s7,0)</f>
        <v>0</v>
      </c>
      <c r="AH280" s="119">
        <f>IFERROR(Notlar!AH280/b_s8,0)</f>
        <v>0</v>
      </c>
      <c r="AI280" s="119">
        <f>IFERROR(Notlar!AI280/b_s9,0)</f>
        <v>0</v>
      </c>
      <c r="AJ280" s="119">
        <f>IFERROR(Notlar!AJ280/b_s10,0)</f>
        <v>0</v>
      </c>
      <c r="AK280" s="122" t="e">
        <f>Notlar!AK280/b_top</f>
        <v>#VALUE!</v>
      </c>
      <c r="AL280" s="168">
        <f t="shared" si="11"/>
        <v>0</v>
      </c>
      <c r="AM280" s="169">
        <f t="shared" si="11"/>
        <v>0</v>
      </c>
      <c r="AN280" s="169">
        <f t="shared" si="11"/>
        <v>0</v>
      </c>
      <c r="AO280" s="169">
        <f t="shared" si="11"/>
        <v>0</v>
      </c>
      <c r="AP280" s="169">
        <f t="shared" si="11"/>
        <v>0</v>
      </c>
      <c r="AQ280" s="169">
        <f t="shared" si="10"/>
        <v>0</v>
      </c>
      <c r="AR280" s="169">
        <f t="shared" si="10"/>
        <v>0</v>
      </c>
      <c r="AS280" s="169">
        <f t="shared" si="10"/>
        <v>0</v>
      </c>
      <c r="AT280" s="169">
        <f t="shared" si="10"/>
        <v>0</v>
      </c>
      <c r="AU280" s="169">
        <f t="shared" si="10"/>
        <v>0</v>
      </c>
      <c r="AV280" s="170">
        <f>Notlar!AV280/b_top</f>
        <v>0</v>
      </c>
    </row>
    <row r="281" spans="1:48" x14ac:dyDescent="0.25">
      <c r="A281" s="68">
        <v>279</v>
      </c>
      <c r="B281" s="126" t="str">
        <f>IF(Notlar!B281&lt;&gt;"",Notlar!B281,"")</f>
        <v/>
      </c>
      <c r="C281" s="127" t="str">
        <f>IF(Notlar!C281&lt;&gt;"",Notlar!C281,"")</f>
        <v/>
      </c>
      <c r="D281" s="128" t="str">
        <f>IF(Notlar!D281&lt;&gt;"",Notlar!D281,"")</f>
        <v/>
      </c>
      <c r="E281" s="118">
        <f>IFERROR(Notlar!E281/v_s1,0)</f>
        <v>0</v>
      </c>
      <c r="F281" s="119">
        <f>IFERROR(Notlar!F281/v_s2,0)</f>
        <v>0</v>
      </c>
      <c r="G281" s="119">
        <f>IFERROR(Notlar!G281/v_s3,0)</f>
        <v>0</v>
      </c>
      <c r="H281" s="119">
        <f>IFERROR(Notlar!H281/v_s4,0)</f>
        <v>0</v>
      </c>
      <c r="I281" s="119">
        <f>IFERROR(Notlar!I281/v_s5,0)</f>
        <v>0</v>
      </c>
      <c r="J281" s="119">
        <f>IFERROR(Notlar!J281/v_s6,0)</f>
        <v>0</v>
      </c>
      <c r="K281" s="119">
        <f>IFERROR(Notlar!K281/v_s7,0)</f>
        <v>0</v>
      </c>
      <c r="L281" s="119">
        <f>IFERROR(Notlar!L281/v_s8,0)</f>
        <v>0</v>
      </c>
      <c r="M281" s="119">
        <f>IFERROR(Notlar!M281/v_s9,0)</f>
        <v>0</v>
      </c>
      <c r="N281" s="119">
        <f>IFERROR(Notlar!N281/v_s10,0)</f>
        <v>0</v>
      </c>
      <c r="O281" s="120" t="e">
        <f>Notlar!O281/v_top</f>
        <v>#VALUE!</v>
      </c>
      <c r="P281" s="121">
        <f>IFERROR(Notlar!P281/f_s1,0)</f>
        <v>0</v>
      </c>
      <c r="Q281" s="119">
        <f>IFERROR(Notlar!Q281/f_s2,0)</f>
        <v>0</v>
      </c>
      <c r="R281" s="119">
        <f>IFERROR(Notlar!R281/f_s3,0)</f>
        <v>0</v>
      </c>
      <c r="S281" s="119">
        <f>IFERROR(Notlar!S281/f_s4,0)</f>
        <v>0</v>
      </c>
      <c r="T281" s="119">
        <f>IFERROR(Notlar!T281/f_s5,0)</f>
        <v>0</v>
      </c>
      <c r="U281" s="119">
        <f>IFERROR(Notlar!U281/f_s6,0)</f>
        <v>0</v>
      </c>
      <c r="V281" s="119">
        <f>IFERROR(Notlar!V281/f_s7,0)</f>
        <v>0</v>
      </c>
      <c r="W281" s="119">
        <f>IFERROR(Notlar!W281/f_s8,0)</f>
        <v>0</v>
      </c>
      <c r="X281" s="119">
        <f>IFERROR(Notlar!X281/f_s9,0)</f>
        <v>0</v>
      </c>
      <c r="Y281" s="119">
        <f>IFERROR(Notlar!Y281/f_s10,0)</f>
        <v>0</v>
      </c>
      <c r="Z281" s="122" t="e">
        <f>Notlar!Z281/f_top</f>
        <v>#VALUE!</v>
      </c>
      <c r="AA281" s="118">
        <f>IFERROR(Notlar!AA281/b_s1,0)</f>
        <v>0</v>
      </c>
      <c r="AB281" s="119">
        <f>IFERROR(Notlar!AB281/b_s2,0)</f>
        <v>0</v>
      </c>
      <c r="AC281" s="119">
        <f>IFERROR(Notlar!AC281/b_s3,0)</f>
        <v>0</v>
      </c>
      <c r="AD281" s="119">
        <f>IFERROR(Notlar!AD281/b_s4,0)</f>
        <v>0</v>
      </c>
      <c r="AE281" s="119">
        <f>IFERROR(Notlar!AE281/b_s5,0)</f>
        <v>0</v>
      </c>
      <c r="AF281" s="119">
        <f>IFERROR(Notlar!AF281/b_s6,0)</f>
        <v>0</v>
      </c>
      <c r="AG281" s="119">
        <f>IFERROR(Notlar!AG281/b_s7,0)</f>
        <v>0</v>
      </c>
      <c r="AH281" s="119">
        <f>IFERROR(Notlar!AH281/b_s8,0)</f>
        <v>0</v>
      </c>
      <c r="AI281" s="119">
        <f>IFERROR(Notlar!AI281/b_s9,0)</f>
        <v>0</v>
      </c>
      <c r="AJ281" s="119">
        <f>IFERROR(Notlar!AJ281/b_s10,0)</f>
        <v>0</v>
      </c>
      <c r="AK281" s="122" t="e">
        <f>Notlar!AK281/b_top</f>
        <v>#VALUE!</v>
      </c>
      <c r="AL281" s="168">
        <f t="shared" si="11"/>
        <v>0</v>
      </c>
      <c r="AM281" s="169">
        <f t="shared" si="11"/>
        <v>0</v>
      </c>
      <c r="AN281" s="169">
        <f t="shared" si="11"/>
        <v>0</v>
      </c>
      <c r="AO281" s="169">
        <f t="shared" si="11"/>
        <v>0</v>
      </c>
      <c r="AP281" s="169">
        <f t="shared" si="11"/>
        <v>0</v>
      </c>
      <c r="AQ281" s="169">
        <f t="shared" si="10"/>
        <v>0</v>
      </c>
      <c r="AR281" s="169">
        <f t="shared" si="10"/>
        <v>0</v>
      </c>
      <c r="AS281" s="169">
        <f t="shared" si="10"/>
        <v>0</v>
      </c>
      <c r="AT281" s="169">
        <f t="shared" si="10"/>
        <v>0</v>
      </c>
      <c r="AU281" s="169">
        <f t="shared" si="10"/>
        <v>0</v>
      </c>
      <c r="AV281" s="170">
        <f>Notlar!AV281/b_top</f>
        <v>0</v>
      </c>
    </row>
    <row r="282" spans="1:48" x14ac:dyDescent="0.25">
      <c r="A282" s="30">
        <v>280</v>
      </c>
      <c r="B282" s="123" t="str">
        <f>IF(Notlar!B282&lt;&gt;"",Notlar!B282,"")</f>
        <v/>
      </c>
      <c r="C282" s="124" t="str">
        <f>IF(Notlar!C282&lt;&gt;"",Notlar!C282,"")</f>
        <v/>
      </c>
      <c r="D282" s="125" t="str">
        <f>IF(Notlar!D282&lt;&gt;"",Notlar!D282,"")</f>
        <v/>
      </c>
      <c r="E282" s="118">
        <f>IFERROR(Notlar!E282/v_s1,0)</f>
        <v>0</v>
      </c>
      <c r="F282" s="119">
        <f>IFERROR(Notlar!F282/v_s2,0)</f>
        <v>0</v>
      </c>
      <c r="G282" s="119">
        <f>IFERROR(Notlar!G282/v_s3,0)</f>
        <v>0</v>
      </c>
      <c r="H282" s="119">
        <f>IFERROR(Notlar!H282/v_s4,0)</f>
        <v>0</v>
      </c>
      <c r="I282" s="119">
        <f>IFERROR(Notlar!I282/v_s5,0)</f>
        <v>0</v>
      </c>
      <c r="J282" s="119">
        <f>IFERROR(Notlar!J282/v_s6,0)</f>
        <v>0</v>
      </c>
      <c r="K282" s="119">
        <f>IFERROR(Notlar!K282/v_s7,0)</f>
        <v>0</v>
      </c>
      <c r="L282" s="119">
        <f>IFERROR(Notlar!L282/v_s8,0)</f>
        <v>0</v>
      </c>
      <c r="M282" s="119">
        <f>IFERROR(Notlar!M282/v_s9,0)</f>
        <v>0</v>
      </c>
      <c r="N282" s="119">
        <f>IFERROR(Notlar!N282/v_s10,0)</f>
        <v>0</v>
      </c>
      <c r="O282" s="120" t="e">
        <f>Notlar!O282/v_top</f>
        <v>#VALUE!</v>
      </c>
      <c r="P282" s="121">
        <f>IFERROR(Notlar!P282/f_s1,0)</f>
        <v>0</v>
      </c>
      <c r="Q282" s="119">
        <f>IFERROR(Notlar!Q282/f_s2,0)</f>
        <v>0</v>
      </c>
      <c r="R282" s="119">
        <f>IFERROR(Notlar!R282/f_s3,0)</f>
        <v>0</v>
      </c>
      <c r="S282" s="119">
        <f>IFERROR(Notlar!S282/f_s4,0)</f>
        <v>0</v>
      </c>
      <c r="T282" s="119">
        <f>IFERROR(Notlar!T282/f_s5,0)</f>
        <v>0</v>
      </c>
      <c r="U282" s="119">
        <f>IFERROR(Notlar!U282/f_s6,0)</f>
        <v>0</v>
      </c>
      <c r="V282" s="119">
        <f>IFERROR(Notlar!V282/f_s7,0)</f>
        <v>0</v>
      </c>
      <c r="W282" s="119">
        <f>IFERROR(Notlar!W282/f_s8,0)</f>
        <v>0</v>
      </c>
      <c r="X282" s="119">
        <f>IFERROR(Notlar!X282/f_s9,0)</f>
        <v>0</v>
      </c>
      <c r="Y282" s="119">
        <f>IFERROR(Notlar!Y282/f_s10,0)</f>
        <v>0</v>
      </c>
      <c r="Z282" s="122" t="e">
        <f>Notlar!Z282/f_top</f>
        <v>#VALUE!</v>
      </c>
      <c r="AA282" s="118">
        <f>IFERROR(Notlar!AA282/b_s1,0)</f>
        <v>0</v>
      </c>
      <c r="AB282" s="119">
        <f>IFERROR(Notlar!AB282/b_s2,0)</f>
        <v>0</v>
      </c>
      <c r="AC282" s="119">
        <f>IFERROR(Notlar!AC282/b_s3,0)</f>
        <v>0</v>
      </c>
      <c r="AD282" s="119">
        <f>IFERROR(Notlar!AD282/b_s4,0)</f>
        <v>0</v>
      </c>
      <c r="AE282" s="119">
        <f>IFERROR(Notlar!AE282/b_s5,0)</f>
        <v>0</v>
      </c>
      <c r="AF282" s="119">
        <f>IFERROR(Notlar!AF282/b_s6,0)</f>
        <v>0</v>
      </c>
      <c r="AG282" s="119">
        <f>IFERROR(Notlar!AG282/b_s7,0)</f>
        <v>0</v>
      </c>
      <c r="AH282" s="119">
        <f>IFERROR(Notlar!AH282/b_s8,0)</f>
        <v>0</v>
      </c>
      <c r="AI282" s="119">
        <f>IFERROR(Notlar!AI282/b_s9,0)</f>
        <v>0</v>
      </c>
      <c r="AJ282" s="119">
        <f>IFERROR(Notlar!AJ282/b_s10,0)</f>
        <v>0</v>
      </c>
      <c r="AK282" s="122" t="e">
        <f>Notlar!AK282/b_top</f>
        <v>#VALUE!</v>
      </c>
      <c r="AL282" s="168">
        <f t="shared" si="11"/>
        <v>0</v>
      </c>
      <c r="AM282" s="169">
        <f t="shared" si="11"/>
        <v>0</v>
      </c>
      <c r="AN282" s="169">
        <f t="shared" si="11"/>
        <v>0</v>
      </c>
      <c r="AO282" s="169">
        <f t="shared" si="11"/>
        <v>0</v>
      </c>
      <c r="AP282" s="169">
        <f t="shared" si="11"/>
        <v>0</v>
      </c>
      <c r="AQ282" s="169">
        <f t="shared" si="10"/>
        <v>0</v>
      </c>
      <c r="AR282" s="169">
        <f t="shared" si="10"/>
        <v>0</v>
      </c>
      <c r="AS282" s="169">
        <f t="shared" si="10"/>
        <v>0</v>
      </c>
      <c r="AT282" s="169">
        <f t="shared" si="10"/>
        <v>0</v>
      </c>
      <c r="AU282" s="169">
        <f t="shared" si="10"/>
        <v>0</v>
      </c>
      <c r="AV282" s="170">
        <f>Notlar!AV282/b_top</f>
        <v>0</v>
      </c>
    </row>
    <row r="283" spans="1:48" x14ac:dyDescent="0.25">
      <c r="A283" s="68">
        <v>281</v>
      </c>
      <c r="B283" s="126" t="str">
        <f>IF(Notlar!B283&lt;&gt;"",Notlar!B283,"")</f>
        <v/>
      </c>
      <c r="C283" s="127" t="str">
        <f>IF(Notlar!C283&lt;&gt;"",Notlar!C283,"")</f>
        <v/>
      </c>
      <c r="D283" s="128" t="str">
        <f>IF(Notlar!D283&lt;&gt;"",Notlar!D283,"")</f>
        <v/>
      </c>
      <c r="E283" s="118">
        <f>IFERROR(Notlar!E283/v_s1,0)</f>
        <v>0</v>
      </c>
      <c r="F283" s="119">
        <f>IFERROR(Notlar!F283/v_s2,0)</f>
        <v>0</v>
      </c>
      <c r="G283" s="119">
        <f>IFERROR(Notlar!G283/v_s3,0)</f>
        <v>0</v>
      </c>
      <c r="H283" s="119">
        <f>IFERROR(Notlar!H283/v_s4,0)</f>
        <v>0</v>
      </c>
      <c r="I283" s="119">
        <f>IFERROR(Notlar!I283/v_s5,0)</f>
        <v>0</v>
      </c>
      <c r="J283" s="119">
        <f>IFERROR(Notlar!J283/v_s6,0)</f>
        <v>0</v>
      </c>
      <c r="K283" s="119">
        <f>IFERROR(Notlar!K283/v_s7,0)</f>
        <v>0</v>
      </c>
      <c r="L283" s="119">
        <f>IFERROR(Notlar!L283/v_s8,0)</f>
        <v>0</v>
      </c>
      <c r="M283" s="119">
        <f>IFERROR(Notlar!M283/v_s9,0)</f>
        <v>0</v>
      </c>
      <c r="N283" s="119">
        <f>IFERROR(Notlar!N283/v_s10,0)</f>
        <v>0</v>
      </c>
      <c r="O283" s="120" t="e">
        <f>Notlar!O283/v_top</f>
        <v>#VALUE!</v>
      </c>
      <c r="P283" s="121">
        <f>IFERROR(Notlar!P283/f_s1,0)</f>
        <v>0</v>
      </c>
      <c r="Q283" s="119">
        <f>IFERROR(Notlar!Q283/f_s2,0)</f>
        <v>0</v>
      </c>
      <c r="R283" s="119">
        <f>IFERROR(Notlar!R283/f_s3,0)</f>
        <v>0</v>
      </c>
      <c r="S283" s="119">
        <f>IFERROR(Notlar!S283/f_s4,0)</f>
        <v>0</v>
      </c>
      <c r="T283" s="119">
        <f>IFERROR(Notlar!T283/f_s5,0)</f>
        <v>0</v>
      </c>
      <c r="U283" s="119">
        <f>IFERROR(Notlar!U283/f_s6,0)</f>
        <v>0</v>
      </c>
      <c r="V283" s="119">
        <f>IFERROR(Notlar!V283/f_s7,0)</f>
        <v>0</v>
      </c>
      <c r="W283" s="119">
        <f>IFERROR(Notlar!W283/f_s8,0)</f>
        <v>0</v>
      </c>
      <c r="X283" s="119">
        <f>IFERROR(Notlar!X283/f_s9,0)</f>
        <v>0</v>
      </c>
      <c r="Y283" s="119">
        <f>IFERROR(Notlar!Y283/f_s10,0)</f>
        <v>0</v>
      </c>
      <c r="Z283" s="122" t="e">
        <f>Notlar!Z283/f_top</f>
        <v>#VALUE!</v>
      </c>
      <c r="AA283" s="118">
        <f>IFERROR(Notlar!AA283/b_s1,0)</f>
        <v>0</v>
      </c>
      <c r="AB283" s="119">
        <f>IFERROR(Notlar!AB283/b_s2,0)</f>
        <v>0</v>
      </c>
      <c r="AC283" s="119">
        <f>IFERROR(Notlar!AC283/b_s3,0)</f>
        <v>0</v>
      </c>
      <c r="AD283" s="119">
        <f>IFERROR(Notlar!AD283/b_s4,0)</f>
        <v>0</v>
      </c>
      <c r="AE283" s="119">
        <f>IFERROR(Notlar!AE283/b_s5,0)</f>
        <v>0</v>
      </c>
      <c r="AF283" s="119">
        <f>IFERROR(Notlar!AF283/b_s6,0)</f>
        <v>0</v>
      </c>
      <c r="AG283" s="119">
        <f>IFERROR(Notlar!AG283/b_s7,0)</f>
        <v>0</v>
      </c>
      <c r="AH283" s="119">
        <f>IFERROR(Notlar!AH283/b_s8,0)</f>
        <v>0</v>
      </c>
      <c r="AI283" s="119">
        <f>IFERROR(Notlar!AI283/b_s9,0)</f>
        <v>0</v>
      </c>
      <c r="AJ283" s="119">
        <f>IFERROR(Notlar!AJ283/b_s10,0)</f>
        <v>0</v>
      </c>
      <c r="AK283" s="122" t="e">
        <f>Notlar!AK283/b_top</f>
        <v>#VALUE!</v>
      </c>
      <c r="AL283" s="168">
        <f t="shared" si="11"/>
        <v>0</v>
      </c>
      <c r="AM283" s="169">
        <f t="shared" si="11"/>
        <v>0</v>
      </c>
      <c r="AN283" s="169">
        <f t="shared" si="11"/>
        <v>0</v>
      </c>
      <c r="AO283" s="169">
        <f t="shared" si="11"/>
        <v>0</v>
      </c>
      <c r="AP283" s="169">
        <f t="shared" si="11"/>
        <v>0</v>
      </c>
      <c r="AQ283" s="169">
        <f t="shared" si="10"/>
        <v>0</v>
      </c>
      <c r="AR283" s="169">
        <f t="shared" si="10"/>
        <v>0</v>
      </c>
      <c r="AS283" s="169">
        <f t="shared" si="10"/>
        <v>0</v>
      </c>
      <c r="AT283" s="169">
        <f t="shared" si="10"/>
        <v>0</v>
      </c>
      <c r="AU283" s="169">
        <f t="shared" si="10"/>
        <v>0</v>
      </c>
      <c r="AV283" s="170">
        <f>Notlar!AV283/b_top</f>
        <v>0</v>
      </c>
    </row>
    <row r="284" spans="1:48" x14ac:dyDescent="0.25">
      <c r="A284" s="30">
        <v>282</v>
      </c>
      <c r="B284" s="123" t="str">
        <f>IF(Notlar!B284&lt;&gt;"",Notlar!B284,"")</f>
        <v/>
      </c>
      <c r="C284" s="124" t="str">
        <f>IF(Notlar!C284&lt;&gt;"",Notlar!C284,"")</f>
        <v/>
      </c>
      <c r="D284" s="125" t="str">
        <f>IF(Notlar!D284&lt;&gt;"",Notlar!D284,"")</f>
        <v/>
      </c>
      <c r="E284" s="118">
        <f>IFERROR(Notlar!E284/v_s1,0)</f>
        <v>0</v>
      </c>
      <c r="F284" s="119">
        <f>IFERROR(Notlar!F284/v_s2,0)</f>
        <v>0</v>
      </c>
      <c r="G284" s="119">
        <f>IFERROR(Notlar!G284/v_s3,0)</f>
        <v>0</v>
      </c>
      <c r="H284" s="119">
        <f>IFERROR(Notlar!H284/v_s4,0)</f>
        <v>0</v>
      </c>
      <c r="I284" s="119">
        <f>IFERROR(Notlar!I284/v_s5,0)</f>
        <v>0</v>
      </c>
      <c r="J284" s="119">
        <f>IFERROR(Notlar!J284/v_s6,0)</f>
        <v>0</v>
      </c>
      <c r="K284" s="119">
        <f>IFERROR(Notlar!K284/v_s7,0)</f>
        <v>0</v>
      </c>
      <c r="L284" s="119">
        <f>IFERROR(Notlar!L284/v_s8,0)</f>
        <v>0</v>
      </c>
      <c r="M284" s="119">
        <f>IFERROR(Notlar!M284/v_s9,0)</f>
        <v>0</v>
      </c>
      <c r="N284" s="119">
        <f>IFERROR(Notlar!N284/v_s10,0)</f>
        <v>0</v>
      </c>
      <c r="O284" s="120" t="e">
        <f>Notlar!O284/v_top</f>
        <v>#VALUE!</v>
      </c>
      <c r="P284" s="121">
        <f>IFERROR(Notlar!P284/f_s1,0)</f>
        <v>0</v>
      </c>
      <c r="Q284" s="119">
        <f>IFERROR(Notlar!Q284/f_s2,0)</f>
        <v>0</v>
      </c>
      <c r="R284" s="119">
        <f>IFERROR(Notlar!R284/f_s3,0)</f>
        <v>0</v>
      </c>
      <c r="S284" s="119">
        <f>IFERROR(Notlar!S284/f_s4,0)</f>
        <v>0</v>
      </c>
      <c r="T284" s="119">
        <f>IFERROR(Notlar!T284/f_s5,0)</f>
        <v>0</v>
      </c>
      <c r="U284" s="119">
        <f>IFERROR(Notlar!U284/f_s6,0)</f>
        <v>0</v>
      </c>
      <c r="V284" s="119">
        <f>IFERROR(Notlar!V284/f_s7,0)</f>
        <v>0</v>
      </c>
      <c r="W284" s="119">
        <f>IFERROR(Notlar!W284/f_s8,0)</f>
        <v>0</v>
      </c>
      <c r="X284" s="119">
        <f>IFERROR(Notlar!X284/f_s9,0)</f>
        <v>0</v>
      </c>
      <c r="Y284" s="119">
        <f>IFERROR(Notlar!Y284/f_s10,0)</f>
        <v>0</v>
      </c>
      <c r="Z284" s="122" t="e">
        <f>Notlar!Z284/f_top</f>
        <v>#VALUE!</v>
      </c>
      <c r="AA284" s="118">
        <f>IFERROR(Notlar!AA284/b_s1,0)</f>
        <v>0</v>
      </c>
      <c r="AB284" s="119">
        <f>IFERROR(Notlar!AB284/b_s2,0)</f>
        <v>0</v>
      </c>
      <c r="AC284" s="119">
        <f>IFERROR(Notlar!AC284/b_s3,0)</f>
        <v>0</v>
      </c>
      <c r="AD284" s="119">
        <f>IFERROR(Notlar!AD284/b_s4,0)</f>
        <v>0</v>
      </c>
      <c r="AE284" s="119">
        <f>IFERROR(Notlar!AE284/b_s5,0)</f>
        <v>0</v>
      </c>
      <c r="AF284" s="119">
        <f>IFERROR(Notlar!AF284/b_s6,0)</f>
        <v>0</v>
      </c>
      <c r="AG284" s="119">
        <f>IFERROR(Notlar!AG284/b_s7,0)</f>
        <v>0</v>
      </c>
      <c r="AH284" s="119">
        <f>IFERROR(Notlar!AH284/b_s8,0)</f>
        <v>0</v>
      </c>
      <c r="AI284" s="119">
        <f>IFERROR(Notlar!AI284/b_s9,0)</f>
        <v>0</v>
      </c>
      <c r="AJ284" s="119">
        <f>IFERROR(Notlar!AJ284/b_s10,0)</f>
        <v>0</v>
      </c>
      <c r="AK284" s="122" t="e">
        <f>Notlar!AK284/b_top</f>
        <v>#VALUE!</v>
      </c>
      <c r="AL284" s="168">
        <f t="shared" si="11"/>
        <v>0</v>
      </c>
      <c r="AM284" s="169">
        <f t="shared" si="11"/>
        <v>0</v>
      </c>
      <c r="AN284" s="169">
        <f t="shared" si="11"/>
        <v>0</v>
      </c>
      <c r="AO284" s="169">
        <f t="shared" si="11"/>
        <v>0</v>
      </c>
      <c r="AP284" s="169">
        <f t="shared" si="11"/>
        <v>0</v>
      </c>
      <c r="AQ284" s="169">
        <f t="shared" si="10"/>
        <v>0</v>
      </c>
      <c r="AR284" s="169">
        <f t="shared" si="10"/>
        <v>0</v>
      </c>
      <c r="AS284" s="169">
        <f t="shared" si="10"/>
        <v>0</v>
      </c>
      <c r="AT284" s="169">
        <f t="shared" si="10"/>
        <v>0</v>
      </c>
      <c r="AU284" s="169">
        <f t="shared" si="10"/>
        <v>0</v>
      </c>
      <c r="AV284" s="170">
        <f>Notlar!AV284/b_top</f>
        <v>0</v>
      </c>
    </row>
    <row r="285" spans="1:48" x14ac:dyDescent="0.25">
      <c r="A285" s="68">
        <v>283</v>
      </c>
      <c r="B285" s="126" t="str">
        <f>IF(Notlar!B285&lt;&gt;"",Notlar!B285,"")</f>
        <v/>
      </c>
      <c r="C285" s="127" t="str">
        <f>IF(Notlar!C285&lt;&gt;"",Notlar!C285,"")</f>
        <v/>
      </c>
      <c r="D285" s="128" t="str">
        <f>IF(Notlar!D285&lt;&gt;"",Notlar!D285,"")</f>
        <v/>
      </c>
      <c r="E285" s="118">
        <f>IFERROR(Notlar!E285/v_s1,0)</f>
        <v>0</v>
      </c>
      <c r="F285" s="119">
        <f>IFERROR(Notlar!F285/v_s2,0)</f>
        <v>0</v>
      </c>
      <c r="G285" s="119">
        <f>IFERROR(Notlar!G285/v_s3,0)</f>
        <v>0</v>
      </c>
      <c r="H285" s="119">
        <f>IFERROR(Notlar!H285/v_s4,0)</f>
        <v>0</v>
      </c>
      <c r="I285" s="119">
        <f>IFERROR(Notlar!I285/v_s5,0)</f>
        <v>0</v>
      </c>
      <c r="J285" s="119">
        <f>IFERROR(Notlar!J285/v_s6,0)</f>
        <v>0</v>
      </c>
      <c r="K285" s="119">
        <f>IFERROR(Notlar!K285/v_s7,0)</f>
        <v>0</v>
      </c>
      <c r="L285" s="119">
        <f>IFERROR(Notlar!L285/v_s8,0)</f>
        <v>0</v>
      </c>
      <c r="M285" s="119">
        <f>IFERROR(Notlar!M285/v_s9,0)</f>
        <v>0</v>
      </c>
      <c r="N285" s="119">
        <f>IFERROR(Notlar!N285/v_s10,0)</f>
        <v>0</v>
      </c>
      <c r="O285" s="120" t="e">
        <f>Notlar!O285/v_top</f>
        <v>#VALUE!</v>
      </c>
      <c r="P285" s="121">
        <f>IFERROR(Notlar!P285/f_s1,0)</f>
        <v>0</v>
      </c>
      <c r="Q285" s="119">
        <f>IFERROR(Notlar!Q285/f_s2,0)</f>
        <v>0</v>
      </c>
      <c r="R285" s="119">
        <f>IFERROR(Notlar!R285/f_s3,0)</f>
        <v>0</v>
      </c>
      <c r="S285" s="119">
        <f>IFERROR(Notlar!S285/f_s4,0)</f>
        <v>0</v>
      </c>
      <c r="T285" s="119">
        <f>IFERROR(Notlar!T285/f_s5,0)</f>
        <v>0</v>
      </c>
      <c r="U285" s="119">
        <f>IFERROR(Notlar!U285/f_s6,0)</f>
        <v>0</v>
      </c>
      <c r="V285" s="119">
        <f>IFERROR(Notlar!V285/f_s7,0)</f>
        <v>0</v>
      </c>
      <c r="W285" s="119">
        <f>IFERROR(Notlar!W285/f_s8,0)</f>
        <v>0</v>
      </c>
      <c r="X285" s="119">
        <f>IFERROR(Notlar!X285/f_s9,0)</f>
        <v>0</v>
      </c>
      <c r="Y285" s="119">
        <f>IFERROR(Notlar!Y285/f_s10,0)</f>
        <v>0</v>
      </c>
      <c r="Z285" s="122" t="e">
        <f>Notlar!Z285/f_top</f>
        <v>#VALUE!</v>
      </c>
      <c r="AA285" s="118">
        <f>IFERROR(Notlar!AA285/b_s1,0)</f>
        <v>0</v>
      </c>
      <c r="AB285" s="119">
        <f>IFERROR(Notlar!AB285/b_s2,0)</f>
        <v>0</v>
      </c>
      <c r="AC285" s="119">
        <f>IFERROR(Notlar!AC285/b_s3,0)</f>
        <v>0</v>
      </c>
      <c r="AD285" s="119">
        <f>IFERROR(Notlar!AD285/b_s4,0)</f>
        <v>0</v>
      </c>
      <c r="AE285" s="119">
        <f>IFERROR(Notlar!AE285/b_s5,0)</f>
        <v>0</v>
      </c>
      <c r="AF285" s="119">
        <f>IFERROR(Notlar!AF285/b_s6,0)</f>
        <v>0</v>
      </c>
      <c r="AG285" s="119">
        <f>IFERROR(Notlar!AG285/b_s7,0)</f>
        <v>0</v>
      </c>
      <c r="AH285" s="119">
        <f>IFERROR(Notlar!AH285/b_s8,0)</f>
        <v>0</v>
      </c>
      <c r="AI285" s="119">
        <f>IFERROR(Notlar!AI285/b_s9,0)</f>
        <v>0</v>
      </c>
      <c r="AJ285" s="119">
        <f>IFERROR(Notlar!AJ285/b_s10,0)</f>
        <v>0</v>
      </c>
      <c r="AK285" s="122" t="e">
        <f>Notlar!AK285/b_top</f>
        <v>#VALUE!</v>
      </c>
      <c r="AL285" s="168">
        <f t="shared" si="11"/>
        <v>0</v>
      </c>
      <c r="AM285" s="169">
        <f t="shared" si="11"/>
        <v>0</v>
      </c>
      <c r="AN285" s="169">
        <f t="shared" si="11"/>
        <v>0</v>
      </c>
      <c r="AO285" s="169">
        <f t="shared" si="11"/>
        <v>0</v>
      </c>
      <c r="AP285" s="169">
        <f t="shared" si="11"/>
        <v>0</v>
      </c>
      <c r="AQ285" s="169">
        <f t="shared" si="10"/>
        <v>0</v>
      </c>
      <c r="AR285" s="169">
        <f t="shared" si="10"/>
        <v>0</v>
      </c>
      <c r="AS285" s="169">
        <f t="shared" si="10"/>
        <v>0</v>
      </c>
      <c r="AT285" s="169">
        <f t="shared" si="10"/>
        <v>0</v>
      </c>
      <c r="AU285" s="169">
        <f t="shared" si="10"/>
        <v>0</v>
      </c>
      <c r="AV285" s="170">
        <f>Notlar!AV285/b_top</f>
        <v>0</v>
      </c>
    </row>
    <row r="286" spans="1:48" x14ac:dyDescent="0.25">
      <c r="A286" s="30">
        <v>284</v>
      </c>
      <c r="B286" s="123" t="str">
        <f>IF(Notlar!B286&lt;&gt;"",Notlar!B286,"")</f>
        <v/>
      </c>
      <c r="C286" s="124" t="str">
        <f>IF(Notlar!C286&lt;&gt;"",Notlar!C286,"")</f>
        <v/>
      </c>
      <c r="D286" s="125" t="str">
        <f>IF(Notlar!D286&lt;&gt;"",Notlar!D286,"")</f>
        <v/>
      </c>
      <c r="E286" s="118">
        <f>IFERROR(Notlar!E286/v_s1,0)</f>
        <v>0</v>
      </c>
      <c r="F286" s="119">
        <f>IFERROR(Notlar!F286/v_s2,0)</f>
        <v>0</v>
      </c>
      <c r="G286" s="119">
        <f>IFERROR(Notlar!G286/v_s3,0)</f>
        <v>0</v>
      </c>
      <c r="H286" s="119">
        <f>IFERROR(Notlar!H286/v_s4,0)</f>
        <v>0</v>
      </c>
      <c r="I286" s="119">
        <f>IFERROR(Notlar!I286/v_s5,0)</f>
        <v>0</v>
      </c>
      <c r="J286" s="119">
        <f>IFERROR(Notlar!J286/v_s6,0)</f>
        <v>0</v>
      </c>
      <c r="K286" s="119">
        <f>IFERROR(Notlar!K286/v_s7,0)</f>
        <v>0</v>
      </c>
      <c r="L286" s="119">
        <f>IFERROR(Notlar!L286/v_s8,0)</f>
        <v>0</v>
      </c>
      <c r="M286" s="119">
        <f>IFERROR(Notlar!M286/v_s9,0)</f>
        <v>0</v>
      </c>
      <c r="N286" s="119">
        <f>IFERROR(Notlar!N286/v_s10,0)</f>
        <v>0</v>
      </c>
      <c r="O286" s="120" t="e">
        <f>Notlar!O286/v_top</f>
        <v>#VALUE!</v>
      </c>
      <c r="P286" s="121">
        <f>IFERROR(Notlar!P286/f_s1,0)</f>
        <v>0</v>
      </c>
      <c r="Q286" s="119">
        <f>IFERROR(Notlar!Q286/f_s2,0)</f>
        <v>0</v>
      </c>
      <c r="R286" s="119">
        <f>IFERROR(Notlar!R286/f_s3,0)</f>
        <v>0</v>
      </c>
      <c r="S286" s="119">
        <f>IFERROR(Notlar!S286/f_s4,0)</f>
        <v>0</v>
      </c>
      <c r="T286" s="119">
        <f>IFERROR(Notlar!T286/f_s5,0)</f>
        <v>0</v>
      </c>
      <c r="U286" s="119">
        <f>IFERROR(Notlar!U286/f_s6,0)</f>
        <v>0</v>
      </c>
      <c r="V286" s="119">
        <f>IFERROR(Notlar!V286/f_s7,0)</f>
        <v>0</v>
      </c>
      <c r="W286" s="119">
        <f>IFERROR(Notlar!W286/f_s8,0)</f>
        <v>0</v>
      </c>
      <c r="X286" s="119">
        <f>IFERROR(Notlar!X286/f_s9,0)</f>
        <v>0</v>
      </c>
      <c r="Y286" s="119">
        <f>IFERROR(Notlar!Y286/f_s10,0)</f>
        <v>0</v>
      </c>
      <c r="Z286" s="122" t="e">
        <f>Notlar!Z286/f_top</f>
        <v>#VALUE!</v>
      </c>
      <c r="AA286" s="118">
        <f>IFERROR(Notlar!AA286/b_s1,0)</f>
        <v>0</v>
      </c>
      <c r="AB286" s="119">
        <f>IFERROR(Notlar!AB286/b_s2,0)</f>
        <v>0</v>
      </c>
      <c r="AC286" s="119">
        <f>IFERROR(Notlar!AC286/b_s3,0)</f>
        <v>0</v>
      </c>
      <c r="AD286" s="119">
        <f>IFERROR(Notlar!AD286/b_s4,0)</f>
        <v>0</v>
      </c>
      <c r="AE286" s="119">
        <f>IFERROR(Notlar!AE286/b_s5,0)</f>
        <v>0</v>
      </c>
      <c r="AF286" s="119">
        <f>IFERROR(Notlar!AF286/b_s6,0)</f>
        <v>0</v>
      </c>
      <c r="AG286" s="119">
        <f>IFERROR(Notlar!AG286/b_s7,0)</f>
        <v>0</v>
      </c>
      <c r="AH286" s="119">
        <f>IFERROR(Notlar!AH286/b_s8,0)</f>
        <v>0</v>
      </c>
      <c r="AI286" s="119">
        <f>IFERROR(Notlar!AI286/b_s9,0)</f>
        <v>0</v>
      </c>
      <c r="AJ286" s="119">
        <f>IFERROR(Notlar!AJ286/b_s10,0)</f>
        <v>0</v>
      </c>
      <c r="AK286" s="122" t="e">
        <f>Notlar!AK286/b_top</f>
        <v>#VALUE!</v>
      </c>
      <c r="AL286" s="168">
        <f t="shared" si="11"/>
        <v>0</v>
      </c>
      <c r="AM286" s="169">
        <f t="shared" si="11"/>
        <v>0</v>
      </c>
      <c r="AN286" s="169">
        <f t="shared" si="11"/>
        <v>0</v>
      </c>
      <c r="AO286" s="169">
        <f t="shared" si="11"/>
        <v>0</v>
      </c>
      <c r="AP286" s="169">
        <f t="shared" si="11"/>
        <v>0</v>
      </c>
      <c r="AQ286" s="169">
        <f t="shared" si="10"/>
        <v>0</v>
      </c>
      <c r="AR286" s="169">
        <f t="shared" si="10"/>
        <v>0</v>
      </c>
      <c r="AS286" s="169">
        <f t="shared" si="10"/>
        <v>0</v>
      </c>
      <c r="AT286" s="169">
        <f t="shared" si="10"/>
        <v>0</v>
      </c>
      <c r="AU286" s="169">
        <f t="shared" si="10"/>
        <v>0</v>
      </c>
      <c r="AV286" s="170">
        <f>Notlar!AV286/b_top</f>
        <v>0</v>
      </c>
    </row>
    <row r="287" spans="1:48" x14ac:dyDescent="0.25">
      <c r="A287" s="68">
        <v>285</v>
      </c>
      <c r="B287" s="126" t="str">
        <f>IF(Notlar!B287&lt;&gt;"",Notlar!B287,"")</f>
        <v/>
      </c>
      <c r="C287" s="127" t="str">
        <f>IF(Notlar!C287&lt;&gt;"",Notlar!C287,"")</f>
        <v/>
      </c>
      <c r="D287" s="128" t="str">
        <f>IF(Notlar!D287&lt;&gt;"",Notlar!D287,"")</f>
        <v/>
      </c>
      <c r="E287" s="118">
        <f>IFERROR(Notlar!E287/v_s1,0)</f>
        <v>0</v>
      </c>
      <c r="F287" s="119">
        <f>IFERROR(Notlar!F287/v_s2,0)</f>
        <v>0</v>
      </c>
      <c r="G287" s="119">
        <f>IFERROR(Notlar!G287/v_s3,0)</f>
        <v>0</v>
      </c>
      <c r="H287" s="119">
        <f>IFERROR(Notlar!H287/v_s4,0)</f>
        <v>0</v>
      </c>
      <c r="I287" s="119">
        <f>IFERROR(Notlar!I287/v_s5,0)</f>
        <v>0</v>
      </c>
      <c r="J287" s="119">
        <f>IFERROR(Notlar!J287/v_s6,0)</f>
        <v>0</v>
      </c>
      <c r="K287" s="119">
        <f>IFERROR(Notlar!K287/v_s7,0)</f>
        <v>0</v>
      </c>
      <c r="L287" s="119">
        <f>IFERROR(Notlar!L287/v_s8,0)</f>
        <v>0</v>
      </c>
      <c r="M287" s="119">
        <f>IFERROR(Notlar!M287/v_s9,0)</f>
        <v>0</v>
      </c>
      <c r="N287" s="119">
        <f>IFERROR(Notlar!N287/v_s10,0)</f>
        <v>0</v>
      </c>
      <c r="O287" s="120" t="e">
        <f>Notlar!O287/v_top</f>
        <v>#VALUE!</v>
      </c>
      <c r="P287" s="121">
        <f>IFERROR(Notlar!P287/f_s1,0)</f>
        <v>0</v>
      </c>
      <c r="Q287" s="119">
        <f>IFERROR(Notlar!Q287/f_s2,0)</f>
        <v>0</v>
      </c>
      <c r="R287" s="119">
        <f>IFERROR(Notlar!R287/f_s3,0)</f>
        <v>0</v>
      </c>
      <c r="S287" s="119">
        <f>IFERROR(Notlar!S287/f_s4,0)</f>
        <v>0</v>
      </c>
      <c r="T287" s="119">
        <f>IFERROR(Notlar!T287/f_s5,0)</f>
        <v>0</v>
      </c>
      <c r="U287" s="119">
        <f>IFERROR(Notlar!U287/f_s6,0)</f>
        <v>0</v>
      </c>
      <c r="V287" s="119">
        <f>IFERROR(Notlar!V287/f_s7,0)</f>
        <v>0</v>
      </c>
      <c r="W287" s="119">
        <f>IFERROR(Notlar!W287/f_s8,0)</f>
        <v>0</v>
      </c>
      <c r="X287" s="119">
        <f>IFERROR(Notlar!X287/f_s9,0)</f>
        <v>0</v>
      </c>
      <c r="Y287" s="119">
        <f>IFERROR(Notlar!Y287/f_s10,0)</f>
        <v>0</v>
      </c>
      <c r="Z287" s="122" t="e">
        <f>Notlar!Z287/f_top</f>
        <v>#VALUE!</v>
      </c>
      <c r="AA287" s="118">
        <f>IFERROR(Notlar!AA287/b_s1,0)</f>
        <v>0</v>
      </c>
      <c r="AB287" s="119">
        <f>IFERROR(Notlar!AB287/b_s2,0)</f>
        <v>0</v>
      </c>
      <c r="AC287" s="119">
        <f>IFERROR(Notlar!AC287/b_s3,0)</f>
        <v>0</v>
      </c>
      <c r="AD287" s="119">
        <f>IFERROR(Notlar!AD287/b_s4,0)</f>
        <v>0</v>
      </c>
      <c r="AE287" s="119">
        <f>IFERROR(Notlar!AE287/b_s5,0)</f>
        <v>0</v>
      </c>
      <c r="AF287" s="119">
        <f>IFERROR(Notlar!AF287/b_s6,0)</f>
        <v>0</v>
      </c>
      <c r="AG287" s="119">
        <f>IFERROR(Notlar!AG287/b_s7,0)</f>
        <v>0</v>
      </c>
      <c r="AH287" s="119">
        <f>IFERROR(Notlar!AH287/b_s8,0)</f>
        <v>0</v>
      </c>
      <c r="AI287" s="119">
        <f>IFERROR(Notlar!AI287/b_s9,0)</f>
        <v>0</v>
      </c>
      <c r="AJ287" s="119">
        <f>IFERROR(Notlar!AJ287/b_s10,0)</f>
        <v>0</v>
      </c>
      <c r="AK287" s="122" t="e">
        <f>Notlar!AK287/b_top</f>
        <v>#VALUE!</v>
      </c>
      <c r="AL287" s="168">
        <f t="shared" si="11"/>
        <v>0</v>
      </c>
      <c r="AM287" s="169">
        <f t="shared" si="11"/>
        <v>0</v>
      </c>
      <c r="AN287" s="169">
        <f t="shared" si="11"/>
        <v>0</v>
      </c>
      <c r="AO287" s="169">
        <f t="shared" si="11"/>
        <v>0</v>
      </c>
      <c r="AP287" s="169">
        <f t="shared" si="11"/>
        <v>0</v>
      </c>
      <c r="AQ287" s="169">
        <f t="shared" si="10"/>
        <v>0</v>
      </c>
      <c r="AR287" s="169">
        <f t="shared" si="10"/>
        <v>0</v>
      </c>
      <c r="AS287" s="169">
        <f t="shared" si="10"/>
        <v>0</v>
      </c>
      <c r="AT287" s="169">
        <f t="shared" si="10"/>
        <v>0</v>
      </c>
      <c r="AU287" s="169">
        <f t="shared" si="10"/>
        <v>0</v>
      </c>
      <c r="AV287" s="170">
        <f>Notlar!AV287/b_top</f>
        <v>0</v>
      </c>
    </row>
    <row r="288" spans="1:48" x14ac:dyDescent="0.25">
      <c r="A288" s="30">
        <v>286</v>
      </c>
      <c r="B288" s="123" t="str">
        <f>IF(Notlar!B288&lt;&gt;"",Notlar!B288,"")</f>
        <v/>
      </c>
      <c r="C288" s="124" t="str">
        <f>IF(Notlar!C288&lt;&gt;"",Notlar!C288,"")</f>
        <v/>
      </c>
      <c r="D288" s="125" t="str">
        <f>IF(Notlar!D288&lt;&gt;"",Notlar!D288,"")</f>
        <v/>
      </c>
      <c r="E288" s="118">
        <f>IFERROR(Notlar!E288/v_s1,0)</f>
        <v>0</v>
      </c>
      <c r="F288" s="119">
        <f>IFERROR(Notlar!F288/v_s2,0)</f>
        <v>0</v>
      </c>
      <c r="G288" s="119">
        <f>IFERROR(Notlar!G288/v_s3,0)</f>
        <v>0</v>
      </c>
      <c r="H288" s="119">
        <f>IFERROR(Notlar!H288/v_s4,0)</f>
        <v>0</v>
      </c>
      <c r="I288" s="119">
        <f>IFERROR(Notlar!I288/v_s5,0)</f>
        <v>0</v>
      </c>
      <c r="J288" s="119">
        <f>IFERROR(Notlar!J288/v_s6,0)</f>
        <v>0</v>
      </c>
      <c r="K288" s="119">
        <f>IFERROR(Notlar!K288/v_s7,0)</f>
        <v>0</v>
      </c>
      <c r="L288" s="119">
        <f>IFERROR(Notlar!L288/v_s8,0)</f>
        <v>0</v>
      </c>
      <c r="M288" s="119">
        <f>IFERROR(Notlar!M288/v_s9,0)</f>
        <v>0</v>
      </c>
      <c r="N288" s="119">
        <f>IFERROR(Notlar!N288/v_s10,0)</f>
        <v>0</v>
      </c>
      <c r="O288" s="120" t="e">
        <f>Notlar!O288/v_top</f>
        <v>#VALUE!</v>
      </c>
      <c r="P288" s="121">
        <f>IFERROR(Notlar!P288/f_s1,0)</f>
        <v>0</v>
      </c>
      <c r="Q288" s="119">
        <f>IFERROR(Notlar!Q288/f_s2,0)</f>
        <v>0</v>
      </c>
      <c r="R288" s="119">
        <f>IFERROR(Notlar!R288/f_s3,0)</f>
        <v>0</v>
      </c>
      <c r="S288" s="119">
        <f>IFERROR(Notlar!S288/f_s4,0)</f>
        <v>0</v>
      </c>
      <c r="T288" s="119">
        <f>IFERROR(Notlar!T288/f_s5,0)</f>
        <v>0</v>
      </c>
      <c r="U288" s="119">
        <f>IFERROR(Notlar!U288/f_s6,0)</f>
        <v>0</v>
      </c>
      <c r="V288" s="119">
        <f>IFERROR(Notlar!V288/f_s7,0)</f>
        <v>0</v>
      </c>
      <c r="W288" s="119">
        <f>IFERROR(Notlar!W288/f_s8,0)</f>
        <v>0</v>
      </c>
      <c r="X288" s="119">
        <f>IFERROR(Notlar!X288/f_s9,0)</f>
        <v>0</v>
      </c>
      <c r="Y288" s="119">
        <f>IFERROR(Notlar!Y288/f_s10,0)</f>
        <v>0</v>
      </c>
      <c r="Z288" s="122" t="e">
        <f>Notlar!Z288/f_top</f>
        <v>#VALUE!</v>
      </c>
      <c r="AA288" s="118">
        <f>IFERROR(Notlar!AA288/b_s1,0)</f>
        <v>0</v>
      </c>
      <c r="AB288" s="119">
        <f>IFERROR(Notlar!AB288/b_s2,0)</f>
        <v>0</v>
      </c>
      <c r="AC288" s="119">
        <f>IFERROR(Notlar!AC288/b_s3,0)</f>
        <v>0</v>
      </c>
      <c r="AD288" s="119">
        <f>IFERROR(Notlar!AD288/b_s4,0)</f>
        <v>0</v>
      </c>
      <c r="AE288" s="119">
        <f>IFERROR(Notlar!AE288/b_s5,0)</f>
        <v>0</v>
      </c>
      <c r="AF288" s="119">
        <f>IFERROR(Notlar!AF288/b_s6,0)</f>
        <v>0</v>
      </c>
      <c r="AG288" s="119">
        <f>IFERROR(Notlar!AG288/b_s7,0)</f>
        <v>0</v>
      </c>
      <c r="AH288" s="119">
        <f>IFERROR(Notlar!AH288/b_s8,0)</f>
        <v>0</v>
      </c>
      <c r="AI288" s="119">
        <f>IFERROR(Notlar!AI288/b_s9,0)</f>
        <v>0</v>
      </c>
      <c r="AJ288" s="119">
        <f>IFERROR(Notlar!AJ288/b_s10,0)</f>
        <v>0</v>
      </c>
      <c r="AK288" s="122" t="e">
        <f>Notlar!AK288/b_top</f>
        <v>#VALUE!</v>
      </c>
      <c r="AL288" s="168">
        <f t="shared" si="11"/>
        <v>0</v>
      </c>
      <c r="AM288" s="169">
        <f t="shared" si="11"/>
        <v>0</v>
      </c>
      <c r="AN288" s="169">
        <f t="shared" si="11"/>
        <v>0</v>
      </c>
      <c r="AO288" s="169">
        <f t="shared" si="11"/>
        <v>0</v>
      </c>
      <c r="AP288" s="169">
        <f t="shared" si="11"/>
        <v>0</v>
      </c>
      <c r="AQ288" s="169">
        <f t="shared" si="10"/>
        <v>0</v>
      </c>
      <c r="AR288" s="169">
        <f t="shared" si="10"/>
        <v>0</v>
      </c>
      <c r="AS288" s="169">
        <f t="shared" si="10"/>
        <v>0</v>
      </c>
      <c r="AT288" s="169">
        <f t="shared" si="10"/>
        <v>0</v>
      </c>
      <c r="AU288" s="169">
        <f t="shared" si="10"/>
        <v>0</v>
      </c>
      <c r="AV288" s="170">
        <f>Notlar!AV288/b_top</f>
        <v>0</v>
      </c>
    </row>
    <row r="289" spans="1:48" x14ac:dyDescent="0.25">
      <c r="A289" s="68">
        <v>287</v>
      </c>
      <c r="B289" s="126" t="str">
        <f>IF(Notlar!B289&lt;&gt;"",Notlar!B289,"")</f>
        <v/>
      </c>
      <c r="C289" s="127" t="str">
        <f>IF(Notlar!C289&lt;&gt;"",Notlar!C289,"")</f>
        <v/>
      </c>
      <c r="D289" s="128" t="str">
        <f>IF(Notlar!D289&lt;&gt;"",Notlar!D289,"")</f>
        <v/>
      </c>
      <c r="E289" s="118">
        <f>IFERROR(Notlar!E289/v_s1,0)</f>
        <v>0</v>
      </c>
      <c r="F289" s="119">
        <f>IFERROR(Notlar!F289/v_s2,0)</f>
        <v>0</v>
      </c>
      <c r="G289" s="119">
        <f>IFERROR(Notlar!G289/v_s3,0)</f>
        <v>0</v>
      </c>
      <c r="H289" s="119">
        <f>IFERROR(Notlar!H289/v_s4,0)</f>
        <v>0</v>
      </c>
      <c r="I289" s="119">
        <f>IFERROR(Notlar!I289/v_s5,0)</f>
        <v>0</v>
      </c>
      <c r="J289" s="119">
        <f>IFERROR(Notlar!J289/v_s6,0)</f>
        <v>0</v>
      </c>
      <c r="K289" s="119">
        <f>IFERROR(Notlar!K289/v_s7,0)</f>
        <v>0</v>
      </c>
      <c r="L289" s="119">
        <f>IFERROR(Notlar!L289/v_s8,0)</f>
        <v>0</v>
      </c>
      <c r="M289" s="119">
        <f>IFERROR(Notlar!M289/v_s9,0)</f>
        <v>0</v>
      </c>
      <c r="N289" s="119">
        <f>IFERROR(Notlar!N289/v_s10,0)</f>
        <v>0</v>
      </c>
      <c r="O289" s="120" t="e">
        <f>Notlar!O289/v_top</f>
        <v>#VALUE!</v>
      </c>
      <c r="P289" s="121">
        <f>IFERROR(Notlar!P289/f_s1,0)</f>
        <v>0</v>
      </c>
      <c r="Q289" s="119">
        <f>IFERROR(Notlar!Q289/f_s2,0)</f>
        <v>0</v>
      </c>
      <c r="R289" s="119">
        <f>IFERROR(Notlar!R289/f_s3,0)</f>
        <v>0</v>
      </c>
      <c r="S289" s="119">
        <f>IFERROR(Notlar!S289/f_s4,0)</f>
        <v>0</v>
      </c>
      <c r="T289" s="119">
        <f>IFERROR(Notlar!T289/f_s5,0)</f>
        <v>0</v>
      </c>
      <c r="U289" s="119">
        <f>IFERROR(Notlar!U289/f_s6,0)</f>
        <v>0</v>
      </c>
      <c r="V289" s="119">
        <f>IFERROR(Notlar!V289/f_s7,0)</f>
        <v>0</v>
      </c>
      <c r="W289" s="119">
        <f>IFERROR(Notlar!W289/f_s8,0)</f>
        <v>0</v>
      </c>
      <c r="X289" s="119">
        <f>IFERROR(Notlar!X289/f_s9,0)</f>
        <v>0</v>
      </c>
      <c r="Y289" s="119">
        <f>IFERROR(Notlar!Y289/f_s10,0)</f>
        <v>0</v>
      </c>
      <c r="Z289" s="122" t="e">
        <f>Notlar!Z289/f_top</f>
        <v>#VALUE!</v>
      </c>
      <c r="AA289" s="118">
        <f>IFERROR(Notlar!AA289/b_s1,0)</f>
        <v>0</v>
      </c>
      <c r="AB289" s="119">
        <f>IFERROR(Notlar!AB289/b_s2,0)</f>
        <v>0</v>
      </c>
      <c r="AC289" s="119">
        <f>IFERROR(Notlar!AC289/b_s3,0)</f>
        <v>0</v>
      </c>
      <c r="AD289" s="119">
        <f>IFERROR(Notlar!AD289/b_s4,0)</f>
        <v>0</v>
      </c>
      <c r="AE289" s="119">
        <f>IFERROR(Notlar!AE289/b_s5,0)</f>
        <v>0</v>
      </c>
      <c r="AF289" s="119">
        <f>IFERROR(Notlar!AF289/b_s6,0)</f>
        <v>0</v>
      </c>
      <c r="AG289" s="119">
        <f>IFERROR(Notlar!AG289/b_s7,0)</f>
        <v>0</v>
      </c>
      <c r="AH289" s="119">
        <f>IFERROR(Notlar!AH289/b_s8,0)</f>
        <v>0</v>
      </c>
      <c r="AI289" s="119">
        <f>IFERROR(Notlar!AI289/b_s9,0)</f>
        <v>0</v>
      </c>
      <c r="AJ289" s="119">
        <f>IFERROR(Notlar!AJ289/b_s10,0)</f>
        <v>0</v>
      </c>
      <c r="AK289" s="122" t="e">
        <f>Notlar!AK289/b_top</f>
        <v>#VALUE!</v>
      </c>
      <c r="AL289" s="168">
        <f t="shared" si="11"/>
        <v>0</v>
      </c>
      <c r="AM289" s="169">
        <f t="shared" si="11"/>
        <v>0</v>
      </c>
      <c r="AN289" s="169">
        <f t="shared" si="11"/>
        <v>0</v>
      </c>
      <c r="AO289" s="169">
        <f t="shared" si="11"/>
        <v>0</v>
      </c>
      <c r="AP289" s="169">
        <f t="shared" si="11"/>
        <v>0</v>
      </c>
      <c r="AQ289" s="169">
        <f t="shared" si="10"/>
        <v>0</v>
      </c>
      <c r="AR289" s="169">
        <f t="shared" si="10"/>
        <v>0</v>
      </c>
      <c r="AS289" s="169">
        <f t="shared" si="10"/>
        <v>0</v>
      </c>
      <c r="AT289" s="169">
        <f t="shared" si="10"/>
        <v>0</v>
      </c>
      <c r="AU289" s="169">
        <f t="shared" si="10"/>
        <v>0</v>
      </c>
      <c r="AV289" s="170">
        <f>Notlar!AV289/b_top</f>
        <v>0</v>
      </c>
    </row>
    <row r="290" spans="1:48" x14ac:dyDescent="0.25">
      <c r="A290" s="30">
        <v>288</v>
      </c>
      <c r="B290" s="123" t="str">
        <f>IF(Notlar!B290&lt;&gt;"",Notlar!B290,"")</f>
        <v/>
      </c>
      <c r="C290" s="124" t="str">
        <f>IF(Notlar!C290&lt;&gt;"",Notlar!C290,"")</f>
        <v/>
      </c>
      <c r="D290" s="125" t="str">
        <f>IF(Notlar!D290&lt;&gt;"",Notlar!D290,"")</f>
        <v/>
      </c>
      <c r="E290" s="118">
        <f>IFERROR(Notlar!E290/v_s1,0)</f>
        <v>0</v>
      </c>
      <c r="F290" s="119">
        <f>IFERROR(Notlar!F290/v_s2,0)</f>
        <v>0</v>
      </c>
      <c r="G290" s="119">
        <f>IFERROR(Notlar!G290/v_s3,0)</f>
        <v>0</v>
      </c>
      <c r="H290" s="119">
        <f>IFERROR(Notlar!H290/v_s4,0)</f>
        <v>0</v>
      </c>
      <c r="I290" s="119">
        <f>IFERROR(Notlar!I290/v_s5,0)</f>
        <v>0</v>
      </c>
      <c r="J290" s="119">
        <f>IFERROR(Notlar!J290/v_s6,0)</f>
        <v>0</v>
      </c>
      <c r="K290" s="119">
        <f>IFERROR(Notlar!K290/v_s7,0)</f>
        <v>0</v>
      </c>
      <c r="L290" s="119">
        <f>IFERROR(Notlar!L290/v_s8,0)</f>
        <v>0</v>
      </c>
      <c r="M290" s="119">
        <f>IFERROR(Notlar!M290/v_s9,0)</f>
        <v>0</v>
      </c>
      <c r="N290" s="119">
        <f>IFERROR(Notlar!N290/v_s10,0)</f>
        <v>0</v>
      </c>
      <c r="O290" s="120" t="e">
        <f>Notlar!O290/v_top</f>
        <v>#VALUE!</v>
      </c>
      <c r="P290" s="121">
        <f>IFERROR(Notlar!P290/f_s1,0)</f>
        <v>0</v>
      </c>
      <c r="Q290" s="119">
        <f>IFERROR(Notlar!Q290/f_s2,0)</f>
        <v>0</v>
      </c>
      <c r="R290" s="119">
        <f>IFERROR(Notlar!R290/f_s3,0)</f>
        <v>0</v>
      </c>
      <c r="S290" s="119">
        <f>IFERROR(Notlar!S290/f_s4,0)</f>
        <v>0</v>
      </c>
      <c r="T290" s="119">
        <f>IFERROR(Notlar!T290/f_s5,0)</f>
        <v>0</v>
      </c>
      <c r="U290" s="119">
        <f>IFERROR(Notlar!U290/f_s6,0)</f>
        <v>0</v>
      </c>
      <c r="V290" s="119">
        <f>IFERROR(Notlar!V290/f_s7,0)</f>
        <v>0</v>
      </c>
      <c r="W290" s="119">
        <f>IFERROR(Notlar!W290/f_s8,0)</f>
        <v>0</v>
      </c>
      <c r="X290" s="119">
        <f>IFERROR(Notlar!X290/f_s9,0)</f>
        <v>0</v>
      </c>
      <c r="Y290" s="119">
        <f>IFERROR(Notlar!Y290/f_s10,0)</f>
        <v>0</v>
      </c>
      <c r="Z290" s="122" t="e">
        <f>Notlar!Z290/f_top</f>
        <v>#VALUE!</v>
      </c>
      <c r="AA290" s="118">
        <f>IFERROR(Notlar!AA290/b_s1,0)</f>
        <v>0</v>
      </c>
      <c r="AB290" s="119">
        <f>IFERROR(Notlar!AB290/b_s2,0)</f>
        <v>0</v>
      </c>
      <c r="AC290" s="119">
        <f>IFERROR(Notlar!AC290/b_s3,0)</f>
        <v>0</v>
      </c>
      <c r="AD290" s="119">
        <f>IFERROR(Notlar!AD290/b_s4,0)</f>
        <v>0</v>
      </c>
      <c r="AE290" s="119">
        <f>IFERROR(Notlar!AE290/b_s5,0)</f>
        <v>0</v>
      </c>
      <c r="AF290" s="119">
        <f>IFERROR(Notlar!AF290/b_s6,0)</f>
        <v>0</v>
      </c>
      <c r="AG290" s="119">
        <f>IFERROR(Notlar!AG290/b_s7,0)</f>
        <v>0</v>
      </c>
      <c r="AH290" s="119">
        <f>IFERROR(Notlar!AH290/b_s8,0)</f>
        <v>0</v>
      </c>
      <c r="AI290" s="119">
        <f>IFERROR(Notlar!AI290/b_s9,0)</f>
        <v>0</v>
      </c>
      <c r="AJ290" s="119">
        <f>IFERROR(Notlar!AJ290/b_s10,0)</f>
        <v>0</v>
      </c>
      <c r="AK290" s="122" t="e">
        <f>Notlar!AK290/b_top</f>
        <v>#VALUE!</v>
      </c>
      <c r="AL290" s="168">
        <f t="shared" si="11"/>
        <v>0</v>
      </c>
      <c r="AM290" s="169">
        <f t="shared" si="11"/>
        <v>0</v>
      </c>
      <c r="AN290" s="169">
        <f t="shared" si="11"/>
        <v>0</v>
      </c>
      <c r="AO290" s="169">
        <f t="shared" si="11"/>
        <v>0</v>
      </c>
      <c r="AP290" s="169">
        <f t="shared" si="11"/>
        <v>0</v>
      </c>
      <c r="AQ290" s="169">
        <f t="shared" si="10"/>
        <v>0</v>
      </c>
      <c r="AR290" s="169">
        <f t="shared" si="10"/>
        <v>0</v>
      </c>
      <c r="AS290" s="169">
        <f t="shared" si="10"/>
        <v>0</v>
      </c>
      <c r="AT290" s="169">
        <f t="shared" si="10"/>
        <v>0</v>
      </c>
      <c r="AU290" s="169">
        <f t="shared" si="10"/>
        <v>0</v>
      </c>
      <c r="AV290" s="170">
        <f>Notlar!AV290/b_top</f>
        <v>0</v>
      </c>
    </row>
    <row r="291" spans="1:48" x14ac:dyDescent="0.25">
      <c r="A291" s="68">
        <v>289</v>
      </c>
      <c r="B291" s="126" t="str">
        <f>IF(Notlar!B291&lt;&gt;"",Notlar!B291,"")</f>
        <v/>
      </c>
      <c r="C291" s="127" t="str">
        <f>IF(Notlar!C291&lt;&gt;"",Notlar!C291,"")</f>
        <v/>
      </c>
      <c r="D291" s="128" t="str">
        <f>IF(Notlar!D291&lt;&gt;"",Notlar!D291,"")</f>
        <v/>
      </c>
      <c r="E291" s="118">
        <f>IFERROR(Notlar!E291/v_s1,0)</f>
        <v>0</v>
      </c>
      <c r="F291" s="119">
        <f>IFERROR(Notlar!F291/v_s2,0)</f>
        <v>0</v>
      </c>
      <c r="G291" s="119">
        <f>IFERROR(Notlar!G291/v_s3,0)</f>
        <v>0</v>
      </c>
      <c r="H291" s="119">
        <f>IFERROR(Notlar!H291/v_s4,0)</f>
        <v>0</v>
      </c>
      <c r="I291" s="119">
        <f>IFERROR(Notlar!I291/v_s5,0)</f>
        <v>0</v>
      </c>
      <c r="J291" s="119">
        <f>IFERROR(Notlar!J291/v_s6,0)</f>
        <v>0</v>
      </c>
      <c r="K291" s="119">
        <f>IFERROR(Notlar!K291/v_s7,0)</f>
        <v>0</v>
      </c>
      <c r="L291" s="119">
        <f>IFERROR(Notlar!L291/v_s8,0)</f>
        <v>0</v>
      </c>
      <c r="M291" s="119">
        <f>IFERROR(Notlar!M291/v_s9,0)</f>
        <v>0</v>
      </c>
      <c r="N291" s="119">
        <f>IFERROR(Notlar!N291/v_s10,0)</f>
        <v>0</v>
      </c>
      <c r="O291" s="120" t="e">
        <f>Notlar!O291/v_top</f>
        <v>#VALUE!</v>
      </c>
      <c r="P291" s="121">
        <f>IFERROR(Notlar!P291/f_s1,0)</f>
        <v>0</v>
      </c>
      <c r="Q291" s="119">
        <f>IFERROR(Notlar!Q291/f_s2,0)</f>
        <v>0</v>
      </c>
      <c r="R291" s="119">
        <f>IFERROR(Notlar!R291/f_s3,0)</f>
        <v>0</v>
      </c>
      <c r="S291" s="119">
        <f>IFERROR(Notlar!S291/f_s4,0)</f>
        <v>0</v>
      </c>
      <c r="T291" s="119">
        <f>IFERROR(Notlar!T291/f_s5,0)</f>
        <v>0</v>
      </c>
      <c r="U291" s="119">
        <f>IFERROR(Notlar!U291/f_s6,0)</f>
        <v>0</v>
      </c>
      <c r="V291" s="119">
        <f>IFERROR(Notlar!V291/f_s7,0)</f>
        <v>0</v>
      </c>
      <c r="W291" s="119">
        <f>IFERROR(Notlar!W291/f_s8,0)</f>
        <v>0</v>
      </c>
      <c r="X291" s="119">
        <f>IFERROR(Notlar!X291/f_s9,0)</f>
        <v>0</v>
      </c>
      <c r="Y291" s="119">
        <f>IFERROR(Notlar!Y291/f_s10,0)</f>
        <v>0</v>
      </c>
      <c r="Z291" s="122" t="e">
        <f>Notlar!Z291/f_top</f>
        <v>#VALUE!</v>
      </c>
      <c r="AA291" s="118">
        <f>IFERROR(Notlar!AA291/b_s1,0)</f>
        <v>0</v>
      </c>
      <c r="AB291" s="119">
        <f>IFERROR(Notlar!AB291/b_s2,0)</f>
        <v>0</v>
      </c>
      <c r="AC291" s="119">
        <f>IFERROR(Notlar!AC291/b_s3,0)</f>
        <v>0</v>
      </c>
      <c r="AD291" s="119">
        <f>IFERROR(Notlar!AD291/b_s4,0)</f>
        <v>0</v>
      </c>
      <c r="AE291" s="119">
        <f>IFERROR(Notlar!AE291/b_s5,0)</f>
        <v>0</v>
      </c>
      <c r="AF291" s="119">
        <f>IFERROR(Notlar!AF291/b_s6,0)</f>
        <v>0</v>
      </c>
      <c r="AG291" s="119">
        <f>IFERROR(Notlar!AG291/b_s7,0)</f>
        <v>0</v>
      </c>
      <c r="AH291" s="119">
        <f>IFERROR(Notlar!AH291/b_s8,0)</f>
        <v>0</v>
      </c>
      <c r="AI291" s="119">
        <f>IFERROR(Notlar!AI291/b_s9,0)</f>
        <v>0</v>
      </c>
      <c r="AJ291" s="119">
        <f>IFERROR(Notlar!AJ291/b_s10,0)</f>
        <v>0</v>
      </c>
      <c r="AK291" s="122" t="e">
        <f>Notlar!AK291/b_top</f>
        <v>#VALUE!</v>
      </c>
      <c r="AL291" s="168">
        <f t="shared" si="11"/>
        <v>0</v>
      </c>
      <c r="AM291" s="169">
        <f t="shared" si="11"/>
        <v>0</v>
      </c>
      <c r="AN291" s="169">
        <f t="shared" si="11"/>
        <v>0</v>
      </c>
      <c r="AO291" s="169">
        <f t="shared" si="11"/>
        <v>0</v>
      </c>
      <c r="AP291" s="169">
        <f t="shared" si="11"/>
        <v>0</v>
      </c>
      <c r="AQ291" s="169">
        <f t="shared" si="10"/>
        <v>0</v>
      </c>
      <c r="AR291" s="169">
        <f t="shared" si="10"/>
        <v>0</v>
      </c>
      <c r="AS291" s="169">
        <f t="shared" si="10"/>
        <v>0</v>
      </c>
      <c r="AT291" s="169">
        <f t="shared" si="10"/>
        <v>0</v>
      </c>
      <c r="AU291" s="169">
        <f t="shared" si="10"/>
        <v>0</v>
      </c>
      <c r="AV291" s="170">
        <f>Notlar!AV291/b_top</f>
        <v>0</v>
      </c>
    </row>
    <row r="292" spans="1:48" x14ac:dyDescent="0.25">
      <c r="A292" s="30">
        <v>290</v>
      </c>
      <c r="B292" s="123" t="str">
        <f>IF(Notlar!B292&lt;&gt;"",Notlar!B292,"")</f>
        <v/>
      </c>
      <c r="C292" s="124" t="str">
        <f>IF(Notlar!C292&lt;&gt;"",Notlar!C292,"")</f>
        <v/>
      </c>
      <c r="D292" s="125" t="str">
        <f>IF(Notlar!D292&lt;&gt;"",Notlar!D292,"")</f>
        <v/>
      </c>
      <c r="E292" s="118">
        <f>IFERROR(Notlar!E292/v_s1,0)</f>
        <v>0</v>
      </c>
      <c r="F292" s="119">
        <f>IFERROR(Notlar!F292/v_s2,0)</f>
        <v>0</v>
      </c>
      <c r="G292" s="119">
        <f>IFERROR(Notlar!G292/v_s3,0)</f>
        <v>0</v>
      </c>
      <c r="H292" s="119">
        <f>IFERROR(Notlar!H292/v_s4,0)</f>
        <v>0</v>
      </c>
      <c r="I292" s="119">
        <f>IFERROR(Notlar!I292/v_s5,0)</f>
        <v>0</v>
      </c>
      <c r="J292" s="119">
        <f>IFERROR(Notlar!J292/v_s6,0)</f>
        <v>0</v>
      </c>
      <c r="K292" s="119">
        <f>IFERROR(Notlar!K292/v_s7,0)</f>
        <v>0</v>
      </c>
      <c r="L292" s="119">
        <f>IFERROR(Notlar!L292/v_s8,0)</f>
        <v>0</v>
      </c>
      <c r="M292" s="119">
        <f>IFERROR(Notlar!M292/v_s9,0)</f>
        <v>0</v>
      </c>
      <c r="N292" s="119">
        <f>IFERROR(Notlar!N292/v_s10,0)</f>
        <v>0</v>
      </c>
      <c r="O292" s="120" t="e">
        <f>Notlar!O292/v_top</f>
        <v>#VALUE!</v>
      </c>
      <c r="P292" s="121">
        <f>IFERROR(Notlar!P292/f_s1,0)</f>
        <v>0</v>
      </c>
      <c r="Q292" s="119">
        <f>IFERROR(Notlar!Q292/f_s2,0)</f>
        <v>0</v>
      </c>
      <c r="R292" s="119">
        <f>IFERROR(Notlar!R292/f_s3,0)</f>
        <v>0</v>
      </c>
      <c r="S292" s="119">
        <f>IFERROR(Notlar!S292/f_s4,0)</f>
        <v>0</v>
      </c>
      <c r="T292" s="119">
        <f>IFERROR(Notlar!T292/f_s5,0)</f>
        <v>0</v>
      </c>
      <c r="U292" s="119">
        <f>IFERROR(Notlar!U292/f_s6,0)</f>
        <v>0</v>
      </c>
      <c r="V292" s="119">
        <f>IFERROR(Notlar!V292/f_s7,0)</f>
        <v>0</v>
      </c>
      <c r="W292" s="119">
        <f>IFERROR(Notlar!W292/f_s8,0)</f>
        <v>0</v>
      </c>
      <c r="X292" s="119">
        <f>IFERROR(Notlar!X292/f_s9,0)</f>
        <v>0</v>
      </c>
      <c r="Y292" s="119">
        <f>IFERROR(Notlar!Y292/f_s10,0)</f>
        <v>0</v>
      </c>
      <c r="Z292" s="122" t="e">
        <f>Notlar!Z292/f_top</f>
        <v>#VALUE!</v>
      </c>
      <c r="AA292" s="118">
        <f>IFERROR(Notlar!AA292/b_s1,0)</f>
        <v>0</v>
      </c>
      <c r="AB292" s="119">
        <f>IFERROR(Notlar!AB292/b_s2,0)</f>
        <v>0</v>
      </c>
      <c r="AC292" s="119">
        <f>IFERROR(Notlar!AC292/b_s3,0)</f>
        <v>0</v>
      </c>
      <c r="AD292" s="119">
        <f>IFERROR(Notlar!AD292/b_s4,0)</f>
        <v>0</v>
      </c>
      <c r="AE292" s="119">
        <f>IFERROR(Notlar!AE292/b_s5,0)</f>
        <v>0</v>
      </c>
      <c r="AF292" s="119">
        <f>IFERROR(Notlar!AF292/b_s6,0)</f>
        <v>0</v>
      </c>
      <c r="AG292" s="119">
        <f>IFERROR(Notlar!AG292/b_s7,0)</f>
        <v>0</v>
      </c>
      <c r="AH292" s="119">
        <f>IFERROR(Notlar!AH292/b_s8,0)</f>
        <v>0</v>
      </c>
      <c r="AI292" s="119">
        <f>IFERROR(Notlar!AI292/b_s9,0)</f>
        <v>0</v>
      </c>
      <c r="AJ292" s="119">
        <f>IFERROR(Notlar!AJ292/b_s10,0)</f>
        <v>0</v>
      </c>
      <c r="AK292" s="122" t="e">
        <f>Notlar!AK292/b_top</f>
        <v>#VALUE!</v>
      </c>
      <c r="AL292" s="168">
        <f t="shared" si="11"/>
        <v>0</v>
      </c>
      <c r="AM292" s="169">
        <f t="shared" si="11"/>
        <v>0</v>
      </c>
      <c r="AN292" s="169">
        <f t="shared" si="11"/>
        <v>0</v>
      </c>
      <c r="AO292" s="169">
        <f t="shared" si="11"/>
        <v>0</v>
      </c>
      <c r="AP292" s="169">
        <f t="shared" si="11"/>
        <v>0</v>
      </c>
      <c r="AQ292" s="169">
        <f t="shared" si="10"/>
        <v>0</v>
      </c>
      <c r="AR292" s="169">
        <f t="shared" si="10"/>
        <v>0</v>
      </c>
      <c r="AS292" s="169">
        <f t="shared" si="10"/>
        <v>0</v>
      </c>
      <c r="AT292" s="169">
        <f t="shared" si="10"/>
        <v>0</v>
      </c>
      <c r="AU292" s="169">
        <f t="shared" si="10"/>
        <v>0</v>
      </c>
      <c r="AV292" s="170">
        <f>Notlar!AV292/b_top</f>
        <v>0</v>
      </c>
    </row>
    <row r="293" spans="1:48" x14ac:dyDescent="0.25">
      <c r="A293" s="68">
        <v>291</v>
      </c>
      <c r="B293" s="126" t="str">
        <f>IF(Notlar!B293&lt;&gt;"",Notlar!B293,"")</f>
        <v/>
      </c>
      <c r="C293" s="127" t="str">
        <f>IF(Notlar!C293&lt;&gt;"",Notlar!C293,"")</f>
        <v/>
      </c>
      <c r="D293" s="128" t="str">
        <f>IF(Notlar!D293&lt;&gt;"",Notlar!D293,"")</f>
        <v/>
      </c>
      <c r="E293" s="118">
        <f>IFERROR(Notlar!E293/v_s1,0)</f>
        <v>0</v>
      </c>
      <c r="F293" s="119">
        <f>IFERROR(Notlar!F293/v_s2,0)</f>
        <v>0</v>
      </c>
      <c r="G293" s="119">
        <f>IFERROR(Notlar!G293/v_s3,0)</f>
        <v>0</v>
      </c>
      <c r="H293" s="119">
        <f>IFERROR(Notlar!H293/v_s4,0)</f>
        <v>0</v>
      </c>
      <c r="I293" s="119">
        <f>IFERROR(Notlar!I293/v_s5,0)</f>
        <v>0</v>
      </c>
      <c r="J293" s="119">
        <f>IFERROR(Notlar!J293/v_s6,0)</f>
        <v>0</v>
      </c>
      <c r="K293" s="119">
        <f>IFERROR(Notlar!K293/v_s7,0)</f>
        <v>0</v>
      </c>
      <c r="L293" s="119">
        <f>IFERROR(Notlar!L293/v_s8,0)</f>
        <v>0</v>
      </c>
      <c r="M293" s="119">
        <f>IFERROR(Notlar!M293/v_s9,0)</f>
        <v>0</v>
      </c>
      <c r="N293" s="119">
        <f>IFERROR(Notlar!N293/v_s10,0)</f>
        <v>0</v>
      </c>
      <c r="O293" s="120" t="e">
        <f>Notlar!O293/v_top</f>
        <v>#VALUE!</v>
      </c>
      <c r="P293" s="121">
        <f>IFERROR(Notlar!P293/f_s1,0)</f>
        <v>0</v>
      </c>
      <c r="Q293" s="119">
        <f>IFERROR(Notlar!Q293/f_s2,0)</f>
        <v>0</v>
      </c>
      <c r="R293" s="119">
        <f>IFERROR(Notlar!R293/f_s3,0)</f>
        <v>0</v>
      </c>
      <c r="S293" s="119">
        <f>IFERROR(Notlar!S293/f_s4,0)</f>
        <v>0</v>
      </c>
      <c r="T293" s="119">
        <f>IFERROR(Notlar!T293/f_s5,0)</f>
        <v>0</v>
      </c>
      <c r="U293" s="119">
        <f>IFERROR(Notlar!U293/f_s6,0)</f>
        <v>0</v>
      </c>
      <c r="V293" s="119">
        <f>IFERROR(Notlar!V293/f_s7,0)</f>
        <v>0</v>
      </c>
      <c r="W293" s="119">
        <f>IFERROR(Notlar!W293/f_s8,0)</f>
        <v>0</v>
      </c>
      <c r="X293" s="119">
        <f>IFERROR(Notlar!X293/f_s9,0)</f>
        <v>0</v>
      </c>
      <c r="Y293" s="119">
        <f>IFERROR(Notlar!Y293/f_s10,0)</f>
        <v>0</v>
      </c>
      <c r="Z293" s="122" t="e">
        <f>Notlar!Z293/f_top</f>
        <v>#VALUE!</v>
      </c>
      <c r="AA293" s="118">
        <f>IFERROR(Notlar!AA293/b_s1,0)</f>
        <v>0</v>
      </c>
      <c r="AB293" s="119">
        <f>IFERROR(Notlar!AB293/b_s2,0)</f>
        <v>0</v>
      </c>
      <c r="AC293" s="119">
        <f>IFERROR(Notlar!AC293/b_s3,0)</f>
        <v>0</v>
      </c>
      <c r="AD293" s="119">
        <f>IFERROR(Notlar!AD293/b_s4,0)</f>
        <v>0</v>
      </c>
      <c r="AE293" s="119">
        <f>IFERROR(Notlar!AE293/b_s5,0)</f>
        <v>0</v>
      </c>
      <c r="AF293" s="119">
        <f>IFERROR(Notlar!AF293/b_s6,0)</f>
        <v>0</v>
      </c>
      <c r="AG293" s="119">
        <f>IFERROR(Notlar!AG293/b_s7,0)</f>
        <v>0</v>
      </c>
      <c r="AH293" s="119">
        <f>IFERROR(Notlar!AH293/b_s8,0)</f>
        <v>0</v>
      </c>
      <c r="AI293" s="119">
        <f>IFERROR(Notlar!AI293/b_s9,0)</f>
        <v>0</v>
      </c>
      <c r="AJ293" s="119">
        <f>IFERROR(Notlar!AJ293/b_s10,0)</f>
        <v>0</v>
      </c>
      <c r="AK293" s="122" t="e">
        <f>Notlar!AK293/b_top</f>
        <v>#VALUE!</v>
      </c>
      <c r="AL293" s="168">
        <f t="shared" si="11"/>
        <v>0</v>
      </c>
      <c r="AM293" s="169">
        <f t="shared" si="11"/>
        <v>0</v>
      </c>
      <c r="AN293" s="169">
        <f t="shared" si="11"/>
        <v>0</v>
      </c>
      <c r="AO293" s="169">
        <f t="shared" si="11"/>
        <v>0</v>
      </c>
      <c r="AP293" s="169">
        <f t="shared" si="11"/>
        <v>0</v>
      </c>
      <c r="AQ293" s="169">
        <f t="shared" si="10"/>
        <v>0</v>
      </c>
      <c r="AR293" s="169">
        <f t="shared" si="10"/>
        <v>0</v>
      </c>
      <c r="AS293" s="169">
        <f t="shared" si="10"/>
        <v>0</v>
      </c>
      <c r="AT293" s="169">
        <f t="shared" si="10"/>
        <v>0</v>
      </c>
      <c r="AU293" s="169">
        <f t="shared" si="10"/>
        <v>0</v>
      </c>
      <c r="AV293" s="170">
        <f>Notlar!AV293/b_top</f>
        <v>0</v>
      </c>
    </row>
    <row r="294" spans="1:48" x14ac:dyDescent="0.25">
      <c r="A294" s="30">
        <v>292</v>
      </c>
      <c r="B294" s="123" t="str">
        <f>IF(Notlar!B294&lt;&gt;"",Notlar!B294,"")</f>
        <v/>
      </c>
      <c r="C294" s="124" t="str">
        <f>IF(Notlar!C294&lt;&gt;"",Notlar!C294,"")</f>
        <v/>
      </c>
      <c r="D294" s="125" t="str">
        <f>IF(Notlar!D294&lt;&gt;"",Notlar!D294,"")</f>
        <v/>
      </c>
      <c r="E294" s="118">
        <f>IFERROR(Notlar!E294/v_s1,0)</f>
        <v>0</v>
      </c>
      <c r="F294" s="119">
        <f>IFERROR(Notlar!F294/v_s2,0)</f>
        <v>0</v>
      </c>
      <c r="G294" s="119">
        <f>IFERROR(Notlar!G294/v_s3,0)</f>
        <v>0</v>
      </c>
      <c r="H294" s="119">
        <f>IFERROR(Notlar!H294/v_s4,0)</f>
        <v>0</v>
      </c>
      <c r="I294" s="119">
        <f>IFERROR(Notlar!I294/v_s5,0)</f>
        <v>0</v>
      </c>
      <c r="J294" s="119">
        <f>IFERROR(Notlar!J294/v_s6,0)</f>
        <v>0</v>
      </c>
      <c r="K294" s="119">
        <f>IFERROR(Notlar!K294/v_s7,0)</f>
        <v>0</v>
      </c>
      <c r="L294" s="119">
        <f>IFERROR(Notlar!L294/v_s8,0)</f>
        <v>0</v>
      </c>
      <c r="M294" s="119">
        <f>IFERROR(Notlar!M294/v_s9,0)</f>
        <v>0</v>
      </c>
      <c r="N294" s="119">
        <f>IFERROR(Notlar!N294/v_s10,0)</f>
        <v>0</v>
      </c>
      <c r="O294" s="120" t="e">
        <f>Notlar!O294/v_top</f>
        <v>#VALUE!</v>
      </c>
      <c r="P294" s="121">
        <f>IFERROR(Notlar!P294/f_s1,0)</f>
        <v>0</v>
      </c>
      <c r="Q294" s="119">
        <f>IFERROR(Notlar!Q294/f_s2,0)</f>
        <v>0</v>
      </c>
      <c r="R294" s="119">
        <f>IFERROR(Notlar!R294/f_s3,0)</f>
        <v>0</v>
      </c>
      <c r="S294" s="119">
        <f>IFERROR(Notlar!S294/f_s4,0)</f>
        <v>0</v>
      </c>
      <c r="T294" s="119">
        <f>IFERROR(Notlar!T294/f_s5,0)</f>
        <v>0</v>
      </c>
      <c r="U294" s="119">
        <f>IFERROR(Notlar!U294/f_s6,0)</f>
        <v>0</v>
      </c>
      <c r="V294" s="119">
        <f>IFERROR(Notlar!V294/f_s7,0)</f>
        <v>0</v>
      </c>
      <c r="W294" s="119">
        <f>IFERROR(Notlar!W294/f_s8,0)</f>
        <v>0</v>
      </c>
      <c r="X294" s="119">
        <f>IFERROR(Notlar!X294/f_s9,0)</f>
        <v>0</v>
      </c>
      <c r="Y294" s="119">
        <f>IFERROR(Notlar!Y294/f_s10,0)</f>
        <v>0</v>
      </c>
      <c r="Z294" s="122" t="e">
        <f>Notlar!Z294/f_top</f>
        <v>#VALUE!</v>
      </c>
      <c r="AA294" s="118">
        <f>IFERROR(Notlar!AA294/b_s1,0)</f>
        <v>0</v>
      </c>
      <c r="AB294" s="119">
        <f>IFERROR(Notlar!AB294/b_s2,0)</f>
        <v>0</v>
      </c>
      <c r="AC294" s="119">
        <f>IFERROR(Notlar!AC294/b_s3,0)</f>
        <v>0</v>
      </c>
      <c r="AD294" s="119">
        <f>IFERROR(Notlar!AD294/b_s4,0)</f>
        <v>0</v>
      </c>
      <c r="AE294" s="119">
        <f>IFERROR(Notlar!AE294/b_s5,0)</f>
        <v>0</v>
      </c>
      <c r="AF294" s="119">
        <f>IFERROR(Notlar!AF294/b_s6,0)</f>
        <v>0</v>
      </c>
      <c r="AG294" s="119">
        <f>IFERROR(Notlar!AG294/b_s7,0)</f>
        <v>0</v>
      </c>
      <c r="AH294" s="119">
        <f>IFERROR(Notlar!AH294/b_s8,0)</f>
        <v>0</v>
      </c>
      <c r="AI294" s="119">
        <f>IFERROR(Notlar!AI294/b_s9,0)</f>
        <v>0</v>
      </c>
      <c r="AJ294" s="119">
        <f>IFERROR(Notlar!AJ294/b_s10,0)</f>
        <v>0</v>
      </c>
      <c r="AK294" s="122" t="e">
        <f>Notlar!AK294/b_top</f>
        <v>#VALUE!</v>
      </c>
      <c r="AL294" s="168">
        <f t="shared" si="11"/>
        <v>0</v>
      </c>
      <c r="AM294" s="169">
        <f t="shared" si="11"/>
        <v>0</v>
      </c>
      <c r="AN294" s="169">
        <f t="shared" si="11"/>
        <v>0</v>
      </c>
      <c r="AO294" s="169">
        <f t="shared" si="11"/>
        <v>0</v>
      </c>
      <c r="AP294" s="169">
        <f t="shared" si="11"/>
        <v>0</v>
      </c>
      <c r="AQ294" s="169">
        <f t="shared" si="10"/>
        <v>0</v>
      </c>
      <c r="AR294" s="169">
        <f t="shared" si="10"/>
        <v>0</v>
      </c>
      <c r="AS294" s="169">
        <f t="shared" si="10"/>
        <v>0</v>
      </c>
      <c r="AT294" s="169">
        <f t="shared" si="10"/>
        <v>0</v>
      </c>
      <c r="AU294" s="169">
        <f t="shared" si="10"/>
        <v>0</v>
      </c>
      <c r="AV294" s="170">
        <f>Notlar!AV294/b_top</f>
        <v>0</v>
      </c>
    </row>
    <row r="295" spans="1:48" x14ac:dyDescent="0.25">
      <c r="A295" s="68">
        <v>293</v>
      </c>
      <c r="B295" s="126" t="str">
        <f>IF(Notlar!B295&lt;&gt;"",Notlar!B295,"")</f>
        <v/>
      </c>
      <c r="C295" s="127" t="str">
        <f>IF(Notlar!C295&lt;&gt;"",Notlar!C295,"")</f>
        <v/>
      </c>
      <c r="D295" s="128" t="str">
        <f>IF(Notlar!D295&lt;&gt;"",Notlar!D295,"")</f>
        <v/>
      </c>
      <c r="E295" s="118">
        <f>IFERROR(Notlar!E295/v_s1,0)</f>
        <v>0</v>
      </c>
      <c r="F295" s="119">
        <f>IFERROR(Notlar!F295/v_s2,0)</f>
        <v>0</v>
      </c>
      <c r="G295" s="119">
        <f>IFERROR(Notlar!G295/v_s3,0)</f>
        <v>0</v>
      </c>
      <c r="H295" s="119">
        <f>IFERROR(Notlar!H295/v_s4,0)</f>
        <v>0</v>
      </c>
      <c r="I295" s="119">
        <f>IFERROR(Notlar!I295/v_s5,0)</f>
        <v>0</v>
      </c>
      <c r="J295" s="119">
        <f>IFERROR(Notlar!J295/v_s6,0)</f>
        <v>0</v>
      </c>
      <c r="K295" s="119">
        <f>IFERROR(Notlar!K295/v_s7,0)</f>
        <v>0</v>
      </c>
      <c r="L295" s="119">
        <f>IFERROR(Notlar!L295/v_s8,0)</f>
        <v>0</v>
      </c>
      <c r="M295" s="119">
        <f>IFERROR(Notlar!M295/v_s9,0)</f>
        <v>0</v>
      </c>
      <c r="N295" s="119">
        <f>IFERROR(Notlar!N295/v_s10,0)</f>
        <v>0</v>
      </c>
      <c r="O295" s="120" t="e">
        <f>Notlar!O295/v_top</f>
        <v>#VALUE!</v>
      </c>
      <c r="P295" s="121">
        <f>IFERROR(Notlar!P295/f_s1,0)</f>
        <v>0</v>
      </c>
      <c r="Q295" s="119">
        <f>IFERROR(Notlar!Q295/f_s2,0)</f>
        <v>0</v>
      </c>
      <c r="R295" s="119">
        <f>IFERROR(Notlar!R295/f_s3,0)</f>
        <v>0</v>
      </c>
      <c r="S295" s="119">
        <f>IFERROR(Notlar!S295/f_s4,0)</f>
        <v>0</v>
      </c>
      <c r="T295" s="119">
        <f>IFERROR(Notlar!T295/f_s5,0)</f>
        <v>0</v>
      </c>
      <c r="U295" s="119">
        <f>IFERROR(Notlar!U295/f_s6,0)</f>
        <v>0</v>
      </c>
      <c r="V295" s="119">
        <f>IFERROR(Notlar!V295/f_s7,0)</f>
        <v>0</v>
      </c>
      <c r="W295" s="119">
        <f>IFERROR(Notlar!W295/f_s8,0)</f>
        <v>0</v>
      </c>
      <c r="X295" s="119">
        <f>IFERROR(Notlar!X295/f_s9,0)</f>
        <v>0</v>
      </c>
      <c r="Y295" s="119">
        <f>IFERROR(Notlar!Y295/f_s10,0)</f>
        <v>0</v>
      </c>
      <c r="Z295" s="122" t="e">
        <f>Notlar!Z295/f_top</f>
        <v>#VALUE!</v>
      </c>
      <c r="AA295" s="118">
        <f>IFERROR(Notlar!AA295/b_s1,0)</f>
        <v>0</v>
      </c>
      <c r="AB295" s="119">
        <f>IFERROR(Notlar!AB295/b_s2,0)</f>
        <v>0</v>
      </c>
      <c r="AC295" s="119">
        <f>IFERROR(Notlar!AC295/b_s3,0)</f>
        <v>0</v>
      </c>
      <c r="AD295" s="119">
        <f>IFERROR(Notlar!AD295/b_s4,0)</f>
        <v>0</v>
      </c>
      <c r="AE295" s="119">
        <f>IFERROR(Notlar!AE295/b_s5,0)</f>
        <v>0</v>
      </c>
      <c r="AF295" s="119">
        <f>IFERROR(Notlar!AF295/b_s6,0)</f>
        <v>0</v>
      </c>
      <c r="AG295" s="119">
        <f>IFERROR(Notlar!AG295/b_s7,0)</f>
        <v>0</v>
      </c>
      <c r="AH295" s="119">
        <f>IFERROR(Notlar!AH295/b_s8,0)</f>
        <v>0</v>
      </c>
      <c r="AI295" s="119">
        <f>IFERROR(Notlar!AI295/b_s9,0)</f>
        <v>0</v>
      </c>
      <c r="AJ295" s="119">
        <f>IFERROR(Notlar!AJ295/b_s10,0)</f>
        <v>0</v>
      </c>
      <c r="AK295" s="122" t="e">
        <f>Notlar!AK295/b_top</f>
        <v>#VALUE!</v>
      </c>
      <c r="AL295" s="168">
        <f t="shared" si="11"/>
        <v>0</v>
      </c>
      <c r="AM295" s="169">
        <f t="shared" si="11"/>
        <v>0</v>
      </c>
      <c r="AN295" s="169">
        <f t="shared" si="11"/>
        <v>0</v>
      </c>
      <c r="AO295" s="169">
        <f t="shared" si="11"/>
        <v>0</v>
      </c>
      <c r="AP295" s="169">
        <f t="shared" si="11"/>
        <v>0</v>
      </c>
      <c r="AQ295" s="169">
        <f t="shared" si="10"/>
        <v>0</v>
      </c>
      <c r="AR295" s="169">
        <f t="shared" si="10"/>
        <v>0</v>
      </c>
      <c r="AS295" s="169">
        <f t="shared" si="10"/>
        <v>0</v>
      </c>
      <c r="AT295" s="169">
        <f t="shared" si="10"/>
        <v>0</v>
      </c>
      <c r="AU295" s="169">
        <f t="shared" si="10"/>
        <v>0</v>
      </c>
      <c r="AV295" s="170">
        <f>Notlar!AV295/b_top</f>
        <v>0</v>
      </c>
    </row>
    <row r="296" spans="1:48" x14ac:dyDescent="0.25">
      <c r="A296" s="30">
        <v>294</v>
      </c>
      <c r="B296" s="123" t="str">
        <f>IF(Notlar!B296&lt;&gt;"",Notlar!B296,"")</f>
        <v/>
      </c>
      <c r="C296" s="124" t="str">
        <f>IF(Notlar!C296&lt;&gt;"",Notlar!C296,"")</f>
        <v/>
      </c>
      <c r="D296" s="125" t="str">
        <f>IF(Notlar!D296&lt;&gt;"",Notlar!D296,"")</f>
        <v/>
      </c>
      <c r="E296" s="118">
        <f>IFERROR(Notlar!E296/v_s1,0)</f>
        <v>0</v>
      </c>
      <c r="F296" s="119">
        <f>IFERROR(Notlar!F296/v_s2,0)</f>
        <v>0</v>
      </c>
      <c r="G296" s="119">
        <f>IFERROR(Notlar!G296/v_s3,0)</f>
        <v>0</v>
      </c>
      <c r="H296" s="119">
        <f>IFERROR(Notlar!H296/v_s4,0)</f>
        <v>0</v>
      </c>
      <c r="I296" s="119">
        <f>IFERROR(Notlar!I296/v_s5,0)</f>
        <v>0</v>
      </c>
      <c r="J296" s="119">
        <f>IFERROR(Notlar!J296/v_s6,0)</f>
        <v>0</v>
      </c>
      <c r="K296" s="119">
        <f>IFERROR(Notlar!K296/v_s7,0)</f>
        <v>0</v>
      </c>
      <c r="L296" s="119">
        <f>IFERROR(Notlar!L296/v_s8,0)</f>
        <v>0</v>
      </c>
      <c r="M296" s="119">
        <f>IFERROR(Notlar!M296/v_s9,0)</f>
        <v>0</v>
      </c>
      <c r="N296" s="119">
        <f>IFERROR(Notlar!N296/v_s10,0)</f>
        <v>0</v>
      </c>
      <c r="O296" s="120" t="e">
        <f>Notlar!O296/v_top</f>
        <v>#VALUE!</v>
      </c>
      <c r="P296" s="121">
        <f>IFERROR(Notlar!P296/f_s1,0)</f>
        <v>0</v>
      </c>
      <c r="Q296" s="119">
        <f>IFERROR(Notlar!Q296/f_s2,0)</f>
        <v>0</v>
      </c>
      <c r="R296" s="119">
        <f>IFERROR(Notlar!R296/f_s3,0)</f>
        <v>0</v>
      </c>
      <c r="S296" s="119">
        <f>IFERROR(Notlar!S296/f_s4,0)</f>
        <v>0</v>
      </c>
      <c r="T296" s="119">
        <f>IFERROR(Notlar!T296/f_s5,0)</f>
        <v>0</v>
      </c>
      <c r="U296" s="119">
        <f>IFERROR(Notlar!U296/f_s6,0)</f>
        <v>0</v>
      </c>
      <c r="V296" s="119">
        <f>IFERROR(Notlar!V296/f_s7,0)</f>
        <v>0</v>
      </c>
      <c r="W296" s="119">
        <f>IFERROR(Notlar!W296/f_s8,0)</f>
        <v>0</v>
      </c>
      <c r="X296" s="119">
        <f>IFERROR(Notlar!X296/f_s9,0)</f>
        <v>0</v>
      </c>
      <c r="Y296" s="119">
        <f>IFERROR(Notlar!Y296/f_s10,0)</f>
        <v>0</v>
      </c>
      <c r="Z296" s="122" t="e">
        <f>Notlar!Z296/f_top</f>
        <v>#VALUE!</v>
      </c>
      <c r="AA296" s="118">
        <f>IFERROR(Notlar!AA296/b_s1,0)</f>
        <v>0</v>
      </c>
      <c r="AB296" s="119">
        <f>IFERROR(Notlar!AB296/b_s2,0)</f>
        <v>0</v>
      </c>
      <c r="AC296" s="119">
        <f>IFERROR(Notlar!AC296/b_s3,0)</f>
        <v>0</v>
      </c>
      <c r="AD296" s="119">
        <f>IFERROR(Notlar!AD296/b_s4,0)</f>
        <v>0</v>
      </c>
      <c r="AE296" s="119">
        <f>IFERROR(Notlar!AE296/b_s5,0)</f>
        <v>0</v>
      </c>
      <c r="AF296" s="119">
        <f>IFERROR(Notlar!AF296/b_s6,0)</f>
        <v>0</v>
      </c>
      <c r="AG296" s="119">
        <f>IFERROR(Notlar!AG296/b_s7,0)</f>
        <v>0</v>
      </c>
      <c r="AH296" s="119">
        <f>IFERROR(Notlar!AH296/b_s8,0)</f>
        <v>0</v>
      </c>
      <c r="AI296" s="119">
        <f>IFERROR(Notlar!AI296/b_s9,0)</f>
        <v>0</v>
      </c>
      <c r="AJ296" s="119">
        <f>IFERROR(Notlar!AJ296/b_s10,0)</f>
        <v>0</v>
      </c>
      <c r="AK296" s="122" t="e">
        <f>Notlar!AK296/b_top</f>
        <v>#VALUE!</v>
      </c>
      <c r="AL296" s="168">
        <f t="shared" si="11"/>
        <v>0</v>
      </c>
      <c r="AM296" s="169">
        <f t="shared" si="11"/>
        <v>0</v>
      </c>
      <c r="AN296" s="169">
        <f t="shared" si="11"/>
        <v>0</v>
      </c>
      <c r="AO296" s="169">
        <f t="shared" si="11"/>
        <v>0</v>
      </c>
      <c r="AP296" s="169">
        <f t="shared" si="11"/>
        <v>0</v>
      </c>
      <c r="AQ296" s="169">
        <f t="shared" ref="AQ296:AU302" si="12">MAX(AF296,U296)</f>
        <v>0</v>
      </c>
      <c r="AR296" s="169">
        <f t="shared" si="12"/>
        <v>0</v>
      </c>
      <c r="AS296" s="169">
        <f t="shared" si="12"/>
        <v>0</v>
      </c>
      <c r="AT296" s="169">
        <f t="shared" si="12"/>
        <v>0</v>
      </c>
      <c r="AU296" s="169">
        <f t="shared" si="12"/>
        <v>0</v>
      </c>
      <c r="AV296" s="170">
        <f>Notlar!AV296/b_top</f>
        <v>0</v>
      </c>
    </row>
    <row r="297" spans="1:48" x14ac:dyDescent="0.25">
      <c r="A297" s="68">
        <v>295</v>
      </c>
      <c r="B297" s="126" t="str">
        <f>IF(Notlar!B297&lt;&gt;"",Notlar!B297,"")</f>
        <v/>
      </c>
      <c r="C297" s="127" t="str">
        <f>IF(Notlar!C297&lt;&gt;"",Notlar!C297,"")</f>
        <v/>
      </c>
      <c r="D297" s="128" t="str">
        <f>IF(Notlar!D297&lt;&gt;"",Notlar!D297,"")</f>
        <v/>
      </c>
      <c r="E297" s="118">
        <f>IFERROR(Notlar!E297/v_s1,0)</f>
        <v>0</v>
      </c>
      <c r="F297" s="119">
        <f>IFERROR(Notlar!F297/v_s2,0)</f>
        <v>0</v>
      </c>
      <c r="G297" s="119">
        <f>IFERROR(Notlar!G297/v_s3,0)</f>
        <v>0</v>
      </c>
      <c r="H297" s="119">
        <f>IFERROR(Notlar!H297/v_s4,0)</f>
        <v>0</v>
      </c>
      <c r="I297" s="119">
        <f>IFERROR(Notlar!I297/v_s5,0)</f>
        <v>0</v>
      </c>
      <c r="J297" s="119">
        <f>IFERROR(Notlar!J297/v_s6,0)</f>
        <v>0</v>
      </c>
      <c r="K297" s="119">
        <f>IFERROR(Notlar!K297/v_s7,0)</f>
        <v>0</v>
      </c>
      <c r="L297" s="119">
        <f>IFERROR(Notlar!L297/v_s8,0)</f>
        <v>0</v>
      </c>
      <c r="M297" s="119">
        <f>IFERROR(Notlar!M297/v_s9,0)</f>
        <v>0</v>
      </c>
      <c r="N297" s="119">
        <f>IFERROR(Notlar!N297/v_s10,0)</f>
        <v>0</v>
      </c>
      <c r="O297" s="120" t="e">
        <f>Notlar!O297/v_top</f>
        <v>#VALUE!</v>
      </c>
      <c r="P297" s="121">
        <f>IFERROR(Notlar!P297/f_s1,0)</f>
        <v>0</v>
      </c>
      <c r="Q297" s="119">
        <f>IFERROR(Notlar!Q297/f_s2,0)</f>
        <v>0</v>
      </c>
      <c r="R297" s="119">
        <f>IFERROR(Notlar!R297/f_s3,0)</f>
        <v>0</v>
      </c>
      <c r="S297" s="119">
        <f>IFERROR(Notlar!S297/f_s4,0)</f>
        <v>0</v>
      </c>
      <c r="T297" s="119">
        <f>IFERROR(Notlar!T297/f_s5,0)</f>
        <v>0</v>
      </c>
      <c r="U297" s="119">
        <f>IFERROR(Notlar!U297/f_s6,0)</f>
        <v>0</v>
      </c>
      <c r="V297" s="119">
        <f>IFERROR(Notlar!V297/f_s7,0)</f>
        <v>0</v>
      </c>
      <c r="W297" s="119">
        <f>IFERROR(Notlar!W297/f_s8,0)</f>
        <v>0</v>
      </c>
      <c r="X297" s="119">
        <f>IFERROR(Notlar!X297/f_s9,0)</f>
        <v>0</v>
      </c>
      <c r="Y297" s="119">
        <f>IFERROR(Notlar!Y297/f_s10,0)</f>
        <v>0</v>
      </c>
      <c r="Z297" s="122" t="e">
        <f>Notlar!Z297/f_top</f>
        <v>#VALUE!</v>
      </c>
      <c r="AA297" s="118">
        <f>IFERROR(Notlar!AA297/b_s1,0)</f>
        <v>0</v>
      </c>
      <c r="AB297" s="119">
        <f>IFERROR(Notlar!AB297/b_s2,0)</f>
        <v>0</v>
      </c>
      <c r="AC297" s="119">
        <f>IFERROR(Notlar!AC297/b_s3,0)</f>
        <v>0</v>
      </c>
      <c r="AD297" s="119">
        <f>IFERROR(Notlar!AD297/b_s4,0)</f>
        <v>0</v>
      </c>
      <c r="AE297" s="119">
        <f>IFERROR(Notlar!AE297/b_s5,0)</f>
        <v>0</v>
      </c>
      <c r="AF297" s="119">
        <f>IFERROR(Notlar!AF297/b_s6,0)</f>
        <v>0</v>
      </c>
      <c r="AG297" s="119">
        <f>IFERROR(Notlar!AG297/b_s7,0)</f>
        <v>0</v>
      </c>
      <c r="AH297" s="119">
        <f>IFERROR(Notlar!AH297/b_s8,0)</f>
        <v>0</v>
      </c>
      <c r="AI297" s="119">
        <f>IFERROR(Notlar!AI297/b_s9,0)</f>
        <v>0</v>
      </c>
      <c r="AJ297" s="119">
        <f>IFERROR(Notlar!AJ297/b_s10,0)</f>
        <v>0</v>
      </c>
      <c r="AK297" s="122" t="e">
        <f>Notlar!AK297/b_top</f>
        <v>#VALUE!</v>
      </c>
      <c r="AL297" s="168">
        <f t="shared" ref="AL297:AP302" si="13">MAX(AA297,P297)</f>
        <v>0</v>
      </c>
      <c r="AM297" s="169">
        <f t="shared" si="13"/>
        <v>0</v>
      </c>
      <c r="AN297" s="169">
        <f t="shared" si="13"/>
        <v>0</v>
      </c>
      <c r="AO297" s="169">
        <f t="shared" si="13"/>
        <v>0</v>
      </c>
      <c r="AP297" s="169">
        <f t="shared" si="13"/>
        <v>0</v>
      </c>
      <c r="AQ297" s="169">
        <f t="shared" si="12"/>
        <v>0</v>
      </c>
      <c r="AR297" s="169">
        <f t="shared" si="12"/>
        <v>0</v>
      </c>
      <c r="AS297" s="169">
        <f t="shared" si="12"/>
        <v>0</v>
      </c>
      <c r="AT297" s="169">
        <f t="shared" si="12"/>
        <v>0</v>
      </c>
      <c r="AU297" s="169">
        <f t="shared" si="12"/>
        <v>0</v>
      </c>
      <c r="AV297" s="170">
        <f>Notlar!AV297/b_top</f>
        <v>0</v>
      </c>
    </row>
    <row r="298" spans="1:48" x14ac:dyDescent="0.25">
      <c r="A298" s="30">
        <v>296</v>
      </c>
      <c r="B298" s="123" t="str">
        <f>IF(Notlar!B298&lt;&gt;"",Notlar!B298,"")</f>
        <v/>
      </c>
      <c r="C298" s="124" t="str">
        <f>IF(Notlar!C298&lt;&gt;"",Notlar!C298,"")</f>
        <v/>
      </c>
      <c r="D298" s="125" t="str">
        <f>IF(Notlar!D298&lt;&gt;"",Notlar!D298,"")</f>
        <v/>
      </c>
      <c r="E298" s="118">
        <f>IFERROR(Notlar!E298/v_s1,0)</f>
        <v>0</v>
      </c>
      <c r="F298" s="119">
        <f>IFERROR(Notlar!F298/v_s2,0)</f>
        <v>0</v>
      </c>
      <c r="G298" s="119">
        <f>IFERROR(Notlar!G298/v_s3,0)</f>
        <v>0</v>
      </c>
      <c r="H298" s="119">
        <f>IFERROR(Notlar!H298/v_s4,0)</f>
        <v>0</v>
      </c>
      <c r="I298" s="119">
        <f>IFERROR(Notlar!I298/v_s5,0)</f>
        <v>0</v>
      </c>
      <c r="J298" s="119">
        <f>IFERROR(Notlar!J298/v_s6,0)</f>
        <v>0</v>
      </c>
      <c r="K298" s="119">
        <f>IFERROR(Notlar!K298/v_s7,0)</f>
        <v>0</v>
      </c>
      <c r="L298" s="119">
        <f>IFERROR(Notlar!L298/v_s8,0)</f>
        <v>0</v>
      </c>
      <c r="M298" s="119">
        <f>IFERROR(Notlar!M298/v_s9,0)</f>
        <v>0</v>
      </c>
      <c r="N298" s="119">
        <f>IFERROR(Notlar!N298/v_s10,0)</f>
        <v>0</v>
      </c>
      <c r="O298" s="120" t="e">
        <f>Notlar!O298/v_top</f>
        <v>#VALUE!</v>
      </c>
      <c r="P298" s="121">
        <f>IFERROR(Notlar!P298/f_s1,0)</f>
        <v>0</v>
      </c>
      <c r="Q298" s="119">
        <f>IFERROR(Notlar!Q298/f_s2,0)</f>
        <v>0</v>
      </c>
      <c r="R298" s="119">
        <f>IFERROR(Notlar!R298/f_s3,0)</f>
        <v>0</v>
      </c>
      <c r="S298" s="119">
        <f>IFERROR(Notlar!S298/f_s4,0)</f>
        <v>0</v>
      </c>
      <c r="T298" s="119">
        <f>IFERROR(Notlar!T298/f_s5,0)</f>
        <v>0</v>
      </c>
      <c r="U298" s="119">
        <f>IFERROR(Notlar!U298/f_s6,0)</f>
        <v>0</v>
      </c>
      <c r="V298" s="119">
        <f>IFERROR(Notlar!V298/f_s7,0)</f>
        <v>0</v>
      </c>
      <c r="W298" s="119">
        <f>IFERROR(Notlar!W298/f_s8,0)</f>
        <v>0</v>
      </c>
      <c r="X298" s="119">
        <f>IFERROR(Notlar!X298/f_s9,0)</f>
        <v>0</v>
      </c>
      <c r="Y298" s="119">
        <f>IFERROR(Notlar!Y298/f_s10,0)</f>
        <v>0</v>
      </c>
      <c r="Z298" s="122" t="e">
        <f>Notlar!Z298/f_top</f>
        <v>#VALUE!</v>
      </c>
      <c r="AA298" s="118">
        <f>IFERROR(Notlar!AA298/b_s1,0)</f>
        <v>0</v>
      </c>
      <c r="AB298" s="119">
        <f>IFERROR(Notlar!AB298/b_s2,0)</f>
        <v>0</v>
      </c>
      <c r="AC298" s="119">
        <f>IFERROR(Notlar!AC298/b_s3,0)</f>
        <v>0</v>
      </c>
      <c r="AD298" s="119">
        <f>IFERROR(Notlar!AD298/b_s4,0)</f>
        <v>0</v>
      </c>
      <c r="AE298" s="119">
        <f>IFERROR(Notlar!AE298/b_s5,0)</f>
        <v>0</v>
      </c>
      <c r="AF298" s="119">
        <f>IFERROR(Notlar!AF298/b_s6,0)</f>
        <v>0</v>
      </c>
      <c r="AG298" s="119">
        <f>IFERROR(Notlar!AG298/b_s7,0)</f>
        <v>0</v>
      </c>
      <c r="AH298" s="119">
        <f>IFERROR(Notlar!AH298/b_s8,0)</f>
        <v>0</v>
      </c>
      <c r="AI298" s="119">
        <f>IFERROR(Notlar!AI298/b_s9,0)</f>
        <v>0</v>
      </c>
      <c r="AJ298" s="119">
        <f>IFERROR(Notlar!AJ298/b_s10,0)</f>
        <v>0</v>
      </c>
      <c r="AK298" s="122" t="e">
        <f>Notlar!AK298/b_top</f>
        <v>#VALUE!</v>
      </c>
      <c r="AL298" s="168">
        <f t="shared" si="13"/>
        <v>0</v>
      </c>
      <c r="AM298" s="169">
        <f t="shared" si="13"/>
        <v>0</v>
      </c>
      <c r="AN298" s="169">
        <f t="shared" si="13"/>
        <v>0</v>
      </c>
      <c r="AO298" s="169">
        <f t="shared" si="13"/>
        <v>0</v>
      </c>
      <c r="AP298" s="169">
        <f t="shared" si="13"/>
        <v>0</v>
      </c>
      <c r="AQ298" s="169">
        <f t="shared" si="12"/>
        <v>0</v>
      </c>
      <c r="AR298" s="169">
        <f t="shared" si="12"/>
        <v>0</v>
      </c>
      <c r="AS298" s="169">
        <f t="shared" si="12"/>
        <v>0</v>
      </c>
      <c r="AT298" s="169">
        <f t="shared" si="12"/>
        <v>0</v>
      </c>
      <c r="AU298" s="169">
        <f t="shared" si="12"/>
        <v>0</v>
      </c>
      <c r="AV298" s="170">
        <f>Notlar!AV298/b_top</f>
        <v>0</v>
      </c>
    </row>
    <row r="299" spans="1:48" x14ac:dyDescent="0.25">
      <c r="A299" s="68">
        <v>297</v>
      </c>
      <c r="B299" s="126" t="str">
        <f>IF(Notlar!B299&lt;&gt;"",Notlar!B299,"")</f>
        <v/>
      </c>
      <c r="C299" s="127" t="str">
        <f>IF(Notlar!C299&lt;&gt;"",Notlar!C299,"")</f>
        <v/>
      </c>
      <c r="D299" s="128" t="str">
        <f>IF(Notlar!D299&lt;&gt;"",Notlar!D299,"")</f>
        <v/>
      </c>
      <c r="E299" s="118">
        <f>IFERROR(Notlar!E299/v_s1,0)</f>
        <v>0</v>
      </c>
      <c r="F299" s="119">
        <f>IFERROR(Notlar!F299/v_s2,0)</f>
        <v>0</v>
      </c>
      <c r="G299" s="119">
        <f>IFERROR(Notlar!G299/v_s3,0)</f>
        <v>0</v>
      </c>
      <c r="H299" s="119">
        <f>IFERROR(Notlar!H299/v_s4,0)</f>
        <v>0</v>
      </c>
      <c r="I299" s="119">
        <f>IFERROR(Notlar!I299/v_s5,0)</f>
        <v>0</v>
      </c>
      <c r="J299" s="119">
        <f>IFERROR(Notlar!J299/v_s6,0)</f>
        <v>0</v>
      </c>
      <c r="K299" s="119">
        <f>IFERROR(Notlar!K299/v_s7,0)</f>
        <v>0</v>
      </c>
      <c r="L299" s="119">
        <f>IFERROR(Notlar!L299/v_s8,0)</f>
        <v>0</v>
      </c>
      <c r="M299" s="119">
        <f>IFERROR(Notlar!M299/v_s9,0)</f>
        <v>0</v>
      </c>
      <c r="N299" s="119">
        <f>IFERROR(Notlar!N299/v_s10,0)</f>
        <v>0</v>
      </c>
      <c r="O299" s="120" t="e">
        <f>Notlar!O299/v_top</f>
        <v>#VALUE!</v>
      </c>
      <c r="P299" s="121">
        <f>IFERROR(Notlar!P299/f_s1,0)</f>
        <v>0</v>
      </c>
      <c r="Q299" s="119">
        <f>IFERROR(Notlar!Q299/f_s2,0)</f>
        <v>0</v>
      </c>
      <c r="R299" s="119">
        <f>IFERROR(Notlar!R299/f_s3,0)</f>
        <v>0</v>
      </c>
      <c r="S299" s="119">
        <f>IFERROR(Notlar!S299/f_s4,0)</f>
        <v>0</v>
      </c>
      <c r="T299" s="119">
        <f>IFERROR(Notlar!T299/f_s5,0)</f>
        <v>0</v>
      </c>
      <c r="U299" s="119">
        <f>IFERROR(Notlar!U299/f_s6,0)</f>
        <v>0</v>
      </c>
      <c r="V299" s="119">
        <f>IFERROR(Notlar!V299/f_s7,0)</f>
        <v>0</v>
      </c>
      <c r="W299" s="119">
        <f>IFERROR(Notlar!W299/f_s8,0)</f>
        <v>0</v>
      </c>
      <c r="X299" s="119">
        <f>IFERROR(Notlar!X299/f_s9,0)</f>
        <v>0</v>
      </c>
      <c r="Y299" s="119">
        <f>IFERROR(Notlar!Y299/f_s10,0)</f>
        <v>0</v>
      </c>
      <c r="Z299" s="122" t="e">
        <f>Notlar!Z299/f_top</f>
        <v>#VALUE!</v>
      </c>
      <c r="AA299" s="118">
        <f>IFERROR(Notlar!AA299/b_s1,0)</f>
        <v>0</v>
      </c>
      <c r="AB299" s="119">
        <f>IFERROR(Notlar!AB299/b_s2,0)</f>
        <v>0</v>
      </c>
      <c r="AC299" s="119">
        <f>IFERROR(Notlar!AC299/b_s3,0)</f>
        <v>0</v>
      </c>
      <c r="AD299" s="119">
        <f>IFERROR(Notlar!AD299/b_s4,0)</f>
        <v>0</v>
      </c>
      <c r="AE299" s="119">
        <f>IFERROR(Notlar!AE299/b_s5,0)</f>
        <v>0</v>
      </c>
      <c r="AF299" s="119">
        <f>IFERROR(Notlar!AF299/b_s6,0)</f>
        <v>0</v>
      </c>
      <c r="AG299" s="119">
        <f>IFERROR(Notlar!AG299/b_s7,0)</f>
        <v>0</v>
      </c>
      <c r="AH299" s="119">
        <f>IFERROR(Notlar!AH299/b_s8,0)</f>
        <v>0</v>
      </c>
      <c r="AI299" s="119">
        <f>IFERROR(Notlar!AI299/b_s9,0)</f>
        <v>0</v>
      </c>
      <c r="AJ299" s="119">
        <f>IFERROR(Notlar!AJ299/b_s10,0)</f>
        <v>0</v>
      </c>
      <c r="AK299" s="122" t="e">
        <f>Notlar!AK299/b_top</f>
        <v>#VALUE!</v>
      </c>
      <c r="AL299" s="168">
        <f t="shared" si="13"/>
        <v>0</v>
      </c>
      <c r="AM299" s="169">
        <f t="shared" si="13"/>
        <v>0</v>
      </c>
      <c r="AN299" s="169">
        <f t="shared" si="13"/>
        <v>0</v>
      </c>
      <c r="AO299" s="169">
        <f t="shared" si="13"/>
        <v>0</v>
      </c>
      <c r="AP299" s="169">
        <f t="shared" si="13"/>
        <v>0</v>
      </c>
      <c r="AQ299" s="169">
        <f t="shared" si="12"/>
        <v>0</v>
      </c>
      <c r="AR299" s="169">
        <f t="shared" si="12"/>
        <v>0</v>
      </c>
      <c r="AS299" s="169">
        <f t="shared" si="12"/>
        <v>0</v>
      </c>
      <c r="AT299" s="169">
        <f t="shared" si="12"/>
        <v>0</v>
      </c>
      <c r="AU299" s="169">
        <f t="shared" si="12"/>
        <v>0</v>
      </c>
      <c r="AV299" s="170">
        <f>Notlar!AV299/b_top</f>
        <v>0</v>
      </c>
    </row>
    <row r="300" spans="1:48" x14ac:dyDescent="0.25">
      <c r="A300" s="30">
        <v>298</v>
      </c>
      <c r="B300" s="123" t="str">
        <f>IF(Notlar!B300&lt;&gt;"",Notlar!B300,"")</f>
        <v/>
      </c>
      <c r="C300" s="124" t="str">
        <f>IF(Notlar!C300&lt;&gt;"",Notlar!C300,"")</f>
        <v/>
      </c>
      <c r="D300" s="125" t="str">
        <f>IF(Notlar!D300&lt;&gt;"",Notlar!D300,"")</f>
        <v/>
      </c>
      <c r="E300" s="118">
        <f>IFERROR(Notlar!E300/v_s1,0)</f>
        <v>0</v>
      </c>
      <c r="F300" s="119">
        <f>IFERROR(Notlar!F300/v_s2,0)</f>
        <v>0</v>
      </c>
      <c r="G300" s="119">
        <f>IFERROR(Notlar!G300/v_s3,0)</f>
        <v>0</v>
      </c>
      <c r="H300" s="119">
        <f>IFERROR(Notlar!H300/v_s4,0)</f>
        <v>0</v>
      </c>
      <c r="I300" s="119">
        <f>IFERROR(Notlar!I300/v_s5,0)</f>
        <v>0</v>
      </c>
      <c r="J300" s="119">
        <f>IFERROR(Notlar!J300/v_s6,0)</f>
        <v>0</v>
      </c>
      <c r="K300" s="119">
        <f>IFERROR(Notlar!K300/v_s7,0)</f>
        <v>0</v>
      </c>
      <c r="L300" s="119">
        <f>IFERROR(Notlar!L300/v_s8,0)</f>
        <v>0</v>
      </c>
      <c r="M300" s="119">
        <f>IFERROR(Notlar!M300/v_s9,0)</f>
        <v>0</v>
      </c>
      <c r="N300" s="119">
        <f>IFERROR(Notlar!N300/v_s10,0)</f>
        <v>0</v>
      </c>
      <c r="O300" s="120" t="e">
        <f>Notlar!O300/v_top</f>
        <v>#VALUE!</v>
      </c>
      <c r="P300" s="121">
        <f>IFERROR(Notlar!P300/f_s1,0)</f>
        <v>0</v>
      </c>
      <c r="Q300" s="119">
        <f>IFERROR(Notlar!Q300/f_s2,0)</f>
        <v>0</v>
      </c>
      <c r="R300" s="119">
        <f>IFERROR(Notlar!R300/f_s3,0)</f>
        <v>0</v>
      </c>
      <c r="S300" s="119">
        <f>IFERROR(Notlar!S300/f_s4,0)</f>
        <v>0</v>
      </c>
      <c r="T300" s="119">
        <f>IFERROR(Notlar!T300/f_s5,0)</f>
        <v>0</v>
      </c>
      <c r="U300" s="119">
        <f>IFERROR(Notlar!U300/f_s6,0)</f>
        <v>0</v>
      </c>
      <c r="V300" s="119">
        <f>IFERROR(Notlar!V300/f_s7,0)</f>
        <v>0</v>
      </c>
      <c r="W300" s="119">
        <f>IFERROR(Notlar!W300/f_s8,0)</f>
        <v>0</v>
      </c>
      <c r="X300" s="119">
        <f>IFERROR(Notlar!X300/f_s9,0)</f>
        <v>0</v>
      </c>
      <c r="Y300" s="119">
        <f>IFERROR(Notlar!Y300/f_s10,0)</f>
        <v>0</v>
      </c>
      <c r="Z300" s="122" t="e">
        <f>Notlar!Z300/f_top</f>
        <v>#VALUE!</v>
      </c>
      <c r="AA300" s="118">
        <f>IFERROR(Notlar!AA300/b_s1,0)</f>
        <v>0</v>
      </c>
      <c r="AB300" s="119">
        <f>IFERROR(Notlar!AB300/b_s2,0)</f>
        <v>0</v>
      </c>
      <c r="AC300" s="119">
        <f>IFERROR(Notlar!AC300/b_s3,0)</f>
        <v>0</v>
      </c>
      <c r="AD300" s="119">
        <f>IFERROR(Notlar!AD300/b_s4,0)</f>
        <v>0</v>
      </c>
      <c r="AE300" s="119">
        <f>IFERROR(Notlar!AE300/b_s5,0)</f>
        <v>0</v>
      </c>
      <c r="AF300" s="119">
        <f>IFERROR(Notlar!AF300/b_s6,0)</f>
        <v>0</v>
      </c>
      <c r="AG300" s="119">
        <f>IFERROR(Notlar!AG300/b_s7,0)</f>
        <v>0</v>
      </c>
      <c r="AH300" s="119">
        <f>IFERROR(Notlar!AH300/b_s8,0)</f>
        <v>0</v>
      </c>
      <c r="AI300" s="119">
        <f>IFERROR(Notlar!AI300/b_s9,0)</f>
        <v>0</v>
      </c>
      <c r="AJ300" s="119">
        <f>IFERROR(Notlar!AJ300/b_s10,0)</f>
        <v>0</v>
      </c>
      <c r="AK300" s="122" t="e">
        <f>Notlar!AK300/b_top</f>
        <v>#VALUE!</v>
      </c>
      <c r="AL300" s="168">
        <f t="shared" si="13"/>
        <v>0</v>
      </c>
      <c r="AM300" s="169">
        <f t="shared" si="13"/>
        <v>0</v>
      </c>
      <c r="AN300" s="169">
        <f t="shared" si="13"/>
        <v>0</v>
      </c>
      <c r="AO300" s="169">
        <f t="shared" si="13"/>
        <v>0</v>
      </c>
      <c r="AP300" s="169">
        <f t="shared" si="13"/>
        <v>0</v>
      </c>
      <c r="AQ300" s="169">
        <f t="shared" si="12"/>
        <v>0</v>
      </c>
      <c r="AR300" s="169">
        <f t="shared" si="12"/>
        <v>0</v>
      </c>
      <c r="AS300" s="169">
        <f t="shared" si="12"/>
        <v>0</v>
      </c>
      <c r="AT300" s="169">
        <f t="shared" si="12"/>
        <v>0</v>
      </c>
      <c r="AU300" s="169">
        <f t="shared" si="12"/>
        <v>0</v>
      </c>
      <c r="AV300" s="170">
        <f>Notlar!AV300/b_top</f>
        <v>0</v>
      </c>
    </row>
    <row r="301" spans="1:48" x14ac:dyDescent="0.25">
      <c r="A301" s="68">
        <v>299</v>
      </c>
      <c r="B301" s="126" t="str">
        <f>IF(Notlar!B301&lt;&gt;"",Notlar!B301,"")</f>
        <v/>
      </c>
      <c r="C301" s="127" t="str">
        <f>IF(Notlar!C301&lt;&gt;"",Notlar!C301,"")</f>
        <v/>
      </c>
      <c r="D301" s="128" t="str">
        <f>IF(Notlar!D301&lt;&gt;"",Notlar!D301,"")</f>
        <v/>
      </c>
      <c r="E301" s="118">
        <f>IFERROR(Notlar!E301/v_s1,0)</f>
        <v>0</v>
      </c>
      <c r="F301" s="119">
        <f>IFERROR(Notlar!F301/v_s2,0)</f>
        <v>0</v>
      </c>
      <c r="G301" s="119">
        <f>IFERROR(Notlar!G301/v_s3,0)</f>
        <v>0</v>
      </c>
      <c r="H301" s="119">
        <f>IFERROR(Notlar!H301/v_s4,0)</f>
        <v>0</v>
      </c>
      <c r="I301" s="119">
        <f>IFERROR(Notlar!I301/v_s5,0)</f>
        <v>0</v>
      </c>
      <c r="J301" s="119">
        <f>IFERROR(Notlar!J301/v_s6,0)</f>
        <v>0</v>
      </c>
      <c r="K301" s="119">
        <f>IFERROR(Notlar!K301/v_s7,0)</f>
        <v>0</v>
      </c>
      <c r="L301" s="119">
        <f>IFERROR(Notlar!L301/v_s8,0)</f>
        <v>0</v>
      </c>
      <c r="M301" s="119">
        <f>IFERROR(Notlar!M301/v_s9,0)</f>
        <v>0</v>
      </c>
      <c r="N301" s="119">
        <f>IFERROR(Notlar!N301/v_s10,0)</f>
        <v>0</v>
      </c>
      <c r="O301" s="120" t="e">
        <f>Notlar!O301/v_top</f>
        <v>#VALUE!</v>
      </c>
      <c r="P301" s="121">
        <f>IFERROR(Notlar!P301/f_s1,0)</f>
        <v>0</v>
      </c>
      <c r="Q301" s="119">
        <f>IFERROR(Notlar!Q301/f_s2,0)</f>
        <v>0</v>
      </c>
      <c r="R301" s="119">
        <f>IFERROR(Notlar!R301/f_s3,0)</f>
        <v>0</v>
      </c>
      <c r="S301" s="119">
        <f>IFERROR(Notlar!S301/f_s4,0)</f>
        <v>0</v>
      </c>
      <c r="T301" s="119">
        <f>IFERROR(Notlar!T301/f_s5,0)</f>
        <v>0</v>
      </c>
      <c r="U301" s="119">
        <f>IFERROR(Notlar!U301/f_s6,0)</f>
        <v>0</v>
      </c>
      <c r="V301" s="119">
        <f>IFERROR(Notlar!V301/f_s7,0)</f>
        <v>0</v>
      </c>
      <c r="W301" s="119">
        <f>IFERROR(Notlar!W301/f_s8,0)</f>
        <v>0</v>
      </c>
      <c r="X301" s="119">
        <f>IFERROR(Notlar!X301/f_s9,0)</f>
        <v>0</v>
      </c>
      <c r="Y301" s="119">
        <f>IFERROR(Notlar!Y301/f_s10,0)</f>
        <v>0</v>
      </c>
      <c r="Z301" s="122" t="e">
        <f>Notlar!Z301/f_top</f>
        <v>#VALUE!</v>
      </c>
      <c r="AA301" s="118">
        <f>IFERROR(Notlar!AA301/b_s1,0)</f>
        <v>0</v>
      </c>
      <c r="AB301" s="119">
        <f>IFERROR(Notlar!AB301/b_s2,0)</f>
        <v>0</v>
      </c>
      <c r="AC301" s="119">
        <f>IFERROR(Notlar!AC301/b_s3,0)</f>
        <v>0</v>
      </c>
      <c r="AD301" s="119">
        <f>IFERROR(Notlar!AD301/b_s4,0)</f>
        <v>0</v>
      </c>
      <c r="AE301" s="119">
        <f>IFERROR(Notlar!AE301/b_s5,0)</f>
        <v>0</v>
      </c>
      <c r="AF301" s="119">
        <f>IFERROR(Notlar!AF301/b_s6,0)</f>
        <v>0</v>
      </c>
      <c r="AG301" s="119">
        <f>IFERROR(Notlar!AG301/b_s7,0)</f>
        <v>0</v>
      </c>
      <c r="AH301" s="119">
        <f>IFERROR(Notlar!AH301/b_s8,0)</f>
        <v>0</v>
      </c>
      <c r="AI301" s="119">
        <f>IFERROR(Notlar!AI301/b_s9,0)</f>
        <v>0</v>
      </c>
      <c r="AJ301" s="119">
        <f>IFERROR(Notlar!AJ301/b_s10,0)</f>
        <v>0</v>
      </c>
      <c r="AK301" s="122" t="e">
        <f>Notlar!AK301/b_top</f>
        <v>#VALUE!</v>
      </c>
      <c r="AL301" s="168">
        <f t="shared" si="13"/>
        <v>0</v>
      </c>
      <c r="AM301" s="169">
        <f t="shared" si="13"/>
        <v>0</v>
      </c>
      <c r="AN301" s="169">
        <f t="shared" si="13"/>
        <v>0</v>
      </c>
      <c r="AO301" s="169">
        <f t="shared" si="13"/>
        <v>0</v>
      </c>
      <c r="AP301" s="169">
        <f t="shared" si="13"/>
        <v>0</v>
      </c>
      <c r="AQ301" s="169">
        <f t="shared" si="12"/>
        <v>0</v>
      </c>
      <c r="AR301" s="169">
        <f t="shared" si="12"/>
        <v>0</v>
      </c>
      <c r="AS301" s="169">
        <f t="shared" si="12"/>
        <v>0</v>
      </c>
      <c r="AT301" s="169">
        <f t="shared" si="12"/>
        <v>0</v>
      </c>
      <c r="AU301" s="169">
        <f t="shared" si="12"/>
        <v>0</v>
      </c>
      <c r="AV301" s="170">
        <f>Notlar!AV301/b_top</f>
        <v>0</v>
      </c>
    </row>
    <row r="302" spans="1:48" ht="15.75" thickBot="1" x14ac:dyDescent="0.3">
      <c r="A302" s="31">
        <v>300</v>
      </c>
      <c r="B302" s="129" t="str">
        <f>IF(Notlar!B302&lt;&gt;"",Notlar!B302,"")</f>
        <v/>
      </c>
      <c r="C302" s="130" t="str">
        <f>IF(Notlar!C302&lt;&gt;"",Notlar!C302,"")</f>
        <v/>
      </c>
      <c r="D302" s="131" t="str">
        <f>IF(Notlar!D302&lt;&gt;"",Notlar!D302,"")</f>
        <v/>
      </c>
      <c r="E302" s="132">
        <f>IFERROR(Notlar!E302/v_s1,0)</f>
        <v>0</v>
      </c>
      <c r="F302" s="133">
        <f>IFERROR(Notlar!F302/v_s2,0)</f>
        <v>0</v>
      </c>
      <c r="G302" s="133">
        <f>IFERROR(Notlar!G302/v_s3,0)</f>
        <v>0</v>
      </c>
      <c r="H302" s="133">
        <f>IFERROR(Notlar!H302/v_s4,0)</f>
        <v>0</v>
      </c>
      <c r="I302" s="133">
        <f>IFERROR(Notlar!I302/v_s5,0)</f>
        <v>0</v>
      </c>
      <c r="J302" s="133">
        <f>IFERROR(Notlar!J302/v_s6,0)</f>
        <v>0</v>
      </c>
      <c r="K302" s="133">
        <f>IFERROR(Notlar!K302/v_s7,0)</f>
        <v>0</v>
      </c>
      <c r="L302" s="133">
        <f>IFERROR(Notlar!L302/v_s8,0)</f>
        <v>0</v>
      </c>
      <c r="M302" s="133">
        <f>IFERROR(Notlar!M302/v_s9,0)</f>
        <v>0</v>
      </c>
      <c r="N302" s="133">
        <f>IFERROR(Notlar!N302/v_s10,0)</f>
        <v>0</v>
      </c>
      <c r="O302" s="134" t="e">
        <f>Notlar!O302/v_top</f>
        <v>#VALUE!</v>
      </c>
      <c r="P302" s="135">
        <f>IFERROR(Notlar!P302/f_s1,0)</f>
        <v>0</v>
      </c>
      <c r="Q302" s="133">
        <f>IFERROR(Notlar!Q302/f_s2,0)</f>
        <v>0</v>
      </c>
      <c r="R302" s="133">
        <f>IFERROR(Notlar!R302/f_s3,0)</f>
        <v>0</v>
      </c>
      <c r="S302" s="133">
        <f>IFERROR(Notlar!S302/f_s4,0)</f>
        <v>0</v>
      </c>
      <c r="T302" s="133">
        <f>IFERROR(Notlar!T302/f_s5,0)</f>
        <v>0</v>
      </c>
      <c r="U302" s="133">
        <f>IFERROR(Notlar!U302/f_s6,0)</f>
        <v>0</v>
      </c>
      <c r="V302" s="133">
        <f>IFERROR(Notlar!V302/f_s7,0)</f>
        <v>0</v>
      </c>
      <c r="W302" s="133">
        <f>IFERROR(Notlar!W302/f_s8,0)</f>
        <v>0</v>
      </c>
      <c r="X302" s="133">
        <f>IFERROR(Notlar!X302/f_s9,0)</f>
        <v>0</v>
      </c>
      <c r="Y302" s="133">
        <f>IFERROR(Notlar!Y302/f_s10,0)</f>
        <v>0</v>
      </c>
      <c r="Z302" s="136" t="e">
        <f>Notlar!Z302/f_top</f>
        <v>#VALUE!</v>
      </c>
      <c r="AA302" s="132">
        <f>IFERROR(Notlar!AA302/b_s1,0)</f>
        <v>0</v>
      </c>
      <c r="AB302" s="133">
        <f>IFERROR(Notlar!AB302/b_s2,0)</f>
        <v>0</v>
      </c>
      <c r="AC302" s="133">
        <f>IFERROR(Notlar!AC302/b_s3,0)</f>
        <v>0</v>
      </c>
      <c r="AD302" s="133">
        <f>IFERROR(Notlar!AD302/b_s4,0)</f>
        <v>0</v>
      </c>
      <c r="AE302" s="133">
        <f>IFERROR(Notlar!AE302/b_s5,0)</f>
        <v>0</v>
      </c>
      <c r="AF302" s="133">
        <f>IFERROR(Notlar!AF302/b_s6,0)</f>
        <v>0</v>
      </c>
      <c r="AG302" s="133">
        <f>IFERROR(Notlar!AG302/b_s7,0)</f>
        <v>0</v>
      </c>
      <c r="AH302" s="133">
        <f>IFERROR(Notlar!AH302/b_s8,0)</f>
        <v>0</v>
      </c>
      <c r="AI302" s="133">
        <f>IFERROR(Notlar!AI302/b_s9,0)</f>
        <v>0</v>
      </c>
      <c r="AJ302" s="133">
        <f>IFERROR(Notlar!AJ302/b_s10,0)</f>
        <v>0</v>
      </c>
      <c r="AK302" s="136" t="e">
        <f>Notlar!AK302/b_top</f>
        <v>#VALUE!</v>
      </c>
      <c r="AL302" s="171">
        <f t="shared" si="13"/>
        <v>0</v>
      </c>
      <c r="AM302" s="172">
        <f t="shared" si="13"/>
        <v>0</v>
      </c>
      <c r="AN302" s="172">
        <f t="shared" si="13"/>
        <v>0</v>
      </c>
      <c r="AO302" s="172">
        <f t="shared" si="13"/>
        <v>0</v>
      </c>
      <c r="AP302" s="172">
        <f t="shared" si="13"/>
        <v>0</v>
      </c>
      <c r="AQ302" s="172">
        <f t="shared" si="12"/>
        <v>0</v>
      </c>
      <c r="AR302" s="172">
        <f t="shared" si="12"/>
        <v>0</v>
      </c>
      <c r="AS302" s="172">
        <f t="shared" si="12"/>
        <v>0</v>
      </c>
      <c r="AT302" s="172">
        <f t="shared" si="12"/>
        <v>0</v>
      </c>
      <c r="AU302" s="172">
        <f t="shared" si="12"/>
        <v>0</v>
      </c>
      <c r="AV302" s="173">
        <f>Notlar!AV302/b_top</f>
        <v>0</v>
      </c>
    </row>
  </sheetData>
  <sheetProtection algorithmName="SHA-512" hashValue="z8SmDgWVusHSbmJmsxqSjvkN6+CPSPU4hCMyEh86DPIo7LKNYPDN8ZCj+Lu0sbWx5erMjRTl5JH37lIvfVu1HA==" saltValue="8XhAdMuJgb37b7haNi3mHg==" spinCount="100000" sheet="1" objects="1" scenarios="1"/>
  <mergeCells count="4">
    <mergeCell ref="E1:O1"/>
    <mergeCell ref="P1:Z1"/>
    <mergeCell ref="AA1:AK1"/>
    <mergeCell ref="AL1:AV1"/>
  </mergeCells>
  <conditionalFormatting sqref="E3:N1048576">
    <cfRule type="cellIs" dxfId="20" priority="7" operator="notBetween">
      <formula>0</formula>
      <formula>1</formula>
    </cfRule>
    <cfRule type="cellIs" dxfId="19" priority="8" operator="greaterThan">
      <formula>1</formula>
    </cfRule>
  </conditionalFormatting>
  <conditionalFormatting sqref="E3:AK302">
    <cfRule type="cellIs" dxfId="18" priority="4" operator="notEqual">
      <formula>0</formula>
    </cfRule>
  </conditionalFormatting>
  <conditionalFormatting sqref="O6">
    <cfRule type="cellIs" dxfId="17" priority="6" operator="notEqual">
      <formula>0</formula>
    </cfRule>
  </conditionalFormatting>
  <conditionalFormatting sqref="AL3:AU302">
    <cfRule type="cellIs" dxfId="16" priority="1" operator="notBetween">
      <formula>0</formula>
      <formula>v_s1</formula>
    </cfRule>
  </conditionalFormatting>
  <conditionalFormatting sqref="AV3:AV302">
    <cfRule type="cellIs" dxfId="15" priority="2" operator="notBetween">
      <formula>0</formula>
      <formula>100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ayfa2"/>
  <dimension ref="A1:AE305"/>
  <sheetViews>
    <sheetView topLeftCell="C1" zoomScale="85" zoomScaleNormal="85" workbookViewId="0">
      <selection activeCell="E3" sqref="E3"/>
    </sheetView>
  </sheetViews>
  <sheetFormatPr defaultColWidth="8.85546875" defaultRowHeight="15" x14ac:dyDescent="0.25"/>
  <cols>
    <col min="1" max="1" width="8.85546875" style="41"/>
    <col min="2" max="2" width="15.28515625" style="1" customWidth="1"/>
    <col min="3" max="3" width="24.42578125" customWidth="1"/>
    <col min="4" max="4" width="31" customWidth="1"/>
    <col min="5" max="28" width="8.85546875" style="1"/>
    <col min="30" max="30" width="12.7109375" customWidth="1"/>
    <col min="31" max="31" width="11.42578125" customWidth="1"/>
  </cols>
  <sheetData>
    <row r="1" spans="1:31" ht="15.75" thickBot="1" x14ac:dyDescent="0.3">
      <c r="A1" s="93"/>
      <c r="B1" s="76"/>
      <c r="C1" s="33"/>
      <c r="D1" s="33"/>
      <c r="E1" s="297" t="s">
        <v>42</v>
      </c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U1" s="292" t="s">
        <v>44</v>
      </c>
      <c r="V1" s="293"/>
      <c r="W1" s="293"/>
      <c r="X1" s="293"/>
      <c r="Y1" s="293"/>
      <c r="Z1" s="293"/>
      <c r="AA1" s="293"/>
      <c r="AB1" s="294"/>
      <c r="AD1" s="62"/>
      <c r="AE1" s="63" t="s">
        <v>0</v>
      </c>
    </row>
    <row r="2" spans="1:31" ht="15.75" thickBot="1" x14ac:dyDescent="0.3">
      <c r="A2" s="26" t="s">
        <v>37</v>
      </c>
      <c r="B2" s="2" t="s">
        <v>38</v>
      </c>
      <c r="C2" s="27" t="s">
        <v>39</v>
      </c>
      <c r="D2" s="203" t="s">
        <v>40</v>
      </c>
      <c r="E2" s="205" t="s">
        <v>2</v>
      </c>
      <c r="F2" s="206" t="s">
        <v>3</v>
      </c>
      <c r="G2" s="206" t="s">
        <v>4</v>
      </c>
      <c r="H2" s="206" t="s">
        <v>5</v>
      </c>
      <c r="I2" s="206" t="s">
        <v>6</v>
      </c>
      <c r="J2" s="206" t="s">
        <v>7</v>
      </c>
      <c r="K2" s="206" t="s">
        <v>8</v>
      </c>
      <c r="L2" s="206" t="s">
        <v>9</v>
      </c>
      <c r="M2" s="206" t="s">
        <v>10</v>
      </c>
      <c r="N2" s="206" t="s">
        <v>11</v>
      </c>
      <c r="O2" s="206" t="s">
        <v>12</v>
      </c>
      <c r="P2" s="206" t="s">
        <v>267</v>
      </c>
      <c r="Q2" s="206" t="s">
        <v>268</v>
      </c>
      <c r="R2" s="206" t="s">
        <v>269</v>
      </c>
      <c r="S2" s="207" t="s">
        <v>270</v>
      </c>
      <c r="U2" s="185" t="s">
        <v>13</v>
      </c>
      <c r="V2" s="186" t="s">
        <v>14</v>
      </c>
      <c r="W2" s="186" t="s">
        <v>15</v>
      </c>
      <c r="X2" s="186" t="s">
        <v>16</v>
      </c>
      <c r="Y2" s="186" t="s">
        <v>17</v>
      </c>
      <c r="Z2" s="186" t="s">
        <v>18</v>
      </c>
      <c r="AA2" s="186" t="s">
        <v>19</v>
      </c>
      <c r="AB2" s="187" t="s">
        <v>20</v>
      </c>
      <c r="AD2" s="61" t="s">
        <v>2</v>
      </c>
      <c r="AE2" s="137">
        <f>IF(E$304&gt;0,AVERAGEIF(E$3:E$302,"&gt;0"),0)</f>
        <v>0.45423841810560561</v>
      </c>
    </row>
    <row r="3" spans="1:31" x14ac:dyDescent="0.25">
      <c r="A3" s="93">
        <v>1</v>
      </c>
      <c r="B3" s="139">
        <f>IF(Notlar!B3&lt;&gt;"",Notlar!B3,"")</f>
        <v>201505002</v>
      </c>
      <c r="C3" s="140" t="str">
        <f>IF(Notlar!C3&lt;&gt;"",Notlar!C3,"")</f>
        <v xml:space="preserve">OĞUZ KAAN </v>
      </c>
      <c r="D3" s="182" t="str">
        <f>IF(Notlar!D3&lt;&gt;"",Notlar!D3,"")</f>
        <v>ELİDOLU</v>
      </c>
      <c r="E3" s="208" cm="1">
        <f t="array" ref="E3">_xlfn.SINGLE(IFERROR(((MMULT(NotlarYuzdelikBasari!$E3:$N3,DersMatris_Degerlendirme!D$4:D$13)/(SUM(DersMatris_Degerlendirme!D$4:D$13)))+(MMULT(NotlarYuzdelikBasari!$AL3:$AU3,DersMatris_Degerlendirme!D$15:D$24)/(SUM(DersMatris_Degerlendirme!D$15:D$24))))/2,0))*(DersMatris!$C$12/100)</f>
        <v>0.3951216841841842</v>
      </c>
      <c r="F3" s="208" cm="1">
        <f t="array" ref="F3">_xlfn.SINGLE(IFERROR(((MMULT(NotlarYuzdelikBasari!$E3:$N3,DersMatris_Degerlendirme!E$4:E$13)/(SUM(DersMatris_Degerlendirme!E$4:E$13)))+(MMULT(NotlarYuzdelikBasari!$AL3:$AU3,DersMatris_Degerlendirme!E$15:E$24)/(SUM(DersMatris_Degerlendirme!E$15:E$24))))/2,0))*(DersMatris!$D$12/100)</f>
        <v>0.57751325673884224</v>
      </c>
      <c r="G3" s="204" cm="1">
        <f t="array" ref="G3">_xlfn.SINGLE(IFERROR(((MMULT(NotlarYuzdelikBasari!$E3:$N3,DersMatris_Degerlendirme!F$4:F$13)/(SUM(DersMatris_Degerlendirme!F$4:F$13)))+(MMULT(NotlarYuzdelikBasari!$AL3:$AU3,DersMatris_Degerlendirme!F$15:F$24)/(SUM(DersMatris_Degerlendirme!F$15:F$24))))/2,0))*(DersMatris!$E$12/100)</f>
        <v>0.52083916083916082</v>
      </c>
      <c r="H3" s="204" cm="1">
        <f t="array" ref="H3">_xlfn.SINGLE(IFERROR(((MMULT(NotlarYuzdelikBasari!$E3:$N3,DersMatris_Degerlendirme!G$4:G$13)/(SUM(DersMatris_Degerlendirme!G$4:G$13)))+(MMULT(NotlarYuzdelikBasari!$AL3:$AU3,DersMatris_Degerlendirme!G$15:G$24)/(SUM(DersMatris_Degerlendirme!G$15:G$24))))/2,0))*(DersMatris!$F$12/100)</f>
        <v>0.56853448275862062</v>
      </c>
      <c r="I3" s="204" cm="1">
        <f t="array" ref="I3">_xlfn.SINGLE(IFERROR(((MMULT(NotlarYuzdelikBasari!$E3:$N3,DersMatris_Degerlendirme!H$4:H$13)/(SUM(DersMatris_Degerlendirme!H$4:H$13)))+(MMULT(NotlarYuzdelikBasari!$AL3:$AU3,DersMatris_Degerlendirme!H$15:H$24)/(SUM(DersMatris_Degerlendirme!H$15:H$24))))/2,0))*(DersMatris!$G$12/100)</f>
        <v>0.35658263305322135</v>
      </c>
      <c r="J3" s="204" cm="1">
        <f t="array" ref="J3">_xlfn.SINGLE(IFERROR(((MMULT(NotlarYuzdelikBasari!$E3:$N3,DersMatris_Degerlendirme!I$4:I$13)/(SUM(DersMatris_Degerlendirme!I$4:I$13)))+(MMULT(NotlarYuzdelikBasari!$AL3:$AU3,DersMatris_Degerlendirme!I$15:I$24)/(SUM(DersMatris_Degerlendirme!I$15:I$24))))/2,0))*(DersMatris!$H$12/100)</f>
        <v>0.13333333333333333</v>
      </c>
      <c r="K3" s="204" cm="1">
        <f t="array" ref="K3">_xlfn.SINGLE(IFERROR(((MMULT(NotlarYuzdelikBasari!$E3:$N3,DersMatris_Degerlendirme!J$4:J$13)/(SUM(DersMatris_Degerlendirme!J$4:J$13)))+(MMULT(NotlarYuzdelikBasari!$AL3:$AU3,DersMatris_Degerlendirme!J$15:J$24)/(SUM(DersMatris_Degerlendirme!J$15:J$24))))/2,0))*(DersMatris!$I$12/100)</f>
        <v>0.13333333333333333</v>
      </c>
      <c r="L3" s="204" cm="1">
        <f t="array" ref="L3">_xlfn.SINGLE(IFERROR(((MMULT(NotlarYuzdelikBasari!$E3:$N3,DersMatris_Degerlendirme!K$4:K$13)/(SUM(DersMatris_Degerlendirme!K$4:K$13)))+(MMULT(NotlarYuzdelikBasari!$AL3:$AU3,DersMatris_Degerlendirme!K$15:K$24)/(SUM(DersMatris_Degerlendirme!K$15:K$24))))/2,0))*(DersMatris!$J$12/100)</f>
        <v>0.17857142857142858</v>
      </c>
      <c r="M3" s="204" cm="1">
        <f t="array" ref="M3">_xlfn.SINGLE(IFERROR(((MMULT(NotlarYuzdelikBasari!$E3:$N3,DersMatris_Degerlendirme!L$4:L$13)/(SUM(DersMatris_Degerlendirme!L$4:L$13)))+(MMULT(NotlarYuzdelikBasari!$AL3:$AU3,DersMatris_Degerlendirme!L$15:L$24)/(SUM(DersMatris_Degerlendirme!L$15:L$24))))/2,0))*(DersMatris!$K$12/100)</f>
        <v>0.30136054421768704</v>
      </c>
      <c r="N3" s="204" cm="1">
        <f t="array" ref="N3">_xlfn.SINGLE(IFERROR(((MMULT(NotlarYuzdelikBasari!$E3:$N3,DersMatris_Degerlendirme!M$4:M$13)/(SUM(DersMatris_Degerlendirme!M$4:M$13)))+(MMULT(NotlarYuzdelikBasari!$AL3:$AU3,DersMatris_Degerlendirme!M$15:M$24)/(SUM(DersMatris_Degerlendirme!M$15:M$24))))/2,0))*(DersMatris!$L$12/100)</f>
        <v>0.24507352941176472</v>
      </c>
      <c r="O3" s="204" cm="1">
        <f t="array" ref="O3">_xlfn.SINGLE(IFERROR(((MMULT(NotlarYuzdelikBasari!$E3:$N3,DersMatris_Degerlendirme!N$4:N$13)/(SUM(DersMatris_Degerlendirme!N$4:N$13)))+(MMULT(NotlarYuzdelikBasari!$AL3:$AU3,DersMatris_Degerlendirme!N$15:N$24)/(SUM(DersMatris_Degerlendirme!N$15:N$24))))/2,0))*(DersMatris!$M$12/100)</f>
        <v>0.48873451760104303</v>
      </c>
      <c r="P3" s="204" cm="1">
        <f t="array" ref="P3">_xlfn.SINGLE(IFERROR(((MMULT(NotlarYuzdelikBasari!$E3:$N3,DersMatris_Degerlendirme!O$4:O$13)/(SUM(DersMatris_Degerlendirme!O$4:O$13)))+(MMULT(NotlarYuzdelikBasari!$AL3:$AU3,DersMatris_Degerlendirme!O$15:O$24)/(SUM(DersMatris_Degerlendirme!O$15:O$24))))/2,0))*(DersMatris!$N$12/100)</f>
        <v>0</v>
      </c>
      <c r="Q3" s="204" cm="1">
        <f t="array" ref="Q3">_xlfn.SINGLE(IFERROR(((MMULT(NotlarYuzdelikBasari!$E3:$N3,DersMatris_Degerlendirme!P$4:P$13)/(SUM(DersMatris_Degerlendirme!P$4:P$13)))+(MMULT(NotlarYuzdelikBasari!$AL3:$AU3,DersMatris_Degerlendirme!P$15:P$24)/(SUM(DersMatris_Degerlendirme!P$15:P$24))))/2,0))*(DersMatris!$O$12/100)</f>
        <v>0</v>
      </c>
      <c r="R3" s="204" cm="1">
        <f t="array" ref="R3">_xlfn.SINGLE(IFERROR(((MMULT(NotlarYuzdelikBasari!$E3:$N3,DersMatris_Degerlendirme!Q$4:Q$13)/(SUM(DersMatris_Degerlendirme!Q$4:Q$13)))+(MMULT(NotlarYuzdelikBasari!$AL3:$AU3,DersMatris_Degerlendirme!Q$15:Q$24)/(SUM(DersMatris_Degerlendirme!Q$15:Q$24))))/2,0))*(DersMatris!$P$12/100)</f>
        <v>0</v>
      </c>
      <c r="S3" s="204" cm="1">
        <f t="array" ref="S3">_xlfn.SINGLE(IFERROR(((MMULT(NotlarYuzdelikBasari!$E3:$N3,DersMatris_Degerlendirme!R$4:R$13)/(SUM(DersMatris_Degerlendirme!R$4:R$13)))+(MMULT(NotlarYuzdelikBasari!$AL3:$AU3,DersMatris_Degerlendirme!R$15:R$24)/(SUM(DersMatris_Degerlendirme!R$15:R$24))))/2,0))*(DersMatris!$Q$12/100)</f>
        <v>0</v>
      </c>
      <c r="U3" s="188">
        <f>IFERROR(
    (
        IFERROR( MMULT(NotlarYuzdelikBasari!$E3:$N3, Degerlendirme!D$4:D$13) / SUM(Degerlendirme!D$4:D$13), 0 ) +
        IFERROR( MMULT(NotlarYuzdelikBasari!$AL3:$AU3, Degerlendirme!D$15:D$24) / SUM(Degerlendirme!D$15:D$24), 0 )
    ) / 2,
    0
)</f>
        <v>0.25</v>
      </c>
      <c r="V3" s="188">
        <f>IFERROR(
    (
        IFERROR( MMULT(NotlarYuzdelikBasari!$E3:$N3, Degerlendirme!E$4:E$13) / SUM(Degerlendirme!E$4:E$13), 0 ) +
        IFERROR( MMULT(NotlarYuzdelikBasari!$AL3:$AU3, Degerlendirme!E$15:E$24) / SUM(Degerlendirme!E$15:E$24), 0 )
    ) / 2,
    0
)</f>
        <v>0.54166666666666674</v>
      </c>
      <c r="W3" s="188">
        <f>IFERROR(
    (
        IFERROR( MMULT(NotlarYuzdelikBasari!$E3:$N3, Degerlendirme!F$4:F$13) / SUM(Degerlendirme!F$4:F$13), 0 ) +
        IFERROR( MMULT(NotlarYuzdelikBasari!$AL3:$AU3, Degerlendirme!F$15:F$24) / SUM(Degerlendirme!F$15:F$24), 0 )
    ) / 2,
    0
)</f>
        <v>0.54166666666666674</v>
      </c>
      <c r="X3" s="188">
        <f>IFERROR(
    (
        IFERROR( MMULT(NotlarYuzdelikBasari!$E3:$N3, Degerlendirme!G$4:G$13) / SUM(Degerlendirme!G$4:G$13), 0 ) +
        IFERROR( MMULT(NotlarYuzdelikBasari!$AL3:$AU3, Degerlendirme!G$15:G$24) / SUM(Degerlendirme!G$15:G$24), 0 )
    ) / 2,
    0
)</f>
        <v>0.83333333333333326</v>
      </c>
      <c r="Y3" s="188">
        <f>IFERROR(
    (
        IFERROR( MMULT(NotlarYuzdelikBasari!$E3:$N3, Degerlendirme!H$4:H$13) / SUM(Degerlendirme!H$4:H$13), 0 ) +
        IFERROR( MMULT(NotlarYuzdelikBasari!$AL3:$AU3, Degerlendirme!H$15:H$24) / SUM(Degerlendirme!H$15:H$24), 0 )
    ) / 2,
    0
)</f>
        <v>0.33333333333333331</v>
      </c>
      <c r="Z3" s="188">
        <f>IFERROR(
    (
        IFERROR( MMULT(NotlarYuzdelikBasari!$E3:$N3, Degerlendirme!I$4:I$13) / SUM(Degerlendirme!I$4:I$13), 0 ) +
        IFERROR( MMULT(NotlarYuzdelikBasari!$AL3:$AU3, Degerlendirme!I$15:I$24) / SUM(Degerlendirme!I$15:I$24), 0 )
    ) / 2,
    0
)</f>
        <v>0.75</v>
      </c>
      <c r="AA3" s="188">
        <f>IFERROR(
    (
        IFERROR( MMULT(NotlarYuzdelikBasari!$E3:$N3, Degerlendirme!J$4:J$13) / SUM(Degerlendirme!J$4:J$13), 0 ) +
        IFERROR( MMULT(NotlarYuzdelikBasari!$AL3:$AU3, Degerlendirme!J$15:J$24) / SUM(Degerlendirme!J$15:J$24), 0 )
    ) / 2,
    0
)</f>
        <v>0.70833333333333326</v>
      </c>
      <c r="AB3" s="188">
        <f>IFERROR(
    (
        IFERROR( MMULT(NotlarYuzdelikBasari!$E3:$N3, Degerlendirme!K$4:K$13) / SUM(Degerlendirme!K$4:K$13), 0 ) +
        IFERROR( MMULT(NotlarYuzdelikBasari!$AL3:$AU3, Degerlendirme!K$15:K$24) / SUM(Degerlendirme!K$15:K$24), 0 )
    ) / 2,
    0
)</f>
        <v>0.5</v>
      </c>
      <c r="AD3" s="60" t="s">
        <v>3</v>
      </c>
      <c r="AE3" s="137">
        <f>IF(F$304&gt;0,AVERAGEIF(F$3:F$302,"&gt;0"),0)</f>
        <v>0.65131300403225811</v>
      </c>
    </row>
    <row r="4" spans="1:31" x14ac:dyDescent="0.25">
      <c r="A4" s="95">
        <v>2</v>
      </c>
      <c r="B4" s="141">
        <f>IF(Notlar!B4&lt;&gt;"",Notlar!B4,"")</f>
        <v>201505010</v>
      </c>
      <c r="C4" s="142" t="str">
        <f>IF(Notlar!C4&lt;&gt;"",Notlar!C4,"")</f>
        <v xml:space="preserve">İREM </v>
      </c>
      <c r="D4" s="183" t="str">
        <f>IF(Notlar!D4&lt;&gt;"",Notlar!D4,"")</f>
        <v>DOSTABAKAN</v>
      </c>
      <c r="E4" s="208" cm="1">
        <f t="array" ref="E4">_xlfn.SINGLE(IFERROR(((MMULT(NotlarYuzdelikBasari!$E4:$N4,DersMatris_Degerlendirme!D$4:D$13)/(SUM(DersMatris_Degerlendirme!D$4:D$13)))+(MMULT(NotlarYuzdelikBasari!$AL4:$AU4,DersMatris_Degerlendirme!D$15:D$24)/(SUM(DersMatris_Degerlendirme!D$15:D$24))))/2,0))*(DersMatris!$C$12/100)</f>
        <v>0.46706863113113112</v>
      </c>
      <c r="F4" s="208" cm="1">
        <f t="array" ref="F4">_xlfn.SINGLE(IFERROR(((MMULT(NotlarYuzdelikBasari!$E4:$N4,DersMatris_Degerlendirme!E$4:E$13)/(SUM(DersMatris_Degerlendirme!E$4:E$13)))+(MMULT(NotlarYuzdelikBasari!$AL4:$AU4,DersMatris_Degerlendirme!E$15:E$24)/(SUM(DersMatris_Degerlendirme!E$15:E$24))))/2,0))*(DersMatris!$D$12/100)</f>
        <v>0.65968846663720726</v>
      </c>
      <c r="G4" s="204" cm="1">
        <f t="array" ref="G4">_xlfn.SINGLE(IFERROR(((MMULT(NotlarYuzdelikBasari!$E4:$N4,DersMatris_Degerlendirme!F$4:F$13)/(SUM(DersMatris_Degerlendirme!F$4:F$13)))+(MMULT(NotlarYuzdelikBasari!$AL4:$AU4,DersMatris_Degerlendirme!F$15:F$24)/(SUM(DersMatris_Degerlendirme!F$15:F$24))))/2,0))*(DersMatris!$E$12/100)</f>
        <v>0.57776223776223778</v>
      </c>
      <c r="H4" s="204" cm="1">
        <f t="array" ref="H4">_xlfn.SINGLE(IFERROR(((MMULT(NotlarYuzdelikBasari!$E4:$N4,DersMatris_Degerlendirme!G$4:G$13)/(SUM(DersMatris_Degerlendirme!G$4:G$13)))+(MMULT(NotlarYuzdelikBasari!$AL4:$AU4,DersMatris_Degerlendirme!G$15:G$24)/(SUM(DersMatris_Degerlendirme!G$15:G$24))))/2,0))*(DersMatris!$F$12/100)</f>
        <v>0.63345905172413786</v>
      </c>
      <c r="I4" s="204" cm="1">
        <f t="array" ref="I4">_xlfn.SINGLE(IFERROR(((MMULT(NotlarYuzdelikBasari!$E4:$N4,DersMatris_Degerlendirme!H$4:H$13)/(SUM(DersMatris_Degerlendirme!H$4:H$13)))+(MMULT(NotlarYuzdelikBasari!$AL4:$AU4,DersMatris_Degerlendirme!H$15:H$24)/(SUM(DersMatris_Degerlendirme!H$15:H$24))))/2,0))*(DersMatris!$G$12/100)</f>
        <v>0.38696311858076565</v>
      </c>
      <c r="J4" s="204" cm="1">
        <f t="array" ref="J4">_xlfn.SINGLE(IFERROR(((MMULT(NotlarYuzdelikBasari!$E4:$N4,DersMatris_Degerlendirme!I$4:I$13)/(SUM(DersMatris_Degerlendirme!I$4:I$13)))+(MMULT(NotlarYuzdelikBasari!$AL4:$AU4,DersMatris_Degerlendirme!I$15:I$24)/(SUM(DersMatris_Degerlendirme!I$15:I$24))))/2,0))*(DersMatris!$H$12/100)</f>
        <v>0.15000000000000002</v>
      </c>
      <c r="K4" s="204" cm="1">
        <f t="array" ref="K4">_xlfn.SINGLE(IFERROR(((MMULT(NotlarYuzdelikBasari!$E4:$N4,DersMatris_Degerlendirme!J$4:J$13)/(SUM(DersMatris_Degerlendirme!J$4:J$13)))+(MMULT(NotlarYuzdelikBasari!$AL4:$AU4,DersMatris_Degerlendirme!J$15:J$24)/(SUM(DersMatris_Degerlendirme!J$15:J$24))))/2,0))*(DersMatris!$I$12/100)</f>
        <v>0.14166666666666666</v>
      </c>
      <c r="L4" s="204" cm="1">
        <f t="array" ref="L4">_xlfn.SINGLE(IFERROR(((MMULT(NotlarYuzdelikBasari!$E4:$N4,DersMatris_Degerlendirme!K$4:K$13)/(SUM(DersMatris_Degerlendirme!K$4:K$13)))+(MMULT(NotlarYuzdelikBasari!$AL4:$AU4,DersMatris_Degerlendirme!K$15:K$24)/(SUM(DersMatris_Degerlendirme!K$15:K$24))))/2,0))*(DersMatris!$J$12/100)</f>
        <v>0.18809523809523807</v>
      </c>
      <c r="M4" s="204" cm="1">
        <f t="array" ref="M4">_xlfn.SINGLE(IFERROR(((MMULT(NotlarYuzdelikBasari!$E4:$N4,DersMatris_Degerlendirme!L$4:L$13)/(SUM(DersMatris_Degerlendirme!L$4:L$13)))+(MMULT(NotlarYuzdelikBasari!$AL4:$AU4,DersMatris_Degerlendirme!L$15:L$24)/(SUM(DersMatris_Degerlendirme!L$15:L$24))))/2,0))*(DersMatris!$K$12/100)</f>
        <v>0.32843537414965979</v>
      </c>
      <c r="N4" s="204" cm="1">
        <f t="array" ref="N4">_xlfn.SINGLE(IFERROR(((MMULT(NotlarYuzdelikBasari!$E4:$N4,DersMatris_Degerlendirme!M$4:M$13)/(SUM(DersMatris_Degerlendirme!M$4:M$13)))+(MMULT(NotlarYuzdelikBasari!$AL4:$AU4,DersMatris_Degerlendirme!M$15:M$24)/(SUM(DersMatris_Degerlendirme!M$15:M$24))))/2,0))*(DersMatris!$L$12/100)</f>
        <v>0.26192401960784312</v>
      </c>
      <c r="O4" s="204" cm="1">
        <f t="array" ref="O4">_xlfn.SINGLE(IFERROR(((MMULT(NotlarYuzdelikBasari!$E4:$N4,DersMatris_Degerlendirme!N$4:N$13)/(SUM(DersMatris_Degerlendirme!N$4:N$13)))+(MMULT(NotlarYuzdelikBasari!$AL4:$AU4,DersMatris_Degerlendirme!N$15:N$24)/(SUM(DersMatris_Degerlendirme!N$15:N$24))))/2,0))*(DersMatris!$M$12/100)</f>
        <v>0.54566289113428934</v>
      </c>
      <c r="P4" s="204" cm="1">
        <f t="array" ref="P4">_xlfn.SINGLE(IFERROR(((MMULT(NotlarYuzdelikBasari!$E4:$N4,DersMatris_Degerlendirme!O$4:O$13)/(SUM(DersMatris_Degerlendirme!O$4:O$13)))+(MMULT(NotlarYuzdelikBasari!$AL4:$AU4,DersMatris_Degerlendirme!O$15:O$24)/(SUM(DersMatris_Degerlendirme!O$15:O$24))))/2,0))*(DersMatris!$N$12/100)</f>
        <v>0</v>
      </c>
      <c r="Q4" s="204" cm="1">
        <f t="array" ref="Q4">_xlfn.SINGLE(IFERROR(((MMULT(NotlarYuzdelikBasari!$E4:$N4,DersMatris_Degerlendirme!P$4:P$13)/(SUM(DersMatris_Degerlendirme!P$4:P$13)))+(MMULT(NotlarYuzdelikBasari!$AL4:$AU4,DersMatris_Degerlendirme!P$15:P$24)/(SUM(DersMatris_Degerlendirme!P$15:P$24))))/2,0))*(DersMatris!$O$12/100)</f>
        <v>0</v>
      </c>
      <c r="R4" s="204" cm="1">
        <f t="array" ref="R4">_xlfn.SINGLE(IFERROR(((MMULT(NotlarYuzdelikBasari!$E4:$N4,DersMatris_Degerlendirme!Q$4:Q$13)/(SUM(DersMatris_Degerlendirme!Q$4:Q$13)))+(MMULT(NotlarYuzdelikBasari!$AL4:$AU4,DersMatris_Degerlendirme!Q$15:Q$24)/(SUM(DersMatris_Degerlendirme!Q$15:Q$24))))/2,0))*(DersMatris!$P$12/100)</f>
        <v>0</v>
      </c>
      <c r="S4" s="204" cm="1">
        <f t="array" ref="S4">_xlfn.SINGLE(IFERROR(((MMULT(NotlarYuzdelikBasari!$E4:$N4,DersMatris_Degerlendirme!R$4:R$13)/(SUM(DersMatris_Degerlendirme!R$4:R$13)))+(MMULT(NotlarYuzdelikBasari!$AL4:$AU4,DersMatris_Degerlendirme!R$15:R$24)/(SUM(DersMatris_Degerlendirme!R$15:R$24))))/2,0))*(DersMatris!$Q$12/100)</f>
        <v>0</v>
      </c>
      <c r="U4" s="188">
        <f>IFERROR(
    (
        IFERROR( MMULT(NotlarYuzdelikBasari!$E4:$N4, Degerlendirme!D$4:D$13) / SUM(Degerlendirme!D$4:D$13), 0 ) +
        IFERROR( MMULT(NotlarYuzdelikBasari!$AL4:$AU4, Degerlendirme!D$15:D$24) / SUM(Degerlendirme!D$15:D$24), 0 )
    ) / 2,
    0
)</f>
        <v>0.4375</v>
      </c>
      <c r="V4" s="188">
        <f>IFERROR(
    (
        IFERROR( MMULT(NotlarYuzdelikBasari!$E4:$N4, Degerlendirme!E$4:E$13) / SUM(Degerlendirme!E$4:E$13), 0 ) +
        IFERROR( MMULT(NotlarYuzdelikBasari!$AL4:$AU4, Degerlendirme!E$15:E$24) / SUM(Degerlendirme!E$15:E$24), 0 )
    ) / 2,
    0
)</f>
        <v>0.8125</v>
      </c>
      <c r="W4" s="188">
        <f>IFERROR(
    (
        IFERROR( MMULT(NotlarYuzdelikBasari!$E4:$N4, Degerlendirme!F$4:F$13) / SUM(Degerlendirme!F$4:F$13), 0 ) +
        IFERROR( MMULT(NotlarYuzdelikBasari!$AL4:$AU4, Degerlendirme!F$15:F$24) / SUM(Degerlendirme!F$15:F$24), 0 )
    ) / 2,
    0
)</f>
        <v>0.54166666666666674</v>
      </c>
      <c r="X4" s="188">
        <f>IFERROR(
    (
        IFERROR( MMULT(NotlarYuzdelikBasari!$E4:$N4, Degerlendirme!G$4:G$13) / SUM(Degerlendirme!G$4:G$13), 0 ) +
        IFERROR( MMULT(NotlarYuzdelikBasari!$AL4:$AU4, Degerlendirme!G$15:G$24) / SUM(Degerlendirme!G$15:G$24), 0 )
    ) / 2,
    0
)</f>
        <v>0.75</v>
      </c>
      <c r="Y4" s="188">
        <f>IFERROR(
    (
        IFERROR( MMULT(NotlarYuzdelikBasari!$E4:$N4, Degerlendirme!H$4:H$13) / SUM(Degerlendirme!H$4:H$13), 0 ) +
        IFERROR( MMULT(NotlarYuzdelikBasari!$AL4:$AU4, Degerlendirme!H$15:H$24) / SUM(Degerlendirme!H$15:H$24), 0 )
    ) / 2,
    0
)</f>
        <v>0.41666666666666669</v>
      </c>
      <c r="Z4" s="188">
        <f>IFERROR(
    (
        IFERROR( MMULT(NotlarYuzdelikBasari!$E4:$N4, Degerlendirme!I$4:I$13) / SUM(Degerlendirme!I$4:I$13), 0 ) +
        IFERROR( MMULT(NotlarYuzdelikBasari!$AL4:$AU4, Degerlendirme!I$15:I$24) / SUM(Degerlendirme!I$15:I$24), 0 )
    ) / 2,
    0
)</f>
        <v>0.75</v>
      </c>
      <c r="AA4" s="188">
        <f>IFERROR(
    (
        IFERROR( MMULT(NotlarYuzdelikBasari!$E4:$N4, Degerlendirme!J$4:J$13) / SUM(Degerlendirme!J$4:J$13), 0 ) +
        IFERROR( MMULT(NotlarYuzdelikBasari!$AL4:$AU4, Degerlendirme!J$15:J$24) / SUM(Degerlendirme!J$15:J$24), 0 )
    ) / 2,
    0
)</f>
        <v>0.66666666666666674</v>
      </c>
      <c r="AB4" s="188">
        <f>IFERROR(
    (
        IFERROR( MMULT(NotlarYuzdelikBasari!$E4:$N4, Degerlendirme!K$4:K$13) / SUM(Degerlendirme!K$4:K$13), 0 ) +
        IFERROR( MMULT(NotlarYuzdelikBasari!$AL4:$AU4, Degerlendirme!K$15:K$24) / SUM(Degerlendirme!K$15:K$24), 0 )
    ) / 2,
    0
)</f>
        <v>0.625</v>
      </c>
      <c r="AD4" s="60" t="s">
        <v>4</v>
      </c>
      <c r="AE4" s="137">
        <f>IF(G$304&gt;0,AVERAGEIF(G$3:G$302,"&gt;0"),0)</f>
        <v>0.57851223776223792</v>
      </c>
    </row>
    <row r="5" spans="1:31" x14ac:dyDescent="0.25">
      <c r="A5" s="94">
        <v>3</v>
      </c>
      <c r="B5" s="143">
        <f>IF(Notlar!B5&lt;&gt;"",Notlar!B5,"")</f>
        <v>201505023</v>
      </c>
      <c r="C5" s="144" t="str">
        <f>IF(Notlar!C5&lt;&gt;"",Notlar!C5,"")</f>
        <v xml:space="preserve">EDANUR </v>
      </c>
      <c r="D5" s="184" t="str">
        <f>IF(Notlar!D5&lt;&gt;"",Notlar!D5,"")</f>
        <v>TANRIKULU</v>
      </c>
      <c r="E5" s="208" cm="1">
        <f t="array" ref="E5">_xlfn.SINGLE(IFERROR(((MMULT(NotlarYuzdelikBasari!$E5:$N5,DersMatris_Degerlendirme!D$4:D$13)/(SUM(DersMatris_Degerlendirme!D$4:D$13)))+(MMULT(NotlarYuzdelikBasari!$AL5:$AU5,DersMatris_Degerlendirme!D$15:D$24)/(SUM(DersMatris_Degerlendirme!D$15:D$24))))/2,0))*(DersMatris!$C$12/100)</f>
        <v>0.42249280530530531</v>
      </c>
      <c r="F5" s="208" cm="1">
        <f t="array" ref="F5">_xlfn.SINGLE(IFERROR(((MMULT(NotlarYuzdelikBasari!$E5:$N5,DersMatris_Degerlendirme!E$4:E$13)/(SUM(DersMatris_Degerlendirme!E$4:E$13)))+(MMULT(NotlarYuzdelikBasari!$AL5:$AU5,DersMatris_Degerlendirme!E$15:E$24)/(SUM(DersMatris_Degerlendirme!E$15:E$24))))/2,0))*(DersMatris!$D$12/100)</f>
        <v>0.60244421122403891</v>
      </c>
      <c r="G5" s="204" cm="1">
        <f t="array" ref="G5">_xlfn.SINGLE(IFERROR(((MMULT(NotlarYuzdelikBasari!$E5:$N5,DersMatris_Degerlendirme!F$4:F$13)/(SUM(DersMatris_Degerlendirme!F$4:F$13)))+(MMULT(NotlarYuzdelikBasari!$AL5:$AU5,DersMatris_Degerlendirme!F$15:F$24)/(SUM(DersMatris_Degerlendirme!F$15:F$24))))/2,0))*(DersMatris!$E$12/100)</f>
        <v>0.53230769230769237</v>
      </c>
      <c r="H5" s="204" cm="1">
        <f t="array" ref="H5">_xlfn.SINGLE(IFERROR(((MMULT(NotlarYuzdelikBasari!$E5:$N5,DersMatris_Degerlendirme!G$4:G$13)/(SUM(DersMatris_Degerlendirme!G$4:G$13)))+(MMULT(NotlarYuzdelikBasari!$AL5:$AU5,DersMatris_Degerlendirme!G$15:G$24)/(SUM(DersMatris_Degerlendirme!G$15:G$24))))/2,0))*(DersMatris!$F$12/100)</f>
        <v>0.5828663793103448</v>
      </c>
      <c r="I5" s="204" cm="1">
        <f t="array" ref="I5">_xlfn.SINGLE(IFERROR(((MMULT(NotlarYuzdelikBasari!$E5:$N5,DersMatris_Degerlendirme!H$4:H$13)/(SUM(DersMatris_Degerlendirme!H$4:H$13)))+(MMULT(NotlarYuzdelikBasari!$AL5:$AU5,DersMatris_Degerlendirme!H$15:H$24)/(SUM(DersMatris_Degerlendirme!H$15:H$24))))/2,0))*(DersMatris!$G$12/100)</f>
        <v>0.35891106442577037</v>
      </c>
      <c r="J5" s="204" cm="1">
        <f t="array" ref="J5">_xlfn.SINGLE(IFERROR(((MMULT(NotlarYuzdelikBasari!$E5:$N5,DersMatris_Degerlendirme!I$4:I$13)/(SUM(DersMatris_Degerlendirme!I$4:I$13)))+(MMULT(NotlarYuzdelikBasari!$AL5:$AU5,DersMatris_Degerlendirme!I$15:I$24)/(SUM(DersMatris_Degerlendirme!I$15:I$24))))/2,0))*(DersMatris!$H$12/100)</f>
        <v>0.13750000000000001</v>
      </c>
      <c r="K5" s="204" cm="1">
        <f t="array" ref="K5">_xlfn.SINGLE(IFERROR(((MMULT(NotlarYuzdelikBasari!$E5:$N5,DersMatris_Degerlendirme!J$4:J$13)/(SUM(DersMatris_Degerlendirme!J$4:J$13)))+(MMULT(NotlarYuzdelikBasari!$AL5:$AU5,DersMatris_Degerlendirme!J$15:J$24)/(SUM(DersMatris_Degerlendirme!J$15:J$24))))/2,0))*(DersMatris!$I$12/100)</f>
        <v>0.13333333333333336</v>
      </c>
      <c r="L5" s="204" cm="1">
        <f t="array" ref="L5">_xlfn.SINGLE(IFERROR(((MMULT(NotlarYuzdelikBasari!$E5:$N5,DersMatris_Degerlendirme!K$4:K$13)/(SUM(DersMatris_Degerlendirme!K$4:K$13)))+(MMULT(NotlarYuzdelikBasari!$AL5:$AU5,DersMatris_Degerlendirme!K$15:K$24)/(SUM(DersMatris_Degerlendirme!K$15:K$24))))/2,0))*(DersMatris!$J$12/100)</f>
        <v>0.17619047619047618</v>
      </c>
      <c r="M5" s="204" cm="1">
        <f t="array" ref="M5">_xlfn.SINGLE(IFERROR(((MMULT(NotlarYuzdelikBasari!$E5:$N5,DersMatris_Degerlendirme!L$4:L$13)/(SUM(DersMatris_Degerlendirme!L$4:L$13)))+(MMULT(NotlarYuzdelikBasari!$AL5:$AU5,DersMatris_Degerlendirme!L$15:L$24)/(SUM(DersMatris_Degerlendirme!L$15:L$24))))/2,0))*(DersMatris!$K$12/100)</f>
        <v>0.30380952380952375</v>
      </c>
      <c r="N5" s="204" cm="1">
        <f t="array" ref="N5">_xlfn.SINGLE(IFERROR(((MMULT(NotlarYuzdelikBasari!$E5:$N5,DersMatris_Degerlendirme!M$4:M$13)/(SUM(DersMatris_Degerlendirme!M$4:M$13)))+(MMULT(NotlarYuzdelikBasari!$AL5:$AU5,DersMatris_Degerlendirme!M$15:M$24)/(SUM(DersMatris_Degerlendirme!M$15:M$24))))/2,0))*(DersMatris!$L$12/100)</f>
        <v>0.24399509803921571</v>
      </c>
      <c r="O5" s="204" cm="1">
        <f t="array" ref="O5">_xlfn.SINGLE(IFERROR(((MMULT(NotlarYuzdelikBasari!$E5:$N5,DersMatris_Degerlendirme!N$4:N$13)/(SUM(DersMatris_Degerlendirme!N$4:N$13)))+(MMULT(NotlarYuzdelikBasari!$AL5:$AU5,DersMatris_Degerlendirme!N$15:N$24)/(SUM(DersMatris_Degerlendirme!N$15:N$24))))/2,0))*(DersMatris!$M$12/100)</f>
        <v>0.50080467731421119</v>
      </c>
      <c r="P5" s="204" cm="1">
        <f t="array" ref="P5">_xlfn.SINGLE(IFERROR(((MMULT(NotlarYuzdelikBasari!$E5:$N5,DersMatris_Degerlendirme!O$4:O$13)/(SUM(DersMatris_Degerlendirme!O$4:O$13)))+(MMULT(NotlarYuzdelikBasari!$AL5:$AU5,DersMatris_Degerlendirme!O$15:O$24)/(SUM(DersMatris_Degerlendirme!O$15:O$24))))/2,0))*(DersMatris!$N$12/100)</f>
        <v>0</v>
      </c>
      <c r="Q5" s="204" cm="1">
        <f t="array" ref="Q5">_xlfn.SINGLE(IFERROR(((MMULT(NotlarYuzdelikBasari!$E5:$N5,DersMatris_Degerlendirme!P$4:P$13)/(SUM(DersMatris_Degerlendirme!P$4:P$13)))+(MMULT(NotlarYuzdelikBasari!$AL5:$AU5,DersMatris_Degerlendirme!P$15:P$24)/(SUM(DersMatris_Degerlendirme!P$15:P$24))))/2,0))*(DersMatris!$O$12/100)</f>
        <v>0</v>
      </c>
      <c r="R5" s="204" cm="1">
        <f t="array" ref="R5">_xlfn.SINGLE(IFERROR(((MMULT(NotlarYuzdelikBasari!$E5:$N5,DersMatris_Degerlendirme!Q$4:Q$13)/(SUM(DersMatris_Degerlendirme!Q$4:Q$13)))+(MMULT(NotlarYuzdelikBasari!$AL5:$AU5,DersMatris_Degerlendirme!Q$15:Q$24)/(SUM(DersMatris_Degerlendirme!Q$15:Q$24))))/2,0))*(DersMatris!$P$12/100)</f>
        <v>0</v>
      </c>
      <c r="S5" s="204" cm="1">
        <f t="array" ref="S5">_xlfn.SINGLE(IFERROR(((MMULT(NotlarYuzdelikBasari!$E5:$N5,DersMatris_Degerlendirme!R$4:R$13)/(SUM(DersMatris_Degerlendirme!R$4:R$13)))+(MMULT(NotlarYuzdelikBasari!$AL5:$AU5,DersMatris_Degerlendirme!R$15:R$24)/(SUM(DersMatris_Degerlendirme!R$15:R$24))))/2,0))*(DersMatris!$Q$12/100)</f>
        <v>0</v>
      </c>
      <c r="U5" s="188">
        <f>IFERROR(
    (
        IFERROR( MMULT(NotlarYuzdelikBasari!$E5:$N5, Degerlendirme!D$4:D$13) / SUM(Degerlendirme!D$4:D$13), 0 ) +
        IFERROR( MMULT(NotlarYuzdelikBasari!$AL5:$AU5, Degerlendirme!D$15:D$24) / SUM(Degerlendirme!D$15:D$24), 0 )
    ) / 2,
    0
)</f>
        <v>0.375</v>
      </c>
      <c r="V5" s="188">
        <f>IFERROR(
    (
        IFERROR( MMULT(NotlarYuzdelikBasari!$E5:$N5, Degerlendirme!E$4:E$13) / SUM(Degerlendirme!E$4:E$13), 0 ) +
        IFERROR( MMULT(NotlarYuzdelikBasari!$AL5:$AU5, Degerlendirme!E$15:E$24) / SUM(Degerlendirme!E$15:E$24), 0 )
    ) / 2,
    0
)</f>
        <v>0.70833333333333326</v>
      </c>
      <c r="W5" s="188">
        <f>IFERROR(
    (
        IFERROR( MMULT(NotlarYuzdelikBasari!$E5:$N5, Degerlendirme!F$4:F$13) / SUM(Degerlendirme!F$4:F$13), 0 ) +
        IFERROR( MMULT(NotlarYuzdelikBasari!$AL5:$AU5, Degerlendirme!F$15:F$24) / SUM(Degerlendirme!F$15:F$24), 0 )
    ) / 2,
    0
)</f>
        <v>0.66666666666666674</v>
      </c>
      <c r="X5" s="188">
        <f>IFERROR(
    (
        IFERROR( MMULT(NotlarYuzdelikBasari!$E5:$N5, Degerlendirme!G$4:G$13) / SUM(Degerlendirme!G$4:G$13), 0 ) +
        IFERROR( MMULT(NotlarYuzdelikBasari!$AL5:$AU5, Degerlendirme!G$15:G$24) / SUM(Degerlendirme!G$15:G$24), 0 )
    ) / 2,
    0
)</f>
        <v>0.625</v>
      </c>
      <c r="Y5" s="188">
        <f>IFERROR(
    (
        IFERROR( MMULT(NotlarYuzdelikBasari!$E5:$N5, Degerlendirme!H$4:H$13) / SUM(Degerlendirme!H$4:H$13), 0 ) +
        IFERROR( MMULT(NotlarYuzdelikBasari!$AL5:$AU5, Degerlendirme!H$15:H$24) / SUM(Degerlendirme!H$15:H$24), 0 )
    ) / 2,
    0
)</f>
        <v>0.33333333333333331</v>
      </c>
      <c r="Z5" s="188">
        <f>IFERROR(
    (
        IFERROR( MMULT(NotlarYuzdelikBasari!$E5:$N5, Degerlendirme!I$4:I$13) / SUM(Degerlendirme!I$4:I$13), 0 ) +
        IFERROR( MMULT(NotlarYuzdelikBasari!$AL5:$AU5, Degerlendirme!I$15:I$24) / SUM(Degerlendirme!I$15:I$24), 0 )
    ) / 2,
    0
)</f>
        <v>0.6875</v>
      </c>
      <c r="AA5" s="188">
        <f>IFERROR(
    (
        IFERROR( MMULT(NotlarYuzdelikBasari!$E5:$N5, Degerlendirme!J$4:J$13) / SUM(Degerlendirme!J$4:J$13), 0 ) +
        IFERROR( MMULT(NotlarYuzdelikBasari!$AL5:$AU5, Degerlendirme!J$15:J$24) / SUM(Degerlendirme!J$15:J$24), 0 )
    ) / 2,
    0
)</f>
        <v>0.64583333333333326</v>
      </c>
      <c r="AB5" s="188">
        <f>IFERROR(
    (
        IFERROR( MMULT(NotlarYuzdelikBasari!$E5:$N5, Degerlendirme!K$4:K$13) / SUM(Degerlendirme!K$4:K$13), 0 ) +
        IFERROR( MMULT(NotlarYuzdelikBasari!$AL5:$AU5, Degerlendirme!K$15:K$24) / SUM(Degerlendirme!K$15:K$24), 0 )
    ) / 2,
    0
)</f>
        <v>0.625</v>
      </c>
      <c r="AD5" s="60" t="s">
        <v>5</v>
      </c>
      <c r="AE5" s="137">
        <f>IF(H$304&gt;0,AVERAGEIF(H$3:H$302,"&gt;0"),0)</f>
        <v>0.63372721354166672</v>
      </c>
    </row>
    <row r="6" spans="1:31" x14ac:dyDescent="0.25">
      <c r="A6" s="95">
        <v>4</v>
      </c>
      <c r="B6" s="141">
        <f>IF(Notlar!B6&lt;&gt;"",Notlar!B6,"")</f>
        <v>201505035</v>
      </c>
      <c r="C6" s="142" t="str">
        <f>IF(Notlar!C6&lt;&gt;"",Notlar!C6,"")</f>
        <v xml:space="preserve">EMİN </v>
      </c>
      <c r="D6" s="183" t="str">
        <f>IF(Notlar!D6&lt;&gt;"",Notlar!D6,"")</f>
        <v>MUTLU</v>
      </c>
      <c r="E6" s="208" cm="1">
        <f t="array" ref="E6">_xlfn.SINGLE(IFERROR(((MMULT(NotlarYuzdelikBasari!$E6:$N6,DersMatris_Degerlendirme!D$4:D$13)/(SUM(DersMatris_Degerlendirme!D$4:D$13)))+(MMULT(NotlarYuzdelikBasari!$AL6:$AU6,DersMatris_Degerlendirme!D$15:D$24)/(SUM(DersMatris_Degerlendirme!D$15:D$24))))/2,0))*(DersMatris!$C$12/100)</f>
        <v>0.54558464714714716</v>
      </c>
      <c r="F6" s="208" cm="1">
        <f t="array" ref="F6">_xlfn.SINGLE(IFERROR(((MMULT(NotlarYuzdelikBasari!$E6:$N6,DersMatris_Degerlendirme!E$4:E$13)/(SUM(DersMatris_Degerlendirme!E$4:E$13)))+(MMULT(NotlarYuzdelikBasari!$AL6:$AU6,DersMatris_Degerlendirme!E$15:E$24)/(SUM(DersMatris_Degerlendirme!E$15:E$24))))/2,0))*(DersMatris!$D$12/100)</f>
        <v>0.78556120194432177</v>
      </c>
      <c r="G6" s="204" cm="1">
        <f t="array" ref="G6">_xlfn.SINGLE(IFERROR(((MMULT(NotlarYuzdelikBasari!$E6:$N6,DersMatris_Degerlendirme!F$4:F$13)/(SUM(DersMatris_Degerlendirme!F$4:F$13)))+(MMULT(NotlarYuzdelikBasari!$AL6:$AU6,DersMatris_Degerlendirme!F$15:F$24)/(SUM(DersMatris_Degerlendirme!F$15:F$24))))/2,0))*(DersMatris!$E$12/100)</f>
        <v>0.6987412587412587</v>
      </c>
      <c r="H6" s="204" cm="1">
        <f t="array" ref="H6">_xlfn.SINGLE(IFERROR(((MMULT(NotlarYuzdelikBasari!$E6:$N6,DersMatris_Degerlendirme!G$4:G$13)/(SUM(DersMatris_Degerlendirme!G$4:G$13)))+(MMULT(NotlarYuzdelikBasari!$AL6:$AU6,DersMatris_Degerlendirme!G$15:G$24)/(SUM(DersMatris_Degerlendirme!G$15:G$24))))/2,0))*(DersMatris!$F$12/100)</f>
        <v>0.76476293103448267</v>
      </c>
      <c r="I6" s="204" cm="1">
        <f t="array" ref="I6">_xlfn.SINGLE(IFERROR(((MMULT(NotlarYuzdelikBasari!$E6:$N6,DersMatris_Degerlendirme!H$4:H$13)/(SUM(DersMatris_Degerlendirme!H$4:H$13)))+(MMULT(NotlarYuzdelikBasari!$AL6:$AU6,DersMatris_Degerlendirme!H$15:H$24)/(SUM(DersMatris_Degerlendirme!H$15:H$24))))/2,0))*(DersMatris!$G$12/100)</f>
        <v>0.47444561157796455</v>
      </c>
      <c r="J6" s="204" cm="1">
        <f t="array" ref="J6">_xlfn.SINGLE(IFERROR(((MMULT(NotlarYuzdelikBasari!$E6:$N6,DersMatris_Degerlendirme!I$4:I$13)/(SUM(DersMatris_Degerlendirme!I$4:I$13)))+(MMULT(NotlarYuzdelikBasari!$AL6:$AU6,DersMatris_Degerlendirme!I$15:I$24)/(SUM(DersMatris_Degerlendirme!I$15:I$24))))/2,0))*(DersMatris!$H$12/100)</f>
        <v>0.17500000000000002</v>
      </c>
      <c r="K6" s="204" cm="1">
        <f t="array" ref="K6">_xlfn.SINGLE(IFERROR(((MMULT(NotlarYuzdelikBasari!$E6:$N6,DersMatris_Degerlendirme!J$4:J$13)/(SUM(DersMatris_Degerlendirme!J$4:J$13)))+(MMULT(NotlarYuzdelikBasari!$AL6:$AU6,DersMatris_Degerlendirme!J$15:J$24)/(SUM(DersMatris_Degerlendirme!J$15:J$24))))/2,0))*(DersMatris!$I$12/100)</f>
        <v>0.17500000000000002</v>
      </c>
      <c r="L6" s="204" cm="1">
        <f t="array" ref="L6">_xlfn.SINGLE(IFERROR(((MMULT(NotlarYuzdelikBasari!$E6:$N6,DersMatris_Degerlendirme!K$4:K$13)/(SUM(DersMatris_Degerlendirme!K$4:K$13)))+(MMULT(NotlarYuzdelikBasari!$AL6:$AU6,DersMatris_Degerlendirme!K$15:K$24)/(SUM(DersMatris_Degerlendirme!K$15:K$24))))/2,0))*(DersMatris!$J$12/100)</f>
        <v>0.23333333333333334</v>
      </c>
      <c r="M6" s="204" cm="1">
        <f t="array" ref="M6">_xlfn.SINGLE(IFERROR(((MMULT(NotlarYuzdelikBasari!$E6:$N6,DersMatris_Degerlendirme!L$4:L$13)/(SUM(DersMatris_Degerlendirme!L$4:L$13)))+(MMULT(NotlarYuzdelikBasari!$AL6:$AU6,DersMatris_Degerlendirme!L$15:L$24)/(SUM(DersMatris_Degerlendirme!L$15:L$24))))/2,0))*(DersMatris!$K$12/100)</f>
        <v>0.39945578231292511</v>
      </c>
      <c r="N6" s="204" cm="1">
        <f t="array" ref="N6">_xlfn.SINGLE(IFERROR(((MMULT(NotlarYuzdelikBasari!$E6:$N6,DersMatris_Degerlendirme!M$4:M$13)/(SUM(DersMatris_Degerlendirme!M$4:M$13)))+(MMULT(NotlarYuzdelikBasari!$AL6:$AU6,DersMatris_Degerlendirme!M$15:M$24)/(SUM(DersMatris_Degerlendirme!M$15:M$24))))/2,0))*(DersMatris!$L$12/100)</f>
        <v>0.32096813725490192</v>
      </c>
      <c r="O6" s="204" cm="1">
        <f t="array" ref="O6">_xlfn.SINGLE(IFERROR(((MMULT(NotlarYuzdelikBasari!$E6:$N6,DersMatris_Degerlendirme!N$4:N$13)/(SUM(DersMatris_Degerlendirme!N$4:N$13)))+(MMULT(NotlarYuzdelikBasari!$AL6:$AU6,DersMatris_Degerlendirme!N$15:N$24)/(SUM(DersMatris_Degerlendirme!N$15:N$24))))/2,0))*(DersMatris!$M$12/100)</f>
        <v>0.65514993481095174</v>
      </c>
      <c r="P6" s="204" cm="1">
        <f t="array" ref="P6">_xlfn.SINGLE(IFERROR(((MMULT(NotlarYuzdelikBasari!$E6:$N6,DersMatris_Degerlendirme!O$4:O$13)/(SUM(DersMatris_Degerlendirme!O$4:O$13)))+(MMULT(NotlarYuzdelikBasari!$AL6:$AU6,DersMatris_Degerlendirme!O$15:O$24)/(SUM(DersMatris_Degerlendirme!O$15:O$24))))/2,0))*(DersMatris!$N$12/100)</f>
        <v>0</v>
      </c>
      <c r="Q6" s="204" cm="1">
        <f t="array" ref="Q6">_xlfn.SINGLE(IFERROR(((MMULT(NotlarYuzdelikBasari!$E6:$N6,DersMatris_Degerlendirme!P$4:P$13)/(SUM(DersMatris_Degerlendirme!P$4:P$13)))+(MMULT(NotlarYuzdelikBasari!$AL6:$AU6,DersMatris_Degerlendirme!P$15:P$24)/(SUM(DersMatris_Degerlendirme!P$15:P$24))))/2,0))*(DersMatris!$O$12/100)</f>
        <v>0</v>
      </c>
      <c r="R6" s="204" cm="1">
        <f t="array" ref="R6">_xlfn.SINGLE(IFERROR(((MMULT(NotlarYuzdelikBasari!$E6:$N6,DersMatris_Degerlendirme!Q$4:Q$13)/(SUM(DersMatris_Degerlendirme!Q$4:Q$13)))+(MMULT(NotlarYuzdelikBasari!$AL6:$AU6,DersMatris_Degerlendirme!Q$15:Q$24)/(SUM(DersMatris_Degerlendirme!Q$15:Q$24))))/2,0))*(DersMatris!$P$12/100)</f>
        <v>0</v>
      </c>
      <c r="S6" s="204" cm="1">
        <f t="array" ref="S6">_xlfn.SINGLE(IFERROR(((MMULT(NotlarYuzdelikBasari!$E6:$N6,DersMatris_Degerlendirme!R$4:R$13)/(SUM(DersMatris_Degerlendirme!R$4:R$13)))+(MMULT(NotlarYuzdelikBasari!$AL6:$AU6,DersMatris_Degerlendirme!R$15:R$24)/(SUM(DersMatris_Degerlendirme!R$15:R$24))))/2,0))*(DersMatris!$Q$12/100)</f>
        <v>0</v>
      </c>
      <c r="U6" s="188">
        <f>IFERROR(
    (
        IFERROR( MMULT(NotlarYuzdelikBasari!$E6:$N6, Degerlendirme!D$4:D$13) / SUM(Degerlendirme!D$4:D$13), 0 ) +
        IFERROR( MMULT(NotlarYuzdelikBasari!$AL6:$AU6, Degerlendirme!D$15:D$24) / SUM(Degerlendirme!D$15:D$24), 0 )
    ) / 2,
    0
)</f>
        <v>0.4375</v>
      </c>
      <c r="V6" s="188">
        <f>IFERROR(
    (
        IFERROR( MMULT(NotlarYuzdelikBasari!$E6:$N6, Degerlendirme!E$4:E$13) / SUM(Degerlendirme!E$4:E$13), 0 ) +
        IFERROR( MMULT(NotlarYuzdelikBasari!$AL6:$AU6, Degerlendirme!E$15:E$24) / SUM(Degerlendirme!E$15:E$24), 0 )
    ) / 2,
    0
)</f>
        <v>0.85416666666666674</v>
      </c>
      <c r="W6" s="188">
        <f>IFERROR(
    (
        IFERROR( MMULT(NotlarYuzdelikBasari!$E6:$N6, Degerlendirme!F$4:F$13) / SUM(Degerlendirme!F$4:F$13), 0 ) +
        IFERROR( MMULT(NotlarYuzdelikBasari!$AL6:$AU6, Degerlendirme!F$15:F$24) / SUM(Degerlendirme!F$15:F$24), 0 )
    ) / 2,
    0
)</f>
        <v>0.79166666666666674</v>
      </c>
      <c r="X6" s="188">
        <f>IFERROR(
    (
        IFERROR( MMULT(NotlarYuzdelikBasari!$E6:$N6, Degerlendirme!G$4:G$13) / SUM(Degerlendirme!G$4:G$13), 0 ) +
        IFERROR( MMULT(NotlarYuzdelikBasari!$AL6:$AU6, Degerlendirme!G$15:G$24) / SUM(Degerlendirme!G$15:G$24), 0 )
    ) / 2,
    0
)</f>
        <v>0.91666666666666674</v>
      </c>
      <c r="Y6" s="188">
        <f>IFERROR(
    (
        IFERROR( MMULT(NotlarYuzdelikBasari!$E6:$N6, Degerlendirme!H$4:H$13) / SUM(Degerlendirme!H$4:H$13), 0 ) +
        IFERROR( MMULT(NotlarYuzdelikBasari!$AL6:$AU6, Degerlendirme!H$15:H$24) / SUM(Degerlendirme!H$15:H$24), 0 )
    ) / 2,
    0
)</f>
        <v>0.45833333333333331</v>
      </c>
      <c r="Z6" s="188">
        <f>IFERROR(
    (
        IFERROR( MMULT(NotlarYuzdelikBasari!$E6:$N6, Degerlendirme!I$4:I$13) / SUM(Degerlendirme!I$4:I$13), 0 ) +
        IFERROR( MMULT(NotlarYuzdelikBasari!$AL6:$AU6, Degerlendirme!I$15:I$24) / SUM(Degerlendirme!I$15:I$24), 0 )
    ) / 2,
    0
)</f>
        <v>0.875</v>
      </c>
      <c r="AA6" s="188">
        <f>IFERROR(
    (
        IFERROR( MMULT(NotlarYuzdelikBasari!$E6:$N6, Degerlendirme!J$4:J$13) / SUM(Degerlendirme!J$4:J$13), 0 ) +
        IFERROR( MMULT(NotlarYuzdelikBasari!$AL6:$AU6, Degerlendirme!J$15:J$24) / SUM(Degerlendirme!J$15:J$24), 0 )
    ) / 2,
    0
)</f>
        <v>0.89583333333333326</v>
      </c>
      <c r="AB6" s="188">
        <f>IFERROR(
    (
        IFERROR( MMULT(NotlarYuzdelikBasari!$E6:$N6, Degerlendirme!K$4:K$13) / SUM(Degerlendirme!K$4:K$13), 0 ) +
        IFERROR( MMULT(NotlarYuzdelikBasari!$AL6:$AU6, Degerlendirme!K$15:K$24) / SUM(Degerlendirme!K$15:K$24), 0 )
    ) / 2,
    0
)</f>
        <v>0.875</v>
      </c>
      <c r="AD6" s="60" t="s">
        <v>6</v>
      </c>
      <c r="AE6" s="137">
        <f>IF(I$304&gt;0,AVERAGEIF(I$3:I$302,"&gt;0"),0)</f>
        <v>0.39230257207049496</v>
      </c>
    </row>
    <row r="7" spans="1:31" x14ac:dyDescent="0.25">
      <c r="A7" s="94">
        <v>5</v>
      </c>
      <c r="B7" s="143">
        <f>IF(Notlar!B7&lt;&gt;"",Notlar!B7,"")</f>
        <v>201505037</v>
      </c>
      <c r="C7" s="144" t="str">
        <f>IF(Notlar!C7&lt;&gt;"",Notlar!C7,"")</f>
        <v xml:space="preserve">ENES TALHA </v>
      </c>
      <c r="D7" s="184" t="str">
        <f>IF(Notlar!D7&lt;&gt;"",Notlar!D7,"")</f>
        <v>AYAR</v>
      </c>
      <c r="E7" s="208" cm="1">
        <f t="array" ref="E7">_xlfn.SINGLE(IFERROR(((MMULT(NotlarYuzdelikBasari!$E7:$N7,DersMatris_Degerlendirme!D$4:D$13)/(SUM(DersMatris_Degerlendirme!D$4:D$13)))+(MMULT(NotlarYuzdelikBasari!$AL7:$AU7,DersMatris_Degerlendirme!D$15:D$24)/(SUM(DersMatris_Degerlendirme!D$15:D$24))))/2,0))*(DersMatris!$C$12/100)</f>
        <v>0.48920013763763764</v>
      </c>
      <c r="F7" s="208" cm="1">
        <f t="array" ref="F7">_xlfn.SINGLE(IFERROR(((MMULT(NotlarYuzdelikBasari!$E7:$N7,DersMatris_Degerlendirme!E$4:E$13)/(SUM(DersMatris_Degerlendirme!E$4:E$13)))+(MMULT(NotlarYuzdelikBasari!$AL7:$AU7,DersMatris_Degerlendirme!E$15:E$24)/(SUM(DersMatris_Degerlendirme!E$15:E$24))))/2,0))*(DersMatris!$D$12/100)</f>
        <v>0.69759445426425093</v>
      </c>
      <c r="G7" s="204" cm="1">
        <f t="array" ref="G7">_xlfn.SINGLE(IFERROR(((MMULT(NotlarYuzdelikBasari!$E7:$N7,DersMatris_Degerlendirme!F$4:F$13)/(SUM(DersMatris_Degerlendirme!F$4:F$13)))+(MMULT(NotlarYuzdelikBasari!$AL7:$AU7,DersMatris_Degerlendirme!F$15:F$24)/(SUM(DersMatris_Degerlendirme!F$15:F$24))))/2,0))*(DersMatris!$E$12/100)</f>
        <v>0.61874125874125885</v>
      </c>
      <c r="H7" s="204" cm="1">
        <f t="array" ref="H7">_xlfn.SINGLE(IFERROR(((MMULT(NotlarYuzdelikBasari!$E7:$N7,DersMatris_Degerlendirme!G$4:G$13)/(SUM(DersMatris_Degerlendirme!G$4:G$13)))+(MMULT(NotlarYuzdelikBasari!$AL7:$AU7,DersMatris_Degerlendirme!G$15:G$24)/(SUM(DersMatris_Degerlendirme!G$15:G$24))))/2,0))*(DersMatris!$F$12/100)</f>
        <v>0.67887931034482762</v>
      </c>
      <c r="I7" s="204" cm="1">
        <f t="array" ref="I7">_xlfn.SINGLE(IFERROR(((MMULT(NotlarYuzdelikBasari!$E7:$N7,DersMatris_Degerlendirme!H$4:H$13)/(SUM(DersMatris_Degerlendirme!H$4:H$13)))+(MMULT(NotlarYuzdelikBasari!$AL7:$AU7,DersMatris_Degerlendirme!H$15:H$24)/(SUM(DersMatris_Degerlendirme!H$15:H$24))))/2,0))*(DersMatris!$G$12/100)</f>
        <v>0.41823062558356683</v>
      </c>
      <c r="J7" s="204" cm="1">
        <f t="array" ref="J7">_xlfn.SINGLE(IFERROR(((MMULT(NotlarYuzdelikBasari!$E7:$N7,DersMatris_Degerlendirme!I$4:I$13)/(SUM(DersMatris_Degerlendirme!I$4:I$13)))+(MMULT(NotlarYuzdelikBasari!$AL7:$AU7,DersMatris_Degerlendirme!I$15:I$24)/(SUM(DersMatris_Degerlendirme!I$15:I$24))))/2,0))*(DersMatris!$H$12/100)</f>
        <v>0.16250000000000001</v>
      </c>
      <c r="K7" s="204" cm="1">
        <f t="array" ref="K7">_xlfn.SINGLE(IFERROR(((MMULT(NotlarYuzdelikBasari!$E7:$N7,DersMatris_Degerlendirme!J$4:J$13)/(SUM(DersMatris_Degerlendirme!J$4:J$13)))+(MMULT(NotlarYuzdelikBasari!$AL7:$AU7,DersMatris_Degerlendirme!J$15:J$24)/(SUM(DersMatris_Degerlendirme!J$15:J$24))))/2,0))*(DersMatris!$I$12/100)</f>
        <v>0.15833333333333335</v>
      </c>
      <c r="L7" s="204" cm="1">
        <f t="array" ref="L7">_xlfn.SINGLE(IFERROR(((MMULT(NotlarYuzdelikBasari!$E7:$N7,DersMatris_Degerlendirme!K$4:K$13)/(SUM(DersMatris_Degerlendirme!K$4:K$13)))+(MMULT(NotlarYuzdelikBasari!$AL7:$AU7,DersMatris_Degerlendirme!K$15:K$24)/(SUM(DersMatris_Degerlendirme!K$15:K$24))))/2,0))*(DersMatris!$J$12/100)</f>
        <v>0.20714285714285716</v>
      </c>
      <c r="M7" s="204" cm="1">
        <f t="array" ref="M7">_xlfn.SINGLE(IFERROR(((MMULT(NotlarYuzdelikBasari!$E7:$N7,DersMatris_Degerlendirme!L$4:L$13)/(SUM(DersMatris_Degerlendirme!L$4:L$13)))+(MMULT(NotlarYuzdelikBasari!$AL7:$AU7,DersMatris_Degerlendirme!L$15:L$24)/(SUM(DersMatris_Degerlendirme!L$15:L$24))))/2,0))*(DersMatris!$K$12/100)</f>
        <v>0.35428571428571426</v>
      </c>
      <c r="N7" s="204" cm="1">
        <f t="array" ref="N7">_xlfn.SINGLE(IFERROR(((MMULT(NotlarYuzdelikBasari!$E7:$N7,DersMatris_Degerlendirme!M$4:M$13)/(SUM(DersMatris_Degerlendirme!M$4:M$13)))+(MMULT(NotlarYuzdelikBasari!$AL7:$AU7,DersMatris_Degerlendirme!M$15:M$24)/(SUM(DersMatris_Degerlendirme!M$15:M$24))))/2,0))*(DersMatris!$L$12/100)</f>
        <v>0.28726715686274507</v>
      </c>
      <c r="O7" s="204" cm="1">
        <f t="array" ref="O7">_xlfn.SINGLE(IFERROR(((MMULT(NotlarYuzdelikBasari!$E7:$N7,DersMatris_Degerlendirme!N$4:N$13)/(SUM(DersMatris_Degerlendirme!N$4:N$13)))+(MMULT(NotlarYuzdelikBasari!$AL7:$AU7,DersMatris_Degerlendirme!N$15:N$24)/(SUM(DersMatris_Degerlendirme!N$15:N$24))))/2,0))*(DersMatris!$M$12/100)</f>
        <v>0.58233173076923084</v>
      </c>
      <c r="P7" s="204" cm="1">
        <f t="array" ref="P7">_xlfn.SINGLE(IFERROR(((MMULT(NotlarYuzdelikBasari!$E7:$N7,DersMatris_Degerlendirme!O$4:O$13)/(SUM(DersMatris_Degerlendirme!O$4:O$13)))+(MMULT(NotlarYuzdelikBasari!$AL7:$AU7,DersMatris_Degerlendirme!O$15:O$24)/(SUM(DersMatris_Degerlendirme!O$15:O$24))))/2,0))*(DersMatris!$N$12/100)</f>
        <v>0</v>
      </c>
      <c r="Q7" s="204" cm="1">
        <f t="array" ref="Q7">_xlfn.SINGLE(IFERROR(((MMULT(NotlarYuzdelikBasari!$E7:$N7,DersMatris_Degerlendirme!P$4:P$13)/(SUM(DersMatris_Degerlendirme!P$4:P$13)))+(MMULT(NotlarYuzdelikBasari!$AL7:$AU7,DersMatris_Degerlendirme!P$15:P$24)/(SUM(DersMatris_Degerlendirme!P$15:P$24))))/2,0))*(DersMatris!$O$12/100)</f>
        <v>0</v>
      </c>
      <c r="R7" s="204" cm="1">
        <f t="array" ref="R7">_xlfn.SINGLE(IFERROR(((MMULT(NotlarYuzdelikBasari!$E7:$N7,DersMatris_Degerlendirme!Q$4:Q$13)/(SUM(DersMatris_Degerlendirme!Q$4:Q$13)))+(MMULT(NotlarYuzdelikBasari!$AL7:$AU7,DersMatris_Degerlendirme!Q$15:Q$24)/(SUM(DersMatris_Degerlendirme!Q$15:Q$24))))/2,0))*(DersMatris!$P$12/100)</f>
        <v>0</v>
      </c>
      <c r="S7" s="204" cm="1">
        <f t="array" ref="S7">_xlfn.SINGLE(IFERROR(((MMULT(NotlarYuzdelikBasari!$E7:$N7,DersMatris_Degerlendirme!R$4:R$13)/(SUM(DersMatris_Degerlendirme!R$4:R$13)))+(MMULT(NotlarYuzdelikBasari!$AL7:$AU7,DersMatris_Degerlendirme!R$15:R$24)/(SUM(DersMatris_Degerlendirme!R$15:R$24))))/2,0))*(DersMatris!$Q$12/100)</f>
        <v>0</v>
      </c>
      <c r="U7" s="188">
        <f>IFERROR(
    (
        IFERROR( MMULT(NotlarYuzdelikBasari!$E7:$N7, Degerlendirme!D$4:D$13) / SUM(Degerlendirme!D$4:D$13), 0 ) +
        IFERROR( MMULT(NotlarYuzdelikBasari!$AL7:$AU7, Degerlendirme!D$15:D$24) / SUM(Degerlendirme!D$15:D$24), 0 )
    ) / 2,
    0
)</f>
        <v>0.4375</v>
      </c>
      <c r="V7" s="188">
        <f>IFERROR(
    (
        IFERROR( MMULT(NotlarYuzdelikBasari!$E7:$N7, Degerlendirme!E$4:E$13) / SUM(Degerlendirme!E$4:E$13), 0 ) +
        IFERROR( MMULT(NotlarYuzdelikBasari!$AL7:$AU7, Degerlendirme!E$15:E$24) / SUM(Degerlendirme!E$15:E$24), 0 )
    ) / 2,
    0
)</f>
        <v>0.77083333333333326</v>
      </c>
      <c r="W7" s="188">
        <f>IFERROR(
    (
        IFERROR( MMULT(NotlarYuzdelikBasari!$E7:$N7, Degerlendirme!F$4:F$13) / SUM(Degerlendirme!F$4:F$13), 0 ) +
        IFERROR( MMULT(NotlarYuzdelikBasari!$AL7:$AU7, Degerlendirme!F$15:F$24) / SUM(Degerlendirme!F$15:F$24), 0 )
    ) / 2,
    0
)</f>
        <v>0.66666666666666674</v>
      </c>
      <c r="X7" s="188">
        <f>IFERROR(
    (
        IFERROR( MMULT(NotlarYuzdelikBasari!$E7:$N7, Degerlendirme!G$4:G$13) / SUM(Degerlendirme!G$4:G$13), 0 ) +
        IFERROR( MMULT(NotlarYuzdelikBasari!$AL7:$AU7, Degerlendirme!G$15:G$24) / SUM(Degerlendirme!G$15:G$24), 0 )
    ) / 2,
    0
)</f>
        <v>0.79166666666666674</v>
      </c>
      <c r="Y7" s="188">
        <f>IFERROR(
    (
        IFERROR( MMULT(NotlarYuzdelikBasari!$E7:$N7, Degerlendirme!H$4:H$13) / SUM(Degerlendirme!H$4:H$13), 0 ) +
        IFERROR( MMULT(NotlarYuzdelikBasari!$AL7:$AU7, Degerlendirme!H$15:H$24) / SUM(Degerlendirme!H$15:H$24), 0 )
    ) / 2,
    0
)</f>
        <v>0.41666666666666669</v>
      </c>
      <c r="Z7" s="188">
        <f>IFERROR(
    (
        IFERROR( MMULT(NotlarYuzdelikBasari!$E7:$N7, Degerlendirme!I$4:I$13) / SUM(Degerlendirme!I$4:I$13), 0 ) +
        IFERROR( MMULT(NotlarYuzdelikBasari!$AL7:$AU7, Degerlendirme!I$15:I$24) / SUM(Degerlendirme!I$15:I$24), 0 )
    ) / 2,
    0
)</f>
        <v>0.8125</v>
      </c>
      <c r="AA7" s="188">
        <f>IFERROR(
    (
        IFERROR( MMULT(NotlarYuzdelikBasari!$E7:$N7, Degerlendirme!J$4:J$13) / SUM(Degerlendirme!J$4:J$13), 0 ) +
        IFERROR( MMULT(NotlarYuzdelikBasari!$AL7:$AU7, Degerlendirme!J$15:J$24) / SUM(Degerlendirme!J$15:J$24), 0 )
    ) / 2,
    0
)</f>
        <v>0.79166666666666674</v>
      </c>
      <c r="AB7" s="188">
        <f>IFERROR(
    (
        IFERROR( MMULT(NotlarYuzdelikBasari!$E7:$N7, Degerlendirme!K$4:K$13) / SUM(Degerlendirme!K$4:K$13), 0 ) +
        IFERROR( MMULT(NotlarYuzdelikBasari!$AL7:$AU7, Degerlendirme!K$15:K$24) / SUM(Degerlendirme!K$15:K$24), 0 )
    ) / 2,
    0
)</f>
        <v>0.75</v>
      </c>
      <c r="AD7" s="60" t="s">
        <v>7</v>
      </c>
      <c r="AE7" s="137">
        <f>IF(J$304&gt;0,AVERAGEIF(J$3:J$302,"&gt;0"),0)</f>
        <v>0.14605034722222224</v>
      </c>
    </row>
    <row r="8" spans="1:31" x14ac:dyDescent="0.25">
      <c r="A8" s="95">
        <v>6</v>
      </c>
      <c r="B8" s="141">
        <f>IF(Notlar!B8&lt;&gt;"",Notlar!B8,"")</f>
        <v>201505038</v>
      </c>
      <c r="C8" s="142" t="str">
        <f>IF(Notlar!C8&lt;&gt;"",Notlar!C8,"")</f>
        <v xml:space="preserve">ŞEYMA NUR </v>
      </c>
      <c r="D8" s="183" t="str">
        <f>IF(Notlar!D8&lt;&gt;"",Notlar!D8,"")</f>
        <v>ARI</v>
      </c>
      <c r="E8" s="208" cm="1">
        <f t="array" ref="E8">_xlfn.SINGLE(IFERROR(((MMULT(NotlarYuzdelikBasari!$E8:$N8,DersMatris_Degerlendirme!D$4:D$13)/(SUM(DersMatris_Degerlendirme!D$4:D$13)))+(MMULT(NotlarYuzdelikBasari!$AL8:$AU8,DersMatris_Degerlendirme!D$15:D$24)/(SUM(DersMatris_Degerlendirme!D$15:D$24))))/2,0))*(DersMatris!$C$12/100)</f>
        <v>0.11120495495495497</v>
      </c>
      <c r="F8" s="208" cm="1">
        <f t="array" ref="F8">_xlfn.SINGLE(IFERROR(((MMULT(NotlarYuzdelikBasari!$E8:$N8,DersMatris_Degerlendirme!E$4:E$13)/(SUM(DersMatris_Degerlendirme!E$4:E$13)))+(MMULT(NotlarYuzdelikBasari!$AL8:$AU8,DersMatris_Degerlendirme!E$15:E$24)/(SUM(DersMatris_Degerlendirme!E$15:E$24))))/2,0))*(DersMatris!$D$12/100)</f>
        <v>0.16230225364560316</v>
      </c>
      <c r="G8" s="204" cm="1">
        <f t="array" ref="G8">_xlfn.SINGLE(IFERROR(((MMULT(NotlarYuzdelikBasari!$E8:$N8,DersMatris_Degerlendirme!F$4:F$13)/(SUM(DersMatris_Degerlendirme!F$4:F$13)))+(MMULT(NotlarYuzdelikBasari!$AL8:$AU8,DersMatris_Degerlendirme!F$15:F$24)/(SUM(DersMatris_Degerlendirme!F$15:F$24))))/2,0))*(DersMatris!$E$12/100)</f>
        <v>0.14553846153846156</v>
      </c>
      <c r="H8" s="204" cm="1">
        <f t="array" ref="H8">_xlfn.SINGLE(IFERROR(((MMULT(NotlarYuzdelikBasari!$E8:$N8,DersMatris_Degerlendirme!G$4:G$13)/(SUM(DersMatris_Degerlendirme!G$4:G$13)))+(MMULT(NotlarYuzdelikBasari!$AL8:$AU8,DersMatris_Degerlendirme!G$15:G$24)/(SUM(DersMatris_Degerlendirme!G$15:G$24))))/2,0))*(DersMatris!$F$12/100)</f>
        <v>0.15768318965517242</v>
      </c>
      <c r="I8" s="204" cm="1">
        <f t="array" ref="I8">_xlfn.SINGLE(IFERROR(((MMULT(NotlarYuzdelikBasari!$E8:$N8,DersMatris_Degerlendirme!H$4:H$13)/(SUM(DersMatris_Degerlendirme!H$4:H$13)))+(MMULT(NotlarYuzdelikBasari!$AL8:$AU8,DersMatris_Degerlendirme!H$15:H$24)/(SUM(DersMatris_Degerlendirme!H$15:H$24))))/2,0))*(DersMatris!$G$12/100)</f>
        <v>9.9368580765639605E-2</v>
      </c>
      <c r="J8" s="204" cm="1">
        <f t="array" ref="J8">_xlfn.SINGLE(IFERROR(((MMULT(NotlarYuzdelikBasari!$E8:$N8,DersMatris_Degerlendirme!I$4:I$13)/(SUM(DersMatris_Degerlendirme!I$4:I$13)))+(MMULT(NotlarYuzdelikBasari!$AL8:$AU8,DersMatris_Degerlendirme!I$15:I$24)/(SUM(DersMatris_Degerlendirme!I$15:I$24))))/2,0))*(DersMatris!$H$12/100)</f>
        <v>2.8333333333333335E-2</v>
      </c>
      <c r="K8" s="204" cm="1">
        <f t="array" ref="K8">_xlfn.SINGLE(IFERROR(((MMULT(NotlarYuzdelikBasari!$E8:$N8,DersMatris_Degerlendirme!J$4:J$13)/(SUM(DersMatris_Degerlendirme!J$4:J$13)))+(MMULT(NotlarYuzdelikBasari!$AL8:$AU8,DersMatris_Degerlendirme!J$15:J$24)/(SUM(DersMatris_Degerlendirme!J$15:J$24))))/2,0))*(DersMatris!$I$12/100)</f>
        <v>2.8333333333333335E-2</v>
      </c>
      <c r="L8" s="204" cm="1">
        <f t="array" ref="L8">_xlfn.SINGLE(IFERROR(((MMULT(NotlarYuzdelikBasari!$E8:$N8,DersMatris_Degerlendirme!K$4:K$13)/(SUM(DersMatris_Degerlendirme!K$4:K$13)))+(MMULT(NotlarYuzdelikBasari!$AL8:$AU8,DersMatris_Degerlendirme!K$15:K$24)/(SUM(DersMatris_Degerlendirme!K$15:K$24))))/2,0))*(DersMatris!$J$12/100)</f>
        <v>4.5714285714285714E-2</v>
      </c>
      <c r="M8" s="204" cm="1">
        <f t="array" ref="M8">_xlfn.SINGLE(IFERROR(((MMULT(NotlarYuzdelikBasari!$E8:$N8,DersMatris_Degerlendirme!L$4:L$13)/(SUM(DersMatris_Degerlendirme!L$4:L$13)))+(MMULT(NotlarYuzdelikBasari!$AL8:$AU8,DersMatris_Degerlendirme!L$15:L$24)/(SUM(DersMatris_Degerlendirme!L$15:L$24))))/2,0))*(DersMatris!$K$12/100)</f>
        <v>7.9319727891156447E-2</v>
      </c>
      <c r="N8" s="204" cm="1">
        <f t="array" ref="N8">_xlfn.SINGLE(IFERROR(((MMULT(NotlarYuzdelikBasari!$E8:$N8,DersMatris_Degerlendirme!M$4:M$13)/(SUM(DersMatris_Degerlendirme!M$4:M$13)))+(MMULT(NotlarYuzdelikBasari!$AL8:$AU8,DersMatris_Degerlendirme!M$15:M$24)/(SUM(DersMatris_Degerlendirme!M$15:M$24))))/2,0))*(DersMatris!$L$12/100)</f>
        <v>6.0257352941176463E-2</v>
      </c>
      <c r="O8" s="204" cm="1">
        <f t="array" ref="O8">_xlfn.SINGLE(IFERROR(((MMULT(NotlarYuzdelikBasari!$E8:$N8,DersMatris_Degerlendirme!N$4:N$13)/(SUM(DersMatris_Degerlendirme!N$4:N$13)))+(MMULT(NotlarYuzdelikBasari!$AL8:$AU8,DersMatris_Degerlendirme!N$15:N$24)/(SUM(DersMatris_Degerlendirme!N$15:N$24))))/2,0))*(DersMatris!$M$12/100)</f>
        <v>0.13186114732724902</v>
      </c>
      <c r="P8" s="204" cm="1">
        <f t="array" ref="P8">_xlfn.SINGLE(IFERROR(((MMULT(NotlarYuzdelikBasari!$E8:$N8,DersMatris_Degerlendirme!O$4:O$13)/(SUM(DersMatris_Degerlendirme!O$4:O$13)))+(MMULT(NotlarYuzdelikBasari!$AL8:$AU8,DersMatris_Degerlendirme!O$15:O$24)/(SUM(DersMatris_Degerlendirme!O$15:O$24))))/2,0))*(DersMatris!$N$12/100)</f>
        <v>0</v>
      </c>
      <c r="Q8" s="204" cm="1">
        <f t="array" ref="Q8">_xlfn.SINGLE(IFERROR(((MMULT(NotlarYuzdelikBasari!$E8:$N8,DersMatris_Degerlendirme!P$4:P$13)/(SUM(DersMatris_Degerlendirme!P$4:P$13)))+(MMULT(NotlarYuzdelikBasari!$AL8:$AU8,DersMatris_Degerlendirme!P$15:P$24)/(SUM(DersMatris_Degerlendirme!P$15:P$24))))/2,0))*(DersMatris!$O$12/100)</f>
        <v>0</v>
      </c>
      <c r="R8" s="204" cm="1">
        <f t="array" ref="R8">_xlfn.SINGLE(IFERROR(((MMULT(NotlarYuzdelikBasari!$E8:$N8,DersMatris_Degerlendirme!Q$4:Q$13)/(SUM(DersMatris_Degerlendirme!Q$4:Q$13)))+(MMULT(NotlarYuzdelikBasari!$AL8:$AU8,DersMatris_Degerlendirme!Q$15:Q$24)/(SUM(DersMatris_Degerlendirme!Q$15:Q$24))))/2,0))*(DersMatris!$P$12/100)</f>
        <v>0</v>
      </c>
      <c r="S8" s="204" cm="1">
        <f t="array" ref="S8">_xlfn.SINGLE(IFERROR(((MMULT(NotlarYuzdelikBasari!$E8:$N8,DersMatris_Degerlendirme!R$4:R$13)/(SUM(DersMatris_Degerlendirme!R$4:R$13)))+(MMULT(NotlarYuzdelikBasari!$AL8:$AU8,DersMatris_Degerlendirme!R$15:R$24)/(SUM(DersMatris_Degerlendirme!R$15:R$24))))/2,0))*(DersMatris!$Q$12/100)</f>
        <v>0</v>
      </c>
      <c r="U8" s="188">
        <f>IFERROR(
    (
        IFERROR( MMULT(NotlarYuzdelikBasari!$E8:$N8, Degerlendirme!D$4:D$13) / SUM(Degerlendirme!D$4:D$13), 0 ) +
        IFERROR( MMULT(NotlarYuzdelikBasari!$AL8:$AU8, Degerlendirme!D$15:D$24) / SUM(Degerlendirme!D$15:D$24), 0 )
    ) / 2,
    0
)</f>
        <v>8.7499999999999994E-2</v>
      </c>
      <c r="V8" s="188">
        <f>IFERROR(
    (
        IFERROR( MMULT(NotlarYuzdelikBasari!$E8:$N8, Degerlendirme!E$4:E$13) / SUM(Degerlendirme!E$4:E$13), 0 ) +
        IFERROR( MMULT(NotlarYuzdelikBasari!$AL8:$AU8, Degerlendirme!E$15:E$24) / SUM(Degerlendirme!E$15:E$24), 0 )
    ) / 2,
    0
)</f>
        <v>0.16249999999999998</v>
      </c>
      <c r="W8" s="188">
        <f>IFERROR(
    (
        IFERROR( MMULT(NotlarYuzdelikBasari!$E8:$N8, Degerlendirme!F$4:F$13) / SUM(Degerlendirme!F$4:F$13), 0 ) +
        IFERROR( MMULT(NotlarYuzdelikBasari!$AL8:$AU8, Degerlendirme!F$15:F$24) / SUM(Degerlendirme!F$15:F$24), 0 )
    ) / 2,
    0
)</f>
        <v>0.375</v>
      </c>
      <c r="X8" s="188">
        <f>IFERROR(
    (
        IFERROR( MMULT(NotlarYuzdelikBasari!$E8:$N8, Degerlendirme!G$4:G$13) / SUM(Degerlendirme!G$4:G$13), 0 ) +
        IFERROR( MMULT(NotlarYuzdelikBasari!$AL8:$AU8, Degerlendirme!G$15:G$24) / SUM(Degerlendirme!G$15:G$24), 0 )
    ) / 2,
    0
)</f>
        <v>0.18333333333333332</v>
      </c>
      <c r="Y8" s="188">
        <f>IFERROR(
    (
        IFERROR( MMULT(NotlarYuzdelikBasari!$E8:$N8, Degerlendirme!H$4:H$13) / SUM(Degerlendirme!H$4:H$13), 0 ) +
        IFERROR( MMULT(NotlarYuzdelikBasari!$AL8:$AU8, Degerlendirme!H$15:H$24) / SUM(Degerlendirme!H$15:H$24), 0 )
    ) / 2,
    0
)</f>
        <v>8.3333333333333329E-2</v>
      </c>
      <c r="Z8" s="188">
        <f>IFERROR(
    (
        IFERROR( MMULT(NotlarYuzdelikBasari!$E8:$N8, Degerlendirme!I$4:I$13) / SUM(Degerlendirme!I$4:I$13), 0 ) +
        IFERROR( MMULT(NotlarYuzdelikBasari!$AL8:$AU8, Degerlendirme!I$15:I$24) / SUM(Degerlendirme!I$15:I$24), 0 )
    ) / 2,
    0
)</f>
        <v>8.7499999999999994E-2</v>
      </c>
      <c r="AA8" s="188">
        <f>IFERROR(
    (
        IFERROR( MMULT(NotlarYuzdelikBasari!$E8:$N8, Degerlendirme!J$4:J$13) / SUM(Degerlendirme!J$4:J$13), 0 ) +
        IFERROR( MMULT(NotlarYuzdelikBasari!$AL8:$AU8, Degerlendirme!J$15:J$24) / SUM(Degerlendirme!J$15:J$24), 0 )
    ) / 2,
    0
)</f>
        <v>0.14583333333333331</v>
      </c>
      <c r="AB8" s="188">
        <f>IFERROR(
    (
        IFERROR( MMULT(NotlarYuzdelikBasari!$E8:$N8, Degerlendirme!K$4:K$13) / SUM(Degerlendirme!K$4:K$13), 0 ) +
        IFERROR( MMULT(NotlarYuzdelikBasari!$AL8:$AU8, Degerlendirme!K$15:K$24) / SUM(Degerlendirme!K$15:K$24), 0 )
    ) / 2,
    0
)</f>
        <v>0.25</v>
      </c>
      <c r="AD8" s="60" t="s">
        <v>8</v>
      </c>
      <c r="AE8" s="137">
        <f>IF(K$304&gt;0,AVERAGEIF(K$3:K$302,"&gt;0"),0)</f>
        <v>0.14496527777777793</v>
      </c>
    </row>
    <row r="9" spans="1:31" x14ac:dyDescent="0.25">
      <c r="A9" s="94">
        <v>7</v>
      </c>
      <c r="B9" s="143">
        <f>IF(Notlar!B9&lt;&gt;"",Notlar!B9,"")</f>
        <v>2111505001</v>
      </c>
      <c r="C9" s="144" t="str">
        <f>IF(Notlar!C9&lt;&gt;"",Notlar!C9,"")</f>
        <v xml:space="preserve">HİLAL </v>
      </c>
      <c r="D9" s="184" t="str">
        <f>IF(Notlar!D9&lt;&gt;"",Notlar!D9,"")</f>
        <v>TABAK</v>
      </c>
      <c r="E9" s="208" cm="1">
        <f t="array" ref="E9">_xlfn.SINGLE(IFERROR(((MMULT(NotlarYuzdelikBasari!$E9:$N9,DersMatris_Degerlendirme!D$4:D$13)/(SUM(DersMatris_Degerlendirme!D$4:D$13)))+(MMULT(NotlarYuzdelikBasari!$AL9:$AU9,DersMatris_Degerlendirme!D$15:D$24)/(SUM(DersMatris_Degerlendirme!D$15:D$24))))/2,0))*(DersMatris!$C$12/100)</f>
        <v>0.54335585585585588</v>
      </c>
      <c r="F9" s="208" cm="1">
        <f t="array" ref="F9">_xlfn.SINGLE(IFERROR(((MMULT(NotlarYuzdelikBasari!$E9:$N9,DersMatris_Degerlendirme!E$4:E$13)/(SUM(DersMatris_Degerlendirme!E$4:E$13)))+(MMULT(NotlarYuzdelikBasari!$AL9:$AU9,DersMatris_Degerlendirme!E$15:E$24)/(SUM(DersMatris_Degerlendirme!E$15:E$24))))/2,0))*(DersMatris!$D$12/100)</f>
        <v>0.7812113345117101</v>
      </c>
      <c r="G9" s="204" cm="1">
        <f t="array" ref="G9">_xlfn.SINGLE(IFERROR(((MMULT(NotlarYuzdelikBasari!$E9:$N9,DersMatris_Degerlendirme!F$4:F$13)/(SUM(DersMatris_Degerlendirme!F$4:F$13)))+(MMULT(NotlarYuzdelikBasari!$AL9:$AU9,DersMatris_Degerlendirme!F$15:F$24)/(SUM(DersMatris_Degerlendirme!F$15:F$24))))/2,0))*(DersMatris!$E$12/100)</f>
        <v>0.69440559440559435</v>
      </c>
      <c r="H9" s="204" cm="1">
        <f t="array" ref="H9">_xlfn.SINGLE(IFERROR(((MMULT(NotlarYuzdelikBasari!$E9:$N9,DersMatris_Degerlendirme!G$4:G$13)/(SUM(DersMatris_Degerlendirme!G$4:G$13)))+(MMULT(NotlarYuzdelikBasari!$AL9:$AU9,DersMatris_Degerlendirme!G$15:G$24)/(SUM(DersMatris_Degerlendirme!G$15:G$24))))/2,0))*(DersMatris!$F$12/100)</f>
        <v>0.75695043103448278</v>
      </c>
      <c r="I9" s="204" cm="1">
        <f t="array" ref="I9">_xlfn.SINGLE(IFERROR(((MMULT(NotlarYuzdelikBasari!$E9:$N9,DersMatris_Degerlendirme!H$4:H$13)/(SUM(DersMatris_Degerlendirme!H$4:H$13)))+(MMULT(NotlarYuzdelikBasari!$AL9:$AU9,DersMatris_Degerlendirme!H$15:H$24)/(SUM(DersMatris_Degerlendirme!H$15:H$24))))/2,0))*(DersMatris!$G$12/100)</f>
        <v>0.47045401493930905</v>
      </c>
      <c r="J9" s="204" cm="1">
        <f t="array" ref="J9">_xlfn.SINGLE(IFERROR(((MMULT(NotlarYuzdelikBasari!$E9:$N9,DersMatris_Degerlendirme!I$4:I$13)/(SUM(DersMatris_Degerlendirme!I$4:I$13)))+(MMULT(NotlarYuzdelikBasari!$AL9:$AU9,DersMatris_Degerlendirme!I$15:I$24)/(SUM(DersMatris_Degerlendirme!I$15:I$24))))/2,0))*(DersMatris!$H$12/100)</f>
        <v>0.16250000000000001</v>
      </c>
      <c r="K9" s="204" cm="1">
        <f t="array" ref="K9">_xlfn.SINGLE(IFERROR(((MMULT(NotlarYuzdelikBasari!$E9:$N9,DersMatris_Degerlendirme!J$4:J$13)/(SUM(DersMatris_Degerlendirme!J$4:J$13)))+(MMULT(NotlarYuzdelikBasari!$AL9:$AU9,DersMatris_Degerlendirme!J$15:J$24)/(SUM(DersMatris_Degerlendirme!J$15:J$24))))/2,0))*(DersMatris!$I$12/100)</f>
        <v>0.15833333333333335</v>
      </c>
      <c r="L9" s="204" cm="1">
        <f t="array" ref="L9">_xlfn.SINGLE(IFERROR(((MMULT(NotlarYuzdelikBasari!$E9:$N9,DersMatris_Degerlendirme!K$4:K$13)/(SUM(DersMatris_Degerlendirme!K$4:K$13)))+(MMULT(NotlarYuzdelikBasari!$AL9:$AU9,DersMatris_Degerlendirme!K$15:K$24)/(SUM(DersMatris_Degerlendirme!K$15:K$24))))/2,0))*(DersMatris!$J$12/100)</f>
        <v>0.22619047619047622</v>
      </c>
      <c r="M9" s="204" cm="1">
        <f t="array" ref="M9">_xlfn.SINGLE(IFERROR(((MMULT(NotlarYuzdelikBasari!$E9:$N9,DersMatris_Degerlendirme!L$4:L$13)/(SUM(DersMatris_Degerlendirme!L$4:L$13)))+(MMULT(NotlarYuzdelikBasari!$AL9:$AU9,DersMatris_Degerlendirme!L$15:L$24)/(SUM(DersMatris_Degerlendirme!L$15:L$24))))/2,0))*(DersMatris!$K$12/100)</f>
        <v>0.39142857142857135</v>
      </c>
      <c r="N9" s="204" cm="1">
        <f t="array" ref="N9">_xlfn.SINGLE(IFERROR(((MMULT(NotlarYuzdelikBasari!$E9:$N9,DersMatris_Degerlendirme!M$4:M$13)/(SUM(DersMatris_Degerlendirme!M$4:M$13)))+(MMULT(NotlarYuzdelikBasari!$AL9:$AU9,DersMatris_Degerlendirme!M$15:M$24)/(SUM(DersMatris_Degerlendirme!M$15:M$24))))/2,0))*(DersMatris!$L$12/100)</f>
        <v>0.30829656862745097</v>
      </c>
      <c r="O9" s="204" cm="1">
        <f t="array" ref="O9">_xlfn.SINGLE(IFERROR(((MMULT(NotlarYuzdelikBasari!$E9:$N9,DersMatris_Degerlendirme!N$4:N$13)/(SUM(DersMatris_Degerlendirme!N$4:N$13)))+(MMULT(NotlarYuzdelikBasari!$AL9:$AU9,DersMatris_Degerlendirme!N$15:N$24)/(SUM(DersMatris_Degerlendirme!N$15:N$24))))/2,0))*(DersMatris!$M$12/100)</f>
        <v>0.6472050195567145</v>
      </c>
      <c r="P9" s="204" cm="1">
        <f t="array" ref="P9">_xlfn.SINGLE(IFERROR(((MMULT(NotlarYuzdelikBasari!$E9:$N9,DersMatris_Degerlendirme!O$4:O$13)/(SUM(DersMatris_Degerlendirme!O$4:O$13)))+(MMULT(NotlarYuzdelikBasari!$AL9:$AU9,DersMatris_Degerlendirme!O$15:O$24)/(SUM(DersMatris_Degerlendirme!O$15:O$24))))/2,0))*(DersMatris!$N$12/100)</f>
        <v>0</v>
      </c>
      <c r="Q9" s="204" cm="1">
        <f t="array" ref="Q9">_xlfn.SINGLE(IFERROR(((MMULT(NotlarYuzdelikBasari!$E9:$N9,DersMatris_Degerlendirme!P$4:P$13)/(SUM(DersMatris_Degerlendirme!P$4:P$13)))+(MMULT(NotlarYuzdelikBasari!$AL9:$AU9,DersMatris_Degerlendirme!P$15:P$24)/(SUM(DersMatris_Degerlendirme!P$15:P$24))))/2,0))*(DersMatris!$O$12/100)</f>
        <v>0</v>
      </c>
      <c r="R9" s="204" cm="1">
        <f t="array" ref="R9">_xlfn.SINGLE(IFERROR(((MMULT(NotlarYuzdelikBasari!$E9:$N9,DersMatris_Degerlendirme!Q$4:Q$13)/(SUM(DersMatris_Degerlendirme!Q$4:Q$13)))+(MMULT(NotlarYuzdelikBasari!$AL9:$AU9,DersMatris_Degerlendirme!Q$15:Q$24)/(SUM(DersMatris_Degerlendirme!Q$15:Q$24))))/2,0))*(DersMatris!$P$12/100)</f>
        <v>0</v>
      </c>
      <c r="S9" s="204" cm="1">
        <f t="array" ref="S9">_xlfn.SINGLE(IFERROR(((MMULT(NotlarYuzdelikBasari!$E9:$N9,DersMatris_Degerlendirme!R$4:R$13)/(SUM(DersMatris_Degerlendirme!R$4:R$13)))+(MMULT(NotlarYuzdelikBasari!$AL9:$AU9,DersMatris_Degerlendirme!R$15:R$24)/(SUM(DersMatris_Degerlendirme!R$15:R$24))))/2,0))*(DersMatris!$Q$12/100)</f>
        <v>0</v>
      </c>
      <c r="U9" s="188">
        <f>IFERROR(
    (
        IFERROR( MMULT(NotlarYuzdelikBasari!$E9:$N9, Degerlendirme!D$4:D$13) / SUM(Degerlendirme!D$4:D$13), 0 ) +
        IFERROR( MMULT(NotlarYuzdelikBasari!$AL9:$AU9, Degerlendirme!D$15:D$24) / SUM(Degerlendirme!D$15:D$24), 0 )
    ) / 2,
    0
)</f>
        <v>0.4375</v>
      </c>
      <c r="V9" s="188">
        <f>IFERROR(
    (
        IFERROR( MMULT(NotlarYuzdelikBasari!$E9:$N9, Degerlendirme!E$4:E$13) / SUM(Degerlendirme!E$4:E$13), 0 ) +
        IFERROR( MMULT(NotlarYuzdelikBasari!$AL9:$AU9, Degerlendirme!E$15:E$24) / SUM(Degerlendirme!E$15:E$24), 0 )
    ) / 2,
    0
)</f>
        <v>0.85416666666666674</v>
      </c>
      <c r="W9" s="188">
        <f>IFERROR(
    (
        IFERROR( MMULT(NotlarYuzdelikBasari!$E9:$N9, Degerlendirme!F$4:F$13) / SUM(Degerlendirme!F$4:F$13), 0 ) +
        IFERROR( MMULT(NotlarYuzdelikBasari!$AL9:$AU9, Degerlendirme!F$15:F$24) / SUM(Degerlendirme!F$15:F$24), 0 )
    ) / 2,
    0
)</f>
        <v>0.95833333333333326</v>
      </c>
      <c r="X9" s="188">
        <f>IFERROR(
    (
        IFERROR( MMULT(NotlarYuzdelikBasari!$E9:$N9, Degerlendirme!G$4:G$13) / SUM(Degerlendirme!G$4:G$13), 0 ) +
        IFERROR( MMULT(NotlarYuzdelikBasari!$AL9:$AU9, Degerlendirme!G$15:G$24) / SUM(Degerlendirme!G$15:G$24), 0 )
    ) / 2,
    0
)</f>
        <v>0.875</v>
      </c>
      <c r="Y9" s="188">
        <f>IFERROR(
    (
        IFERROR( MMULT(NotlarYuzdelikBasari!$E9:$N9, Degerlendirme!H$4:H$13) / SUM(Degerlendirme!H$4:H$13), 0 ) +
        IFERROR( MMULT(NotlarYuzdelikBasari!$AL9:$AU9, Degerlendirme!H$15:H$24) / SUM(Degerlendirme!H$15:H$24), 0 )
    ) / 2,
    0
)</f>
        <v>0.45833333333333331</v>
      </c>
      <c r="Z9" s="188">
        <f>IFERROR(
    (
        IFERROR( MMULT(NotlarYuzdelikBasari!$E9:$N9, Degerlendirme!I$4:I$13) / SUM(Degerlendirme!I$4:I$13), 0 ) +
        IFERROR( MMULT(NotlarYuzdelikBasari!$AL9:$AU9, Degerlendirme!I$15:I$24) / SUM(Degerlendirme!I$15:I$24), 0 )
    ) / 2,
    0
)</f>
        <v>0.8125</v>
      </c>
      <c r="AA9" s="188">
        <f>IFERROR(
    (
        IFERROR( MMULT(NotlarYuzdelikBasari!$E9:$N9, Degerlendirme!J$4:J$13) / SUM(Degerlendirme!J$4:J$13), 0 ) +
        IFERROR( MMULT(NotlarYuzdelikBasari!$AL9:$AU9, Degerlendirme!J$15:J$24) / SUM(Degerlendirme!J$15:J$24), 0 )
    ) / 2,
    0
)</f>
        <v>0.89583333333333326</v>
      </c>
      <c r="AB9" s="188">
        <f>IFERROR(
    (
        IFERROR( MMULT(NotlarYuzdelikBasari!$E9:$N9, Degerlendirme!K$4:K$13) / SUM(Degerlendirme!K$4:K$13), 0 ) +
        IFERROR( MMULT(NotlarYuzdelikBasari!$AL9:$AU9, Degerlendirme!K$15:K$24) / SUM(Degerlendirme!K$15:K$24), 0 )
    ) / 2,
    0
)</f>
        <v>0.75</v>
      </c>
      <c r="AD9" s="60" t="s">
        <v>9</v>
      </c>
      <c r="AE9" s="137">
        <f>IF(L$304&gt;0,AVERAGEIF(L$3:L$302,"&gt;0"),0)</f>
        <v>0.19285714285714275</v>
      </c>
    </row>
    <row r="10" spans="1:31" x14ac:dyDescent="0.25">
      <c r="A10" s="95">
        <v>8</v>
      </c>
      <c r="B10" s="141">
        <f>IF(Notlar!B10&lt;&gt;"",Notlar!B10,"")</f>
        <v>2111505003</v>
      </c>
      <c r="C10" s="142" t="str">
        <f>IF(Notlar!C10&lt;&gt;"",Notlar!C10,"")</f>
        <v xml:space="preserve">PINAR </v>
      </c>
      <c r="D10" s="183" t="str">
        <f>IF(Notlar!D10&lt;&gt;"",Notlar!D10,"")</f>
        <v>ALTINKAYA</v>
      </c>
      <c r="E10" s="208" cm="1">
        <f t="array" ref="E10">_xlfn.SINGLE(IFERROR(((MMULT(NotlarYuzdelikBasari!$E10:$N10,DersMatris_Degerlendirme!D$4:D$13)/(SUM(DersMatris_Degerlendirme!D$4:D$13)))+(MMULT(NotlarYuzdelikBasari!$AL10:$AU10,DersMatris_Degerlendirme!D$15:D$24)/(SUM(DersMatris_Degerlendirme!D$15:D$24))))/2,0))*(DersMatris!$C$12/100)</f>
        <v>0.36559997497497498</v>
      </c>
      <c r="F10" s="208" cm="1">
        <f t="array" ref="F10">_xlfn.SINGLE(IFERROR(((MMULT(NotlarYuzdelikBasari!$E10:$N10,DersMatris_Degerlendirme!E$4:E$13)/(SUM(DersMatris_Degerlendirme!E$4:E$13)))+(MMULT(NotlarYuzdelikBasari!$AL10:$AU10,DersMatris_Degerlendirme!E$15:E$24)/(SUM(DersMatris_Degerlendirme!E$15:E$24))))/2,0))*(DersMatris!$D$12/100)</f>
        <v>0.51997072470172345</v>
      </c>
      <c r="G10" s="204" cm="1">
        <f t="array" ref="G10">_xlfn.SINGLE(IFERROR(((MMULT(NotlarYuzdelikBasari!$E10:$N10,DersMatris_Degerlendirme!F$4:F$13)/(SUM(DersMatris_Degerlendirme!F$4:F$13)))+(MMULT(NotlarYuzdelikBasari!$AL10:$AU10,DersMatris_Degerlendirme!F$15:F$24)/(SUM(DersMatris_Degerlendirme!F$15:F$24))))/2,0))*(DersMatris!$E$12/100)</f>
        <v>0.46153846153846162</v>
      </c>
      <c r="H10" s="204" cm="1">
        <f t="array" ref="H10">_xlfn.SINGLE(IFERROR(((MMULT(NotlarYuzdelikBasari!$E10:$N10,DersMatris_Degerlendirme!G$4:G$13)/(SUM(DersMatris_Degerlendirme!G$4:G$13)))+(MMULT(NotlarYuzdelikBasari!$AL10:$AU10,DersMatris_Degerlendirme!G$15:G$24)/(SUM(DersMatris_Degerlendirme!G$15:G$24))))/2,0))*(DersMatris!$F$12/100)</f>
        <v>0.50705818965517235</v>
      </c>
      <c r="I10" s="204" cm="1">
        <f t="array" ref="I10">_xlfn.SINGLE(IFERROR(((MMULT(NotlarYuzdelikBasari!$E10:$N10,DersMatris_Degerlendirme!H$4:H$13)/(SUM(DersMatris_Degerlendirme!H$4:H$13)))+(MMULT(NotlarYuzdelikBasari!$AL10:$AU10,DersMatris_Degerlendirme!H$15:H$24)/(SUM(DersMatris_Degerlendirme!H$15:H$24))))/2,0))*(DersMatris!$G$12/100)</f>
        <v>0.3141164799253035</v>
      </c>
      <c r="J10" s="204" cm="1">
        <f t="array" ref="J10">_xlfn.SINGLE(IFERROR(((MMULT(NotlarYuzdelikBasari!$E10:$N10,DersMatris_Degerlendirme!I$4:I$13)/(SUM(DersMatris_Degerlendirme!I$4:I$13)))+(MMULT(NotlarYuzdelikBasari!$AL10:$AU10,DersMatris_Degerlendirme!I$15:I$24)/(SUM(DersMatris_Degerlendirme!I$15:I$24))))/2,0))*(DersMatris!$H$12/100)</f>
        <v>0.12083333333333333</v>
      </c>
      <c r="K10" s="204" cm="1">
        <f t="array" ref="K10">_xlfn.SINGLE(IFERROR(((MMULT(NotlarYuzdelikBasari!$E10:$N10,DersMatris_Degerlendirme!J$4:J$13)/(SUM(DersMatris_Degerlendirme!J$4:J$13)))+(MMULT(NotlarYuzdelikBasari!$AL10:$AU10,DersMatris_Degerlendirme!J$15:J$24)/(SUM(DersMatris_Degerlendirme!J$15:J$24))))/2,0))*(DersMatris!$I$12/100)</f>
        <v>0.11666666666666668</v>
      </c>
      <c r="L10" s="204" cm="1">
        <f t="array" ref="L10">_xlfn.SINGLE(IFERROR(((MMULT(NotlarYuzdelikBasari!$E10:$N10,DersMatris_Degerlendirme!K$4:K$13)/(SUM(DersMatris_Degerlendirme!K$4:K$13)))+(MMULT(NotlarYuzdelikBasari!$AL10:$AU10,DersMatris_Degerlendirme!K$15:K$24)/(SUM(DersMatris_Degerlendirme!K$15:K$24))))/2,0))*(DersMatris!$J$12/100)</f>
        <v>0.15476190476190474</v>
      </c>
      <c r="M10" s="204" cm="1">
        <f t="array" ref="M10">_xlfn.SINGLE(IFERROR(((MMULT(NotlarYuzdelikBasari!$E10:$N10,DersMatris_Degerlendirme!L$4:L$13)/(SUM(DersMatris_Degerlendirme!L$4:L$13)))+(MMULT(NotlarYuzdelikBasari!$AL10:$AU10,DersMatris_Degerlendirme!L$15:L$24)/(SUM(DersMatris_Degerlendirme!L$15:L$24))))/2,0))*(DersMatris!$K$12/100)</f>
        <v>0.26408163265306123</v>
      </c>
      <c r="N10" s="204" cm="1">
        <f t="array" ref="N10">_xlfn.SINGLE(IFERROR(((MMULT(NotlarYuzdelikBasari!$E10:$N10,DersMatris_Degerlendirme!M$4:M$13)/(SUM(DersMatris_Degerlendirme!M$4:M$13)))+(MMULT(NotlarYuzdelikBasari!$AL10:$AU10,DersMatris_Degerlendirme!M$15:M$24)/(SUM(DersMatris_Degerlendirme!M$15:M$24))))/2,0))*(DersMatris!$L$12/100)</f>
        <v>0.21501225490196077</v>
      </c>
      <c r="O10" s="204" cm="1">
        <f t="array" ref="O10">_xlfn.SINGLE(IFERROR(((MMULT(NotlarYuzdelikBasari!$E10:$N10,DersMatris_Degerlendirme!N$4:N$13)/(SUM(DersMatris_Degerlendirme!N$4:N$13)))+(MMULT(NotlarYuzdelikBasari!$AL10:$AU10,DersMatris_Degerlendirme!N$15:N$24)/(SUM(DersMatris_Degerlendirme!N$15:N$24))))/2,0))*(DersMatris!$M$12/100)</f>
        <v>0.43324234028683184</v>
      </c>
      <c r="P10" s="204" cm="1">
        <f t="array" ref="P10">_xlfn.SINGLE(IFERROR(((MMULT(NotlarYuzdelikBasari!$E10:$N10,DersMatris_Degerlendirme!O$4:O$13)/(SUM(DersMatris_Degerlendirme!O$4:O$13)))+(MMULT(NotlarYuzdelikBasari!$AL10:$AU10,DersMatris_Degerlendirme!O$15:O$24)/(SUM(DersMatris_Degerlendirme!O$15:O$24))))/2,0))*(DersMatris!$N$12/100)</f>
        <v>0</v>
      </c>
      <c r="Q10" s="204" cm="1">
        <f t="array" ref="Q10">_xlfn.SINGLE(IFERROR(((MMULT(NotlarYuzdelikBasari!$E10:$N10,DersMatris_Degerlendirme!P$4:P$13)/(SUM(DersMatris_Degerlendirme!P$4:P$13)))+(MMULT(NotlarYuzdelikBasari!$AL10:$AU10,DersMatris_Degerlendirme!P$15:P$24)/(SUM(DersMatris_Degerlendirme!P$15:P$24))))/2,0))*(DersMatris!$O$12/100)</f>
        <v>0</v>
      </c>
      <c r="R10" s="204" cm="1">
        <f t="array" ref="R10">_xlfn.SINGLE(IFERROR(((MMULT(NotlarYuzdelikBasari!$E10:$N10,DersMatris_Degerlendirme!Q$4:Q$13)/(SUM(DersMatris_Degerlendirme!Q$4:Q$13)))+(MMULT(NotlarYuzdelikBasari!$AL10:$AU10,DersMatris_Degerlendirme!Q$15:Q$24)/(SUM(DersMatris_Degerlendirme!Q$15:Q$24))))/2,0))*(DersMatris!$P$12/100)</f>
        <v>0</v>
      </c>
      <c r="S10" s="204" cm="1">
        <f t="array" ref="S10">_xlfn.SINGLE(IFERROR(((MMULT(NotlarYuzdelikBasari!$E10:$N10,DersMatris_Degerlendirme!R$4:R$13)/(SUM(DersMatris_Degerlendirme!R$4:R$13)))+(MMULT(NotlarYuzdelikBasari!$AL10:$AU10,DersMatris_Degerlendirme!R$15:R$24)/(SUM(DersMatris_Degerlendirme!R$15:R$24))))/2,0))*(DersMatris!$Q$12/100)</f>
        <v>0</v>
      </c>
      <c r="U10" s="188">
        <f>IFERROR(
    (
        IFERROR( MMULT(NotlarYuzdelikBasari!$E10:$N10, Degerlendirme!D$4:D$13) / SUM(Degerlendirme!D$4:D$13), 0 ) +
        IFERROR( MMULT(NotlarYuzdelikBasari!$AL10:$AU10, Degerlendirme!D$15:D$24) / SUM(Degerlendirme!D$15:D$24), 0 )
    ) / 2,
    0
)</f>
        <v>0.4375</v>
      </c>
      <c r="V10" s="188">
        <f>IFERROR(
    (
        IFERROR( MMULT(NotlarYuzdelikBasari!$E10:$N10, Degerlendirme!E$4:E$13) / SUM(Degerlendirme!E$4:E$13), 0 ) +
        IFERROR( MMULT(NotlarYuzdelikBasari!$AL10:$AU10, Degerlendirme!E$15:E$24) / SUM(Degerlendirme!E$15:E$24), 0 )
    ) / 2,
    0
)</f>
        <v>0.5625</v>
      </c>
      <c r="W10" s="188">
        <f>IFERROR(
    (
        IFERROR( MMULT(NotlarYuzdelikBasari!$E10:$N10, Degerlendirme!F$4:F$13) / SUM(Degerlendirme!F$4:F$13), 0 ) +
        IFERROR( MMULT(NotlarYuzdelikBasari!$AL10:$AU10, Degerlendirme!F$15:F$24) / SUM(Degerlendirme!F$15:F$24), 0 )
    ) / 2,
    0
)</f>
        <v>0.41666666666666669</v>
      </c>
      <c r="X10" s="188">
        <f>IFERROR(
    (
        IFERROR( MMULT(NotlarYuzdelikBasari!$E10:$N10, Degerlendirme!G$4:G$13) / SUM(Degerlendirme!G$4:G$13), 0 ) +
        IFERROR( MMULT(NotlarYuzdelikBasari!$AL10:$AU10, Degerlendirme!G$15:G$24) / SUM(Degerlendirme!G$15:G$24), 0 )
    ) / 2,
    0
)</f>
        <v>0.5</v>
      </c>
      <c r="Y10" s="188">
        <f>IFERROR(
    (
        IFERROR( MMULT(NotlarYuzdelikBasari!$E10:$N10, Degerlendirme!H$4:H$13) / SUM(Degerlendirme!H$4:H$13), 0 ) +
        IFERROR( MMULT(NotlarYuzdelikBasari!$AL10:$AU10, Degerlendirme!H$15:H$24) / SUM(Degerlendirme!H$15:H$24), 0 )
    ) / 2,
    0
)</f>
        <v>0.25</v>
      </c>
      <c r="Z10" s="188">
        <f>IFERROR(
    (
        IFERROR( MMULT(NotlarYuzdelikBasari!$E10:$N10, Degerlendirme!I$4:I$13) / SUM(Degerlendirme!I$4:I$13), 0 ) +
        IFERROR( MMULT(NotlarYuzdelikBasari!$AL10:$AU10, Degerlendirme!I$15:I$24) / SUM(Degerlendirme!I$15:I$24), 0 )
    ) / 2,
    0
)</f>
        <v>0.5625</v>
      </c>
      <c r="AA10" s="188">
        <f>IFERROR(
    (
        IFERROR( MMULT(NotlarYuzdelikBasari!$E10:$N10, Degerlendirme!J$4:J$13) / SUM(Degerlendirme!J$4:J$13), 0 ) +
        IFERROR( MMULT(NotlarYuzdelikBasari!$AL10:$AU10, Degerlendirme!J$15:J$24) / SUM(Degerlendirme!J$15:J$24), 0 )
    ) / 2,
    0
)</f>
        <v>0.6875</v>
      </c>
      <c r="AB10" s="188">
        <f>IFERROR(
    (
        IFERROR( MMULT(NotlarYuzdelikBasari!$E10:$N10, Degerlendirme!K$4:K$13) / SUM(Degerlendirme!K$4:K$13), 0 ) +
        IFERROR( MMULT(NotlarYuzdelikBasari!$AL10:$AU10, Degerlendirme!K$15:K$24) / SUM(Degerlendirme!K$15:K$24), 0 )
    ) / 2,
    0
)</f>
        <v>0.625</v>
      </c>
      <c r="AD10" s="60" t="s">
        <v>10</v>
      </c>
      <c r="AE10" s="137">
        <f>IF(M$304&gt;0,AVERAGEIF(M$3:M$302,"&gt;0"),0)</f>
        <v>0.3303160430839</v>
      </c>
    </row>
    <row r="11" spans="1:31" x14ac:dyDescent="0.25">
      <c r="A11" s="94">
        <v>9</v>
      </c>
      <c r="B11" s="143">
        <f>IF(Notlar!B11&lt;&gt;"",Notlar!B11,"")</f>
        <v>2111505005</v>
      </c>
      <c r="C11" s="144" t="str">
        <f>IF(Notlar!C11&lt;&gt;"",Notlar!C11,"")</f>
        <v xml:space="preserve">SILA </v>
      </c>
      <c r="D11" s="184" t="str">
        <f>IF(Notlar!D11&lt;&gt;"",Notlar!D11,"")</f>
        <v>GÜRDAŞ</v>
      </c>
      <c r="E11" s="208" cm="1">
        <f t="array" ref="E11">_xlfn.SINGLE(IFERROR(((MMULT(NotlarYuzdelikBasari!$E11:$N11,DersMatris_Degerlendirme!D$4:D$13)/(SUM(DersMatris_Degerlendirme!D$4:D$13)))+(MMULT(NotlarYuzdelikBasari!$AL11:$AU11,DersMatris_Degerlendirme!D$15:D$24)/(SUM(DersMatris_Degerlendirme!D$15:D$24))))/2,0))*(DersMatris!$C$12/100)</f>
        <v>0.55184090340340342</v>
      </c>
      <c r="F11" s="208" cm="1">
        <f t="array" ref="F11">_xlfn.SINGLE(IFERROR(((MMULT(NotlarYuzdelikBasari!$E11:$N11,DersMatris_Degerlendirme!E$4:E$13)/(SUM(DersMatris_Degerlendirme!E$4:E$13)))+(MMULT(NotlarYuzdelikBasari!$AL11:$AU11,DersMatris_Degerlendirme!E$15:E$24)/(SUM(DersMatris_Degerlendirme!E$15:E$24))))/2,0))*(DersMatris!$D$12/100)</f>
        <v>0.79406208572691117</v>
      </c>
      <c r="G11" s="204" cm="1">
        <f t="array" ref="G11">_xlfn.SINGLE(IFERROR(((MMULT(NotlarYuzdelikBasari!$E11:$N11,DersMatris_Degerlendirme!F$4:F$13)/(SUM(DersMatris_Degerlendirme!F$4:F$13)))+(MMULT(NotlarYuzdelikBasari!$AL11:$AU11,DersMatris_Degerlendirme!F$15:F$24)/(SUM(DersMatris_Degerlendirme!F$15:F$24))))/2,0))*(DersMatris!$E$12/100)</f>
        <v>0.7074125874125875</v>
      </c>
      <c r="H11" s="204" cm="1">
        <f t="array" ref="H11">_xlfn.SINGLE(IFERROR(((MMULT(NotlarYuzdelikBasari!$E11:$N11,DersMatris_Degerlendirme!G$4:G$13)/(SUM(DersMatris_Degerlendirme!G$4:G$13)))+(MMULT(NotlarYuzdelikBasari!$AL11:$AU11,DersMatris_Degerlendirme!G$15:G$24)/(SUM(DersMatris_Degerlendirme!G$15:G$24))))/2,0))*(DersMatris!$F$12/100)</f>
        <v>0.77429956896551722</v>
      </c>
      <c r="I11" s="204" cm="1">
        <f t="array" ref="I11">_xlfn.SINGLE(IFERROR(((MMULT(NotlarYuzdelikBasari!$E11:$N11,DersMatris_Degerlendirme!H$4:H$13)/(SUM(DersMatris_Degerlendirme!H$4:H$13)))+(MMULT(NotlarYuzdelikBasari!$AL11:$AU11,DersMatris_Degerlendirme!H$15:H$24)/(SUM(DersMatris_Degerlendirme!H$15:H$24))))/2,0))*(DersMatris!$G$12/100)</f>
        <v>0.48143090569561164</v>
      </c>
      <c r="J11" s="204" cm="1">
        <f t="array" ref="J11">_xlfn.SINGLE(IFERROR(((MMULT(NotlarYuzdelikBasari!$E11:$N11,DersMatris_Degerlendirme!I$4:I$13)/(SUM(DersMatris_Degerlendirme!I$4:I$13)))+(MMULT(NotlarYuzdelikBasari!$AL11:$AU11,DersMatris_Degerlendirme!I$15:I$24)/(SUM(DersMatris_Degerlendirme!I$15:I$24))))/2,0))*(DersMatris!$H$12/100)</f>
        <v>0.17500000000000002</v>
      </c>
      <c r="K11" s="204" cm="1">
        <f t="array" ref="K11">_xlfn.SINGLE(IFERROR(((MMULT(NotlarYuzdelikBasari!$E11:$N11,DersMatris_Degerlendirme!J$4:J$13)/(SUM(DersMatris_Degerlendirme!J$4:J$13)))+(MMULT(NotlarYuzdelikBasari!$AL11:$AU11,DersMatris_Degerlendirme!J$15:J$24)/(SUM(DersMatris_Degerlendirme!J$15:J$24))))/2,0))*(DersMatris!$I$12/100)</f>
        <v>0.17500000000000002</v>
      </c>
      <c r="L11" s="204" cm="1">
        <f t="array" ref="L11">_xlfn.SINGLE(IFERROR(((MMULT(NotlarYuzdelikBasari!$E11:$N11,DersMatris_Degerlendirme!K$4:K$13)/(SUM(DersMatris_Degerlendirme!K$4:K$13)))+(MMULT(NotlarYuzdelikBasari!$AL11:$AU11,DersMatris_Degerlendirme!K$15:K$24)/(SUM(DersMatris_Degerlendirme!K$15:K$24))))/2,0))*(DersMatris!$J$12/100)</f>
        <v>0.23571428571428571</v>
      </c>
      <c r="M11" s="204" cm="1">
        <f t="array" ref="M11">_xlfn.SINGLE(IFERROR(((MMULT(NotlarYuzdelikBasari!$E11:$N11,DersMatris_Degerlendirme!L$4:L$13)/(SUM(DersMatris_Degerlendirme!L$4:L$13)))+(MMULT(NotlarYuzdelikBasari!$AL11:$AU11,DersMatris_Degerlendirme!L$15:L$24)/(SUM(DersMatris_Degerlendirme!L$15:L$24))))/2,0))*(DersMatris!$K$12/100)</f>
        <v>0.40258503401360535</v>
      </c>
      <c r="N11" s="204" cm="1">
        <f t="array" ref="N11">_xlfn.SINGLE(IFERROR(((MMULT(NotlarYuzdelikBasari!$E11:$N11,DersMatris_Degerlendirme!M$4:M$13)/(SUM(DersMatris_Degerlendirme!M$4:M$13)))+(MMULT(NotlarYuzdelikBasari!$AL11:$AU11,DersMatris_Degerlendirme!M$15:M$24)/(SUM(DersMatris_Degerlendirme!M$15:M$24))))/2,0))*(DersMatris!$L$12/100)</f>
        <v>0.32339460784313728</v>
      </c>
      <c r="O11" s="204" cm="1">
        <f t="array" ref="O11">_xlfn.SINGLE(IFERROR(((MMULT(NotlarYuzdelikBasari!$E11:$N11,DersMatris_Degerlendirme!N$4:N$13)/(SUM(DersMatris_Degerlendirme!N$4:N$13)))+(MMULT(NotlarYuzdelikBasari!$AL11:$AU11,DersMatris_Degerlendirme!N$15:N$24)/(SUM(DersMatris_Degerlendirme!N$15:N$24))))/2,0))*(DersMatris!$M$12/100)</f>
        <v>0.66031412972620596</v>
      </c>
      <c r="P11" s="204" cm="1">
        <f t="array" ref="P11">_xlfn.SINGLE(IFERROR(((MMULT(NotlarYuzdelikBasari!$E11:$N11,DersMatris_Degerlendirme!O$4:O$13)/(SUM(DersMatris_Degerlendirme!O$4:O$13)))+(MMULT(NotlarYuzdelikBasari!$AL11:$AU11,DersMatris_Degerlendirme!O$15:O$24)/(SUM(DersMatris_Degerlendirme!O$15:O$24))))/2,0))*(DersMatris!$N$12/100)</f>
        <v>0</v>
      </c>
      <c r="Q11" s="204" cm="1">
        <f t="array" ref="Q11">_xlfn.SINGLE(IFERROR(((MMULT(NotlarYuzdelikBasari!$E11:$N11,DersMatris_Degerlendirme!P$4:P$13)/(SUM(DersMatris_Degerlendirme!P$4:P$13)))+(MMULT(NotlarYuzdelikBasari!$AL11:$AU11,DersMatris_Degerlendirme!P$15:P$24)/(SUM(DersMatris_Degerlendirme!P$15:P$24))))/2,0))*(DersMatris!$O$12/100)</f>
        <v>0</v>
      </c>
      <c r="R11" s="204" cm="1">
        <f t="array" ref="R11">_xlfn.SINGLE(IFERROR(((MMULT(NotlarYuzdelikBasari!$E11:$N11,DersMatris_Degerlendirme!Q$4:Q$13)/(SUM(DersMatris_Degerlendirme!Q$4:Q$13)))+(MMULT(NotlarYuzdelikBasari!$AL11:$AU11,DersMatris_Degerlendirme!Q$15:Q$24)/(SUM(DersMatris_Degerlendirme!Q$15:Q$24))))/2,0))*(DersMatris!$P$12/100)</f>
        <v>0</v>
      </c>
      <c r="S11" s="204" cm="1">
        <f t="array" ref="S11">_xlfn.SINGLE(IFERROR(((MMULT(NotlarYuzdelikBasari!$E11:$N11,DersMatris_Degerlendirme!R$4:R$13)/(SUM(DersMatris_Degerlendirme!R$4:R$13)))+(MMULT(NotlarYuzdelikBasari!$AL11:$AU11,DersMatris_Degerlendirme!R$15:R$24)/(SUM(DersMatris_Degerlendirme!R$15:R$24))))/2,0))*(DersMatris!$Q$12/100)</f>
        <v>0</v>
      </c>
      <c r="U11" s="188">
        <f>IFERROR(
    (
        IFERROR( MMULT(NotlarYuzdelikBasari!$E11:$N11, Degerlendirme!D$4:D$13) / SUM(Degerlendirme!D$4:D$13), 0 ) +
        IFERROR( MMULT(NotlarYuzdelikBasari!$AL11:$AU11, Degerlendirme!D$15:D$24) / SUM(Degerlendirme!D$15:D$24), 0 )
    ) / 2,
    0
)</f>
        <v>0.5</v>
      </c>
      <c r="V11" s="188">
        <f>IFERROR(
    (
        IFERROR( MMULT(NotlarYuzdelikBasari!$E11:$N11, Degerlendirme!E$4:E$13) / SUM(Degerlendirme!E$4:E$13), 0 ) +
        IFERROR( MMULT(NotlarYuzdelikBasari!$AL11:$AU11, Degerlendirme!E$15:E$24) / SUM(Degerlendirme!E$15:E$24), 0 )
    ) / 2,
    0
)</f>
        <v>0.85416666666666674</v>
      </c>
      <c r="W11" s="188">
        <f>IFERROR(
    (
        IFERROR( MMULT(NotlarYuzdelikBasari!$E11:$N11, Degerlendirme!F$4:F$13) / SUM(Degerlendirme!F$4:F$13), 0 ) +
        IFERROR( MMULT(NotlarYuzdelikBasari!$AL11:$AU11, Degerlendirme!F$15:F$24) / SUM(Degerlendirme!F$15:F$24), 0 )
    ) / 2,
    0
)</f>
        <v>0.95833333333333326</v>
      </c>
      <c r="X11" s="188">
        <f>IFERROR(
    (
        IFERROR( MMULT(NotlarYuzdelikBasari!$E11:$N11, Degerlendirme!G$4:G$13) / SUM(Degerlendirme!G$4:G$13), 0 ) +
        IFERROR( MMULT(NotlarYuzdelikBasari!$AL11:$AU11, Degerlendirme!G$15:G$24) / SUM(Degerlendirme!G$15:G$24), 0 )
    ) / 2,
    0
)</f>
        <v>0.83333333333333326</v>
      </c>
      <c r="Y11" s="188">
        <f>IFERROR(
    (
        IFERROR( MMULT(NotlarYuzdelikBasari!$E11:$N11, Degerlendirme!H$4:H$13) / SUM(Degerlendirme!H$4:H$13), 0 ) +
        IFERROR( MMULT(NotlarYuzdelikBasari!$AL11:$AU11, Degerlendirme!H$15:H$24) / SUM(Degerlendirme!H$15:H$24), 0 )
    ) / 2,
    0
)</f>
        <v>0.41666666666666669</v>
      </c>
      <c r="Z11" s="188">
        <f>IFERROR(
    (
        IFERROR( MMULT(NotlarYuzdelikBasari!$E11:$N11, Degerlendirme!I$4:I$13) / SUM(Degerlendirme!I$4:I$13), 0 ) +
        IFERROR( MMULT(NotlarYuzdelikBasari!$AL11:$AU11, Degerlendirme!I$15:I$24) / SUM(Degerlendirme!I$15:I$24), 0 )
    ) / 2,
    0
)</f>
        <v>0.8125</v>
      </c>
      <c r="AA11" s="188">
        <f>IFERROR(
    (
        IFERROR( MMULT(NotlarYuzdelikBasari!$E11:$N11, Degerlendirme!J$4:J$13) / SUM(Degerlendirme!J$4:J$13), 0 ) +
        IFERROR( MMULT(NotlarYuzdelikBasari!$AL11:$AU11, Degerlendirme!J$15:J$24) / SUM(Degerlendirme!J$15:J$24), 0 )
    ) / 2,
    0
)</f>
        <v>0.91666666666666674</v>
      </c>
      <c r="AB11" s="188">
        <f>IFERROR(
    (
        IFERROR( MMULT(NotlarYuzdelikBasari!$E11:$N11, Degerlendirme!K$4:K$13) / SUM(Degerlendirme!K$4:K$13), 0 ) +
        IFERROR( MMULT(NotlarYuzdelikBasari!$AL11:$AU11, Degerlendirme!K$15:K$24) / SUM(Degerlendirme!K$15:K$24), 0 )
    ) / 2,
    0
)</f>
        <v>1</v>
      </c>
      <c r="AD11" s="60" t="s">
        <v>11</v>
      </c>
      <c r="AE11" s="137">
        <f>IF(N$304&gt;0,AVERAGEIF(N$3:N$302,"&gt;0"),0)</f>
        <v>0.26578699448529414</v>
      </c>
    </row>
    <row r="12" spans="1:31" x14ac:dyDescent="0.25">
      <c r="A12" s="95">
        <v>10</v>
      </c>
      <c r="B12" s="141">
        <f>IF(Notlar!B12&lt;&gt;"",Notlar!B12,"")</f>
        <v>2111505006</v>
      </c>
      <c r="C12" s="142" t="str">
        <f>IF(Notlar!C12&lt;&gt;"",Notlar!C12,"")</f>
        <v xml:space="preserve">PELİN </v>
      </c>
      <c r="D12" s="183" t="str">
        <f>IF(Notlar!D12&lt;&gt;"",Notlar!D12,"")</f>
        <v>ÇELİK</v>
      </c>
      <c r="E12" s="208" cm="1">
        <f t="array" ref="E12">_xlfn.SINGLE(IFERROR(((MMULT(NotlarYuzdelikBasari!$E12:$N12,DersMatris_Degerlendirme!D$4:D$13)/(SUM(DersMatris_Degerlendirme!D$4:D$13)))+(MMULT(NotlarYuzdelikBasari!$AL12:$AU12,DersMatris_Degerlendirme!D$15:D$24)/(SUM(DersMatris_Degerlendirme!D$15:D$24))))/2,0))*(DersMatris!$C$12/100)</f>
        <v>0.55320945945945943</v>
      </c>
      <c r="F12" s="208" cm="1">
        <f t="array" ref="F12">_xlfn.SINGLE(IFERROR(((MMULT(NotlarYuzdelikBasari!$E12:$N12,DersMatris_Degerlendirme!E$4:E$13)/(SUM(DersMatris_Degerlendirme!E$4:E$13)))+(MMULT(NotlarYuzdelikBasari!$AL12:$AU12,DersMatris_Degerlendirme!E$15:E$24)/(SUM(DersMatris_Degerlendirme!E$15:E$24))))/2,0))*(DersMatris!$D$12/100)</f>
        <v>0.79657258064516123</v>
      </c>
      <c r="G12" s="204" cm="1">
        <f t="array" ref="G12">_xlfn.SINGLE(IFERROR(((MMULT(NotlarYuzdelikBasari!$E12:$N12,DersMatris_Degerlendirme!F$4:F$13)/(SUM(DersMatris_Degerlendirme!F$4:F$13)))+(MMULT(NotlarYuzdelikBasari!$AL12:$AU12,DersMatris_Degerlendirme!F$15:F$24)/(SUM(DersMatris_Degerlendirme!F$15:F$24))))/2,0))*(DersMatris!$E$12/100)</f>
        <v>0.70545454545454556</v>
      </c>
      <c r="H12" s="204" cm="1">
        <f t="array" ref="H12">_xlfn.SINGLE(IFERROR(((MMULT(NotlarYuzdelikBasari!$E12:$N12,DersMatris_Degerlendirme!G$4:G$13)/(SUM(DersMatris_Degerlendirme!G$4:G$13)))+(MMULT(NotlarYuzdelikBasari!$AL12:$AU12,DersMatris_Degerlendirme!G$15:G$24)/(SUM(DersMatris_Degerlendirme!G$15:G$24))))/2,0))*(DersMatris!$F$12/100)</f>
        <v>0.77128232758620696</v>
      </c>
      <c r="I12" s="204" cm="1">
        <f t="array" ref="I12">_xlfn.SINGLE(IFERROR(((MMULT(NotlarYuzdelikBasari!$E12:$N12,DersMatris_Degerlendirme!H$4:H$13)/(SUM(DersMatris_Degerlendirme!H$4:H$13)))+(MMULT(NotlarYuzdelikBasari!$AL12:$AU12,DersMatris_Degerlendirme!H$15:H$24)/(SUM(DersMatris_Degerlendirme!H$15:H$24))))/2,0))*(DersMatris!$G$12/100)</f>
        <v>0.47876984126984135</v>
      </c>
      <c r="J12" s="204" cm="1">
        <f t="array" ref="J12">_xlfn.SINGLE(IFERROR(((MMULT(NotlarYuzdelikBasari!$E12:$N12,DersMatris_Degerlendirme!I$4:I$13)/(SUM(DersMatris_Degerlendirme!I$4:I$13)))+(MMULT(NotlarYuzdelikBasari!$AL12:$AU12,DersMatris_Degerlendirme!I$15:I$24)/(SUM(DersMatris_Degerlendirme!I$15:I$24))))/2,0))*(DersMatris!$H$12/100)</f>
        <v>0.17500000000000002</v>
      </c>
      <c r="K12" s="204" cm="1">
        <f t="array" ref="K12">_xlfn.SINGLE(IFERROR(((MMULT(NotlarYuzdelikBasari!$E12:$N12,DersMatris_Degerlendirme!J$4:J$13)/(SUM(DersMatris_Degerlendirme!J$4:J$13)))+(MMULT(NotlarYuzdelikBasari!$AL12:$AU12,DersMatris_Degerlendirme!J$15:J$24)/(SUM(DersMatris_Degerlendirme!J$15:J$24))))/2,0))*(DersMatris!$I$12/100)</f>
        <v>0.17500000000000002</v>
      </c>
      <c r="L12" s="204" cm="1">
        <f t="array" ref="L12">_xlfn.SINGLE(IFERROR(((MMULT(NotlarYuzdelikBasari!$E12:$N12,DersMatris_Degerlendirme!K$4:K$13)/(SUM(DersMatris_Degerlendirme!K$4:K$13)))+(MMULT(NotlarYuzdelikBasari!$AL12:$AU12,DersMatris_Degerlendirme!K$15:K$24)/(SUM(DersMatris_Degerlendirme!K$15:K$24))))/2,0))*(DersMatris!$J$12/100)</f>
        <v>0.23333333333333334</v>
      </c>
      <c r="M12" s="204" cm="1">
        <f t="array" ref="M12">_xlfn.SINGLE(IFERROR(((MMULT(NotlarYuzdelikBasari!$E12:$N12,DersMatris_Degerlendirme!L$4:L$13)/(SUM(DersMatris_Degerlendirme!L$4:L$13)))+(MMULT(NotlarYuzdelikBasari!$AL12:$AU12,DersMatris_Degerlendirme!L$15:L$24)/(SUM(DersMatris_Degerlendirme!L$15:L$24))))/2,0))*(DersMatris!$K$12/100)</f>
        <v>0.40190476190476182</v>
      </c>
      <c r="N12" s="204" cm="1">
        <f t="array" ref="N12">_xlfn.SINGLE(IFERROR(((MMULT(NotlarYuzdelikBasari!$E12:$N12,DersMatris_Degerlendirme!M$4:M$13)/(SUM(DersMatris_Degerlendirme!M$4:M$13)))+(MMULT(NotlarYuzdelikBasari!$AL12:$AU12,DersMatris_Degerlendirme!M$15:M$24)/(SUM(DersMatris_Degerlendirme!M$15:M$24))))/2,0))*(DersMatris!$L$12/100)</f>
        <v>0.3208333333333333</v>
      </c>
      <c r="O12" s="204" cm="1">
        <f t="array" ref="O12">_xlfn.SINGLE(IFERROR(((MMULT(NotlarYuzdelikBasari!$E12:$N12,DersMatris_Degerlendirme!N$4:N$13)/(SUM(DersMatris_Degerlendirme!N$4:N$13)))+(MMULT(NotlarYuzdelikBasari!$AL12:$AU12,DersMatris_Degerlendirme!N$15:N$24)/(SUM(DersMatris_Degerlendirme!N$15:N$24))))/2,0))*(DersMatris!$M$12/100)</f>
        <v>0.65985576923076916</v>
      </c>
      <c r="P12" s="204" cm="1">
        <f t="array" ref="P12">_xlfn.SINGLE(IFERROR(((MMULT(NotlarYuzdelikBasari!$E12:$N12,DersMatris_Degerlendirme!O$4:O$13)/(SUM(DersMatris_Degerlendirme!O$4:O$13)))+(MMULT(NotlarYuzdelikBasari!$AL12:$AU12,DersMatris_Degerlendirme!O$15:O$24)/(SUM(DersMatris_Degerlendirme!O$15:O$24))))/2,0))*(DersMatris!$N$12/100)</f>
        <v>0</v>
      </c>
      <c r="Q12" s="204" cm="1">
        <f t="array" ref="Q12">_xlfn.SINGLE(IFERROR(((MMULT(NotlarYuzdelikBasari!$E12:$N12,DersMatris_Degerlendirme!P$4:P$13)/(SUM(DersMatris_Degerlendirme!P$4:P$13)))+(MMULT(NotlarYuzdelikBasari!$AL12:$AU12,DersMatris_Degerlendirme!P$15:P$24)/(SUM(DersMatris_Degerlendirme!P$15:P$24))))/2,0))*(DersMatris!$O$12/100)</f>
        <v>0</v>
      </c>
      <c r="R12" s="204" cm="1">
        <f t="array" ref="R12">_xlfn.SINGLE(IFERROR(((MMULT(NotlarYuzdelikBasari!$E12:$N12,DersMatris_Degerlendirme!Q$4:Q$13)/(SUM(DersMatris_Degerlendirme!Q$4:Q$13)))+(MMULT(NotlarYuzdelikBasari!$AL12:$AU12,DersMatris_Degerlendirme!Q$15:Q$24)/(SUM(DersMatris_Degerlendirme!Q$15:Q$24))))/2,0))*(DersMatris!$P$12/100)</f>
        <v>0</v>
      </c>
      <c r="S12" s="204" cm="1">
        <f t="array" ref="S12">_xlfn.SINGLE(IFERROR(((MMULT(NotlarYuzdelikBasari!$E12:$N12,DersMatris_Degerlendirme!R$4:R$13)/(SUM(DersMatris_Degerlendirme!R$4:R$13)))+(MMULT(NotlarYuzdelikBasari!$AL12:$AU12,DersMatris_Degerlendirme!R$15:R$24)/(SUM(DersMatris_Degerlendirme!R$15:R$24))))/2,0))*(DersMatris!$Q$12/100)</f>
        <v>0</v>
      </c>
      <c r="U12" s="188">
        <f>IFERROR(
    (
        IFERROR( MMULT(NotlarYuzdelikBasari!$E12:$N12, Degerlendirme!D$4:D$13) / SUM(Degerlendirme!D$4:D$13), 0 ) +
        IFERROR( MMULT(NotlarYuzdelikBasari!$AL12:$AU12, Degerlendirme!D$15:D$24) / SUM(Degerlendirme!D$15:D$24), 0 )
    ) / 2,
    0
)</f>
        <v>0.5</v>
      </c>
      <c r="V12" s="188">
        <f>IFERROR(
    (
        IFERROR( MMULT(NotlarYuzdelikBasari!$E12:$N12, Degerlendirme!E$4:E$13) / SUM(Degerlendirme!E$4:E$13), 0 ) +
        IFERROR( MMULT(NotlarYuzdelikBasari!$AL12:$AU12, Degerlendirme!E$15:E$24) / SUM(Degerlendirme!E$15:E$24), 0 )
    ) / 2,
    0
)</f>
        <v>0.9375</v>
      </c>
      <c r="W12" s="188">
        <f>IFERROR(
    (
        IFERROR( MMULT(NotlarYuzdelikBasari!$E12:$N12, Degerlendirme!F$4:F$13) / SUM(Degerlendirme!F$4:F$13), 0 ) +
        IFERROR( MMULT(NotlarYuzdelikBasari!$AL12:$AU12, Degerlendirme!F$15:F$24) / SUM(Degerlendirme!F$15:F$24), 0 )
    ) / 2,
    0
)</f>
        <v>1</v>
      </c>
      <c r="X12" s="188">
        <f>IFERROR(
    (
        IFERROR( MMULT(NotlarYuzdelikBasari!$E12:$N12, Degerlendirme!G$4:G$13) / SUM(Degerlendirme!G$4:G$13), 0 ) +
        IFERROR( MMULT(NotlarYuzdelikBasari!$AL12:$AU12, Degerlendirme!G$15:G$24) / SUM(Degerlendirme!G$15:G$24), 0 )
    ) / 2,
    0
)</f>
        <v>0.75</v>
      </c>
      <c r="Y12" s="188">
        <f>IFERROR(
    (
        IFERROR( MMULT(NotlarYuzdelikBasari!$E12:$N12, Degerlendirme!H$4:H$13) / SUM(Degerlendirme!H$4:H$13), 0 ) +
        IFERROR( MMULT(NotlarYuzdelikBasari!$AL12:$AU12, Degerlendirme!H$15:H$24) / SUM(Degerlendirme!H$15:H$24), 0 )
    ) / 2,
    0
)</f>
        <v>0.375</v>
      </c>
      <c r="Z12" s="188">
        <f>IFERROR(
    (
        IFERROR( MMULT(NotlarYuzdelikBasari!$E12:$N12, Degerlendirme!I$4:I$13) / SUM(Degerlendirme!I$4:I$13), 0 ) +
        IFERROR( MMULT(NotlarYuzdelikBasari!$AL12:$AU12, Degerlendirme!I$15:I$24) / SUM(Degerlendirme!I$15:I$24), 0 )
    ) / 2,
    0
)</f>
        <v>0.8125</v>
      </c>
      <c r="AA12" s="188">
        <f>IFERROR(
    (
        IFERROR( MMULT(NotlarYuzdelikBasari!$E12:$N12, Degerlendirme!J$4:J$13) / SUM(Degerlendirme!J$4:J$13), 0 ) +
        IFERROR( MMULT(NotlarYuzdelikBasari!$AL12:$AU12, Degerlendirme!J$15:J$24) / SUM(Degerlendirme!J$15:J$24), 0 )
    ) / 2,
    0
)</f>
        <v>0.875</v>
      </c>
      <c r="AB12" s="188">
        <f>IFERROR(
    (
        IFERROR( MMULT(NotlarYuzdelikBasari!$E12:$N12, Degerlendirme!K$4:K$13) / SUM(Degerlendirme!K$4:K$13), 0 ) +
        IFERROR( MMULT(NotlarYuzdelikBasari!$AL12:$AU12, Degerlendirme!K$15:K$24) / SUM(Degerlendirme!K$15:K$24), 0 )
    ) / 2,
    0
)</f>
        <v>1</v>
      </c>
      <c r="AD12" s="60" t="s">
        <v>12</v>
      </c>
      <c r="AE12" s="137">
        <f>IF(O$304&gt;0,AVERAGEIF(O$3:O$302,"&gt;0"),0)</f>
        <v>0.54262294247066511</v>
      </c>
    </row>
    <row r="13" spans="1:31" x14ac:dyDescent="0.25">
      <c r="A13" s="94">
        <v>11</v>
      </c>
      <c r="B13" s="143">
        <f>IF(Notlar!B13&lt;&gt;"",Notlar!B13,"")</f>
        <v>2111505008</v>
      </c>
      <c r="C13" s="144" t="str">
        <f>IF(Notlar!C13&lt;&gt;"",Notlar!C13,"")</f>
        <v xml:space="preserve">MUHAMMED </v>
      </c>
      <c r="D13" s="184" t="str">
        <f>IF(Notlar!D13&lt;&gt;"",Notlar!D13,"")</f>
        <v>ÇELİK</v>
      </c>
      <c r="E13" s="208" cm="1">
        <f t="array" ref="E13">_xlfn.SINGLE(IFERROR(((MMULT(NotlarYuzdelikBasari!$E13:$N13,DersMatris_Degerlendirme!D$4:D$13)/(SUM(DersMatris_Degerlendirme!D$4:D$13)))+(MMULT(NotlarYuzdelikBasari!$AL13:$AU13,DersMatris_Degerlendirme!D$15:D$24)/(SUM(DersMatris_Degerlendirme!D$15:D$24))))/2,0))*(DersMatris!$C$12/100)</f>
        <v>0.45623748748748749</v>
      </c>
      <c r="F13" s="208" cm="1">
        <f t="array" ref="F13">_xlfn.SINGLE(IFERROR(((MMULT(NotlarYuzdelikBasari!$E13:$N13,DersMatris_Degerlendirme!E$4:E$13)/(SUM(DersMatris_Degerlendirme!E$4:E$13)))+(MMULT(NotlarYuzdelikBasari!$AL13:$AU13,DersMatris_Degerlendirme!E$15:E$24)/(SUM(DersMatris_Degerlendirme!E$15:E$24))))/2,0))*(DersMatris!$D$12/100)</f>
        <v>0.6494724922669024</v>
      </c>
      <c r="G13" s="204" cm="1">
        <f t="array" ref="G13">_xlfn.SINGLE(IFERROR(((MMULT(NotlarYuzdelikBasari!$E13:$N13,DersMatris_Degerlendirme!F$4:F$13)/(SUM(DersMatris_Degerlendirme!F$4:F$13)))+(MMULT(NotlarYuzdelikBasari!$AL13:$AU13,DersMatris_Degerlendirme!F$15:F$24)/(SUM(DersMatris_Degerlendirme!F$15:F$24))))/2,0))*(DersMatris!$E$12/100)</f>
        <v>0.5683916083916084</v>
      </c>
      <c r="H13" s="204" cm="1">
        <f t="array" ref="H13">_xlfn.SINGLE(IFERROR(((MMULT(NotlarYuzdelikBasari!$E13:$N13,DersMatris_Degerlendirme!G$4:G$13)/(SUM(DersMatris_Degerlendirme!G$4:G$13)))+(MMULT(NotlarYuzdelikBasari!$AL13:$AU13,DersMatris_Degerlendirme!G$15:G$24)/(SUM(DersMatris_Degerlendirme!G$15:G$24))))/2,0))*(DersMatris!$F$12/100)</f>
        <v>0.62020474137931036</v>
      </c>
      <c r="I13" s="204" cm="1">
        <f t="array" ref="I13">_xlfn.SINGLE(IFERROR(((MMULT(NotlarYuzdelikBasari!$E13:$N13,DersMatris_Degerlendirme!H$4:H$13)/(SUM(DersMatris_Degerlendirme!H$4:H$13)))+(MMULT(NotlarYuzdelikBasari!$AL13:$AU13,DersMatris_Degerlendirme!H$15:H$24)/(SUM(DersMatris_Degerlendirme!H$15:H$24))))/2,0))*(DersMatris!$G$12/100)</f>
        <v>0.38186274509803925</v>
      </c>
      <c r="J13" s="204" cm="1">
        <f t="array" ref="J13">_xlfn.SINGLE(IFERROR(((MMULT(NotlarYuzdelikBasari!$E13:$N13,DersMatris_Degerlendirme!I$4:I$13)/(SUM(DersMatris_Degerlendirme!I$4:I$13)))+(MMULT(NotlarYuzdelikBasari!$AL13:$AU13,DersMatris_Degerlendirme!I$15:I$24)/(SUM(DersMatris_Degerlendirme!I$15:I$24))))/2,0))*(DersMatris!$H$12/100)</f>
        <v>0.14166666666666669</v>
      </c>
      <c r="K13" s="204" cm="1">
        <f t="array" ref="K13">_xlfn.SINGLE(IFERROR(((MMULT(NotlarYuzdelikBasari!$E13:$N13,DersMatris_Degerlendirme!J$4:J$13)/(SUM(DersMatris_Degerlendirme!J$4:J$13)))+(MMULT(NotlarYuzdelikBasari!$AL13:$AU13,DersMatris_Degerlendirme!J$15:J$24)/(SUM(DersMatris_Degerlendirme!J$15:J$24))))/2,0))*(DersMatris!$I$12/100)</f>
        <v>0.13333333333333336</v>
      </c>
      <c r="L13" s="204" cm="1">
        <f t="array" ref="L13">_xlfn.SINGLE(IFERROR(((MMULT(NotlarYuzdelikBasari!$E13:$N13,DersMatris_Degerlendirme!K$4:K$13)/(SUM(DersMatris_Degerlendirme!K$4:K$13)))+(MMULT(NotlarYuzdelikBasari!$AL13:$AU13,DersMatris_Degerlendirme!K$15:K$24)/(SUM(DersMatris_Degerlendirme!K$15:K$24))))/2,0))*(DersMatris!$J$12/100)</f>
        <v>0.18333333333333332</v>
      </c>
      <c r="M13" s="204" cm="1">
        <f t="array" ref="M13">_xlfn.SINGLE(IFERROR(((MMULT(NotlarYuzdelikBasari!$E13:$N13,DersMatris_Degerlendirme!L$4:L$13)/(SUM(DersMatris_Degerlendirme!L$4:L$13)))+(MMULT(NotlarYuzdelikBasari!$AL13:$AU13,DersMatris_Degerlendirme!L$15:L$24)/(SUM(DersMatris_Degerlendirme!L$15:L$24))))/2,0))*(DersMatris!$K$12/100)</f>
        <v>0.32312925170068024</v>
      </c>
      <c r="N13" s="204" cm="1">
        <f t="array" ref="N13">_xlfn.SINGLE(IFERROR(((MMULT(NotlarYuzdelikBasari!$E13:$N13,DersMatris_Degerlendirme!M$4:M$13)/(SUM(DersMatris_Degerlendirme!M$4:M$13)))+(MMULT(NotlarYuzdelikBasari!$AL13:$AU13,DersMatris_Degerlendirme!M$15:M$24)/(SUM(DersMatris_Degerlendirme!M$15:M$24))))/2,0))*(DersMatris!$L$12/100)</f>
        <v>0.25410539215686273</v>
      </c>
      <c r="O13" s="204" cm="1">
        <f t="array" ref="O13">_xlfn.SINGLE(IFERROR(((MMULT(NotlarYuzdelikBasari!$E13:$N13,DersMatris_Degerlendirme!N$4:N$13)/(SUM(DersMatris_Degerlendirme!N$4:N$13)))+(MMULT(NotlarYuzdelikBasari!$AL13:$AU13,DersMatris_Degerlendirme!N$15:N$24)/(SUM(DersMatris_Degerlendirme!N$15:N$24))))/2,0))*(DersMatris!$M$12/100)</f>
        <v>0.5363734517601042</v>
      </c>
      <c r="P13" s="204" cm="1">
        <f t="array" ref="P13">_xlfn.SINGLE(IFERROR(((MMULT(NotlarYuzdelikBasari!$E13:$N13,DersMatris_Degerlendirme!O$4:O$13)/(SUM(DersMatris_Degerlendirme!O$4:O$13)))+(MMULT(NotlarYuzdelikBasari!$AL13:$AU13,DersMatris_Degerlendirme!O$15:O$24)/(SUM(DersMatris_Degerlendirme!O$15:O$24))))/2,0))*(DersMatris!$N$12/100)</f>
        <v>0</v>
      </c>
      <c r="Q13" s="204" cm="1">
        <f t="array" ref="Q13">_xlfn.SINGLE(IFERROR(((MMULT(NotlarYuzdelikBasari!$E13:$N13,DersMatris_Degerlendirme!P$4:P$13)/(SUM(DersMatris_Degerlendirme!P$4:P$13)))+(MMULT(NotlarYuzdelikBasari!$AL13:$AU13,DersMatris_Degerlendirme!P$15:P$24)/(SUM(DersMatris_Degerlendirme!P$15:P$24))))/2,0))*(DersMatris!$O$12/100)</f>
        <v>0</v>
      </c>
      <c r="R13" s="204" cm="1">
        <f t="array" ref="R13">_xlfn.SINGLE(IFERROR(((MMULT(NotlarYuzdelikBasari!$E13:$N13,DersMatris_Degerlendirme!Q$4:Q$13)/(SUM(DersMatris_Degerlendirme!Q$4:Q$13)))+(MMULT(NotlarYuzdelikBasari!$AL13:$AU13,DersMatris_Degerlendirme!Q$15:Q$24)/(SUM(DersMatris_Degerlendirme!Q$15:Q$24))))/2,0))*(DersMatris!$P$12/100)</f>
        <v>0</v>
      </c>
      <c r="S13" s="204" cm="1">
        <f t="array" ref="S13">_xlfn.SINGLE(IFERROR(((MMULT(NotlarYuzdelikBasari!$E13:$N13,DersMatris_Degerlendirme!R$4:R$13)/(SUM(DersMatris_Degerlendirme!R$4:R$13)))+(MMULT(NotlarYuzdelikBasari!$AL13:$AU13,DersMatris_Degerlendirme!R$15:R$24)/(SUM(DersMatris_Degerlendirme!R$15:R$24))))/2,0))*(DersMatris!$Q$12/100)</f>
        <v>0</v>
      </c>
      <c r="U13" s="188">
        <f>IFERROR(
    (
        IFERROR( MMULT(NotlarYuzdelikBasari!$E13:$N13, Degerlendirme!D$4:D$13) / SUM(Degerlendirme!D$4:D$13), 0 ) +
        IFERROR( MMULT(NotlarYuzdelikBasari!$AL13:$AU13, Degerlendirme!D$15:D$24) / SUM(Degerlendirme!D$15:D$24), 0 )
    ) / 2,
    0
)</f>
        <v>0.4375</v>
      </c>
      <c r="V13" s="188">
        <f>IFERROR(
    (
        IFERROR( MMULT(NotlarYuzdelikBasari!$E13:$N13, Degerlendirme!E$4:E$13) / SUM(Degerlendirme!E$4:E$13), 0 ) +
        IFERROR( MMULT(NotlarYuzdelikBasari!$AL13:$AU13, Degerlendirme!E$15:E$24) / SUM(Degerlendirme!E$15:E$24), 0 )
    ) / 2,
    0
)</f>
        <v>0.83333333333333326</v>
      </c>
      <c r="W13" s="188">
        <f>IFERROR(
    (
        IFERROR( MMULT(NotlarYuzdelikBasari!$E13:$N13, Degerlendirme!F$4:F$13) / SUM(Degerlendirme!F$4:F$13), 0 ) +
        IFERROR( MMULT(NotlarYuzdelikBasari!$AL13:$AU13, Degerlendirme!F$15:F$24) / SUM(Degerlendirme!F$15:F$24), 0 )
    ) / 2,
    0
)</f>
        <v>0.54166666666666674</v>
      </c>
      <c r="X13" s="188">
        <f>IFERROR(
    (
        IFERROR( MMULT(NotlarYuzdelikBasari!$E13:$N13, Degerlendirme!G$4:G$13) / SUM(Degerlendirme!G$4:G$13), 0 ) +
        IFERROR( MMULT(NotlarYuzdelikBasari!$AL13:$AU13, Degerlendirme!G$15:G$24) / SUM(Degerlendirme!G$15:G$24), 0 )
    ) / 2,
    0
)</f>
        <v>0.66666666666666674</v>
      </c>
      <c r="Y13" s="188">
        <f>IFERROR(
    (
        IFERROR( MMULT(NotlarYuzdelikBasari!$E13:$N13, Degerlendirme!H$4:H$13) / SUM(Degerlendirme!H$4:H$13), 0 ) +
        IFERROR( MMULT(NotlarYuzdelikBasari!$AL13:$AU13, Degerlendirme!H$15:H$24) / SUM(Degerlendirme!H$15:H$24), 0 )
    ) / 2,
    0
)</f>
        <v>0.33333333333333331</v>
      </c>
      <c r="Z13" s="188">
        <f>IFERROR(
    (
        IFERROR( MMULT(NotlarYuzdelikBasari!$E13:$N13, Degerlendirme!I$4:I$13) / SUM(Degerlendirme!I$4:I$13), 0 ) +
        IFERROR( MMULT(NotlarYuzdelikBasari!$AL13:$AU13, Degerlendirme!I$15:I$24) / SUM(Degerlendirme!I$15:I$24), 0 )
    ) / 2,
    0
)</f>
        <v>0.75</v>
      </c>
      <c r="AA13" s="188">
        <f>IFERROR(
    (
        IFERROR( MMULT(NotlarYuzdelikBasari!$E13:$N13, Degerlendirme!J$4:J$13) / SUM(Degerlendirme!J$4:J$13), 0 ) +
        IFERROR( MMULT(NotlarYuzdelikBasari!$AL13:$AU13, Degerlendirme!J$15:J$24) / SUM(Degerlendirme!J$15:J$24), 0 )
    ) / 2,
    0
)</f>
        <v>0.70833333333333326</v>
      </c>
      <c r="AB13" s="188">
        <f>IFERROR(
    (
        IFERROR( MMULT(NotlarYuzdelikBasari!$E13:$N13, Degerlendirme!K$4:K$13) / SUM(Degerlendirme!K$4:K$13), 0 ) +
        IFERROR( MMULT(NotlarYuzdelikBasari!$AL13:$AU13, Degerlendirme!K$15:K$24) / SUM(Degerlendirme!K$15:K$24), 0 )
    ) / 2,
    0
)</f>
        <v>0.5</v>
      </c>
      <c r="AD13" s="60" t="s">
        <v>267</v>
      </c>
      <c r="AE13" s="137">
        <f>IF(P$304&gt;0,AVERAGEIF(P$3:P$302,"&gt;0"),0)</f>
        <v>0</v>
      </c>
    </row>
    <row r="14" spans="1:31" x14ac:dyDescent="0.25">
      <c r="A14" s="95">
        <v>12</v>
      </c>
      <c r="B14" s="141">
        <f>IF(Notlar!B14&lt;&gt;"",Notlar!B14,"")</f>
        <v>2111505015</v>
      </c>
      <c r="C14" s="142" t="str">
        <f>IF(Notlar!C14&lt;&gt;"",Notlar!C14,"")</f>
        <v xml:space="preserve">GÖZDE </v>
      </c>
      <c r="D14" s="183" t="str">
        <f>IF(Notlar!D14&lt;&gt;"",Notlar!D14,"")</f>
        <v>ALTUNYURT</v>
      </c>
      <c r="E14" s="208" cm="1">
        <f t="array" ref="E14">_xlfn.SINGLE(IFERROR(((MMULT(NotlarYuzdelikBasari!$E14:$N14,DersMatris_Degerlendirme!D$4:D$13)/(SUM(DersMatris_Degerlendirme!D$4:D$13)))+(MMULT(NotlarYuzdelikBasari!$AL14:$AU14,DersMatris_Degerlendirme!D$15:D$24)/(SUM(DersMatris_Degerlendirme!D$15:D$24))))/2,0))*(DersMatris!$C$12/100)</f>
        <v>0.54030593093093093</v>
      </c>
      <c r="F14" s="208" cm="1">
        <f t="array" ref="F14">_xlfn.SINGLE(IFERROR(((MMULT(NotlarYuzdelikBasari!$E14:$N14,DersMatris_Degerlendirme!E$4:E$13)/(SUM(DersMatris_Degerlendirme!E$4:E$13)))+(MMULT(NotlarYuzdelikBasari!$AL14:$AU14,DersMatris_Degerlendirme!E$15:E$24)/(SUM(DersMatris_Degerlendirme!E$15:E$24))))/2,0))*(DersMatris!$D$12/100)</f>
        <v>0.77934710561201948</v>
      </c>
      <c r="G14" s="204" cm="1">
        <f t="array" ref="G14">_xlfn.SINGLE(IFERROR(((MMULT(NotlarYuzdelikBasari!$E14:$N14,DersMatris_Degerlendirme!F$4:F$13)/(SUM(DersMatris_Degerlendirme!F$4:F$13)))+(MMULT(NotlarYuzdelikBasari!$AL14:$AU14,DersMatris_Degerlendirme!F$15:F$24)/(SUM(DersMatris_Degerlendirme!F$15:F$24))))/2,0))*(DersMatris!$E$12/100)</f>
        <v>0.6955244755244756</v>
      </c>
      <c r="H14" s="204" cm="1">
        <f t="array" ref="H14">_xlfn.SINGLE(IFERROR(((MMULT(NotlarYuzdelikBasari!$E14:$N14,DersMatris_Degerlendirme!G$4:G$13)/(SUM(DersMatris_Degerlendirme!G$4:G$13)))+(MMULT(NotlarYuzdelikBasari!$AL14:$AU14,DersMatris_Degerlendirme!G$15:G$24)/(SUM(DersMatris_Degerlendirme!G$15:G$24))))/2,0))*(DersMatris!$F$12/100)</f>
        <v>0.76320043103448265</v>
      </c>
      <c r="I14" s="204" cm="1">
        <f t="array" ref="I14">_xlfn.SINGLE(IFERROR(((MMULT(NotlarYuzdelikBasari!$E14:$N14,DersMatris_Degerlendirme!H$4:H$13)/(SUM(DersMatris_Degerlendirme!H$4:H$13)))+(MMULT(NotlarYuzdelikBasari!$AL14:$AU14,DersMatris_Degerlendirme!H$15:H$24)/(SUM(DersMatris_Degerlendirme!H$15:H$24))))/2,0))*(DersMatris!$G$12/100)</f>
        <v>0.47244981325863683</v>
      </c>
      <c r="J14" s="204" cm="1">
        <f t="array" ref="J14">_xlfn.SINGLE(IFERROR(((MMULT(NotlarYuzdelikBasari!$E14:$N14,DersMatris_Degerlendirme!I$4:I$13)/(SUM(DersMatris_Degerlendirme!I$4:I$13)))+(MMULT(NotlarYuzdelikBasari!$AL14:$AU14,DersMatris_Degerlendirme!I$15:I$24)/(SUM(DersMatris_Degerlendirme!I$15:I$24))))/2,0))*(DersMatris!$H$12/100)</f>
        <v>0.17916666666666667</v>
      </c>
      <c r="K14" s="204" cm="1">
        <f t="array" ref="K14">_xlfn.SINGLE(IFERROR(((MMULT(NotlarYuzdelikBasari!$E14:$N14,DersMatris_Degerlendirme!J$4:J$13)/(SUM(DersMatris_Degerlendirme!J$4:J$13)))+(MMULT(NotlarYuzdelikBasari!$AL14:$AU14,DersMatris_Degerlendirme!J$15:J$24)/(SUM(DersMatris_Degerlendirme!J$15:J$24))))/2,0))*(DersMatris!$I$12/100)</f>
        <v>0.18333333333333335</v>
      </c>
      <c r="L14" s="204" cm="1">
        <f t="array" ref="L14">_xlfn.SINGLE(IFERROR(((MMULT(NotlarYuzdelikBasari!$E14:$N14,DersMatris_Degerlendirme!K$4:K$13)/(SUM(DersMatris_Degerlendirme!K$4:K$13)))+(MMULT(NotlarYuzdelikBasari!$AL14:$AU14,DersMatris_Degerlendirme!K$15:K$24)/(SUM(DersMatris_Degerlendirme!K$15:K$24))))/2,0))*(DersMatris!$J$12/100)</f>
        <v>0.23571428571428571</v>
      </c>
      <c r="M14" s="204" cm="1">
        <f t="array" ref="M14">_xlfn.SINGLE(IFERROR(((MMULT(NotlarYuzdelikBasari!$E14:$N14,DersMatris_Degerlendirme!L$4:L$13)/(SUM(DersMatris_Degerlendirme!L$4:L$13)))+(MMULT(NotlarYuzdelikBasari!$AL14:$AU14,DersMatris_Degerlendirme!L$15:L$24)/(SUM(DersMatris_Degerlendirme!L$15:L$24))))/2,0))*(DersMatris!$K$12/100)</f>
        <v>0.39945578231292511</v>
      </c>
      <c r="N14" s="204" cm="1">
        <f t="array" ref="N14">_xlfn.SINGLE(IFERROR(((MMULT(NotlarYuzdelikBasari!$E14:$N14,DersMatris_Degerlendirme!M$4:M$13)/(SUM(DersMatris_Degerlendirme!M$4:M$13)))+(MMULT(NotlarYuzdelikBasari!$AL14:$AU14,DersMatris_Degerlendirme!M$15:M$24)/(SUM(DersMatris_Degerlendirme!M$15:M$24))))/2,0))*(DersMatris!$L$12/100)</f>
        <v>0.32460784313725488</v>
      </c>
      <c r="O14" s="204" cm="1">
        <f t="array" ref="O14">_xlfn.SINGLE(IFERROR(((MMULT(NotlarYuzdelikBasari!$E14:$N14,DersMatris_Degerlendirme!N$4:N$13)/(SUM(DersMatris_Degerlendirme!N$4:N$13)))+(MMULT(NotlarYuzdelikBasari!$AL14:$AU14,DersMatris_Degerlendirme!N$15:N$24)/(SUM(DersMatris_Degerlendirme!N$15:N$24))))/2,0))*(DersMatris!$M$12/100)</f>
        <v>0.65255255867014339</v>
      </c>
      <c r="P14" s="204" cm="1">
        <f t="array" ref="P14">_xlfn.SINGLE(IFERROR(((MMULT(NotlarYuzdelikBasari!$E14:$N14,DersMatris_Degerlendirme!O$4:O$13)/(SUM(DersMatris_Degerlendirme!O$4:O$13)))+(MMULT(NotlarYuzdelikBasari!$AL14:$AU14,DersMatris_Degerlendirme!O$15:O$24)/(SUM(DersMatris_Degerlendirme!O$15:O$24))))/2,0))*(DersMatris!$N$12/100)</f>
        <v>0</v>
      </c>
      <c r="Q14" s="204" cm="1">
        <f t="array" ref="Q14">_xlfn.SINGLE(IFERROR(((MMULT(NotlarYuzdelikBasari!$E14:$N14,DersMatris_Degerlendirme!P$4:P$13)/(SUM(DersMatris_Degerlendirme!P$4:P$13)))+(MMULT(NotlarYuzdelikBasari!$AL14:$AU14,DersMatris_Degerlendirme!P$15:P$24)/(SUM(DersMatris_Degerlendirme!P$15:P$24))))/2,0))*(DersMatris!$O$12/100)</f>
        <v>0</v>
      </c>
      <c r="R14" s="204" cm="1">
        <f t="array" ref="R14">_xlfn.SINGLE(IFERROR(((MMULT(NotlarYuzdelikBasari!$E14:$N14,DersMatris_Degerlendirme!Q$4:Q$13)/(SUM(DersMatris_Degerlendirme!Q$4:Q$13)))+(MMULT(NotlarYuzdelikBasari!$AL14:$AU14,DersMatris_Degerlendirme!Q$15:Q$24)/(SUM(DersMatris_Degerlendirme!Q$15:Q$24))))/2,0))*(DersMatris!$P$12/100)</f>
        <v>0</v>
      </c>
      <c r="S14" s="204" cm="1">
        <f t="array" ref="S14">_xlfn.SINGLE(IFERROR(((MMULT(NotlarYuzdelikBasari!$E14:$N14,DersMatris_Degerlendirme!R$4:R$13)/(SUM(DersMatris_Degerlendirme!R$4:R$13)))+(MMULT(NotlarYuzdelikBasari!$AL14:$AU14,DersMatris_Degerlendirme!R$15:R$24)/(SUM(DersMatris_Degerlendirme!R$15:R$24))))/2,0))*(DersMatris!$Q$12/100)</f>
        <v>0</v>
      </c>
      <c r="U14" s="188">
        <f>IFERROR(
    (
        IFERROR( MMULT(NotlarYuzdelikBasari!$E14:$N14, Degerlendirme!D$4:D$13) / SUM(Degerlendirme!D$4:D$13), 0 ) +
        IFERROR( MMULT(NotlarYuzdelikBasari!$AL14:$AU14, Degerlendirme!D$15:D$24) / SUM(Degerlendirme!D$15:D$24), 0 )
    ) / 2,
    0
)</f>
        <v>0.5</v>
      </c>
      <c r="V14" s="188">
        <f>IFERROR(
    (
        IFERROR( MMULT(NotlarYuzdelikBasari!$E14:$N14, Degerlendirme!E$4:E$13) / SUM(Degerlendirme!E$4:E$13), 0 ) +
        IFERROR( MMULT(NotlarYuzdelikBasari!$AL14:$AU14, Degerlendirme!E$15:E$24) / SUM(Degerlendirme!E$15:E$24), 0 )
    ) / 2,
    0
)</f>
        <v>0.8125</v>
      </c>
      <c r="W14" s="188">
        <f>IFERROR(
    (
        IFERROR( MMULT(NotlarYuzdelikBasari!$E14:$N14, Degerlendirme!F$4:F$13) / SUM(Degerlendirme!F$4:F$13), 0 ) +
        IFERROR( MMULT(NotlarYuzdelikBasari!$AL14:$AU14, Degerlendirme!F$15:F$24) / SUM(Degerlendirme!F$15:F$24), 0 )
    ) / 2,
    0
)</f>
        <v>0.83333333333333326</v>
      </c>
      <c r="X14" s="188">
        <f>IFERROR(
    (
        IFERROR( MMULT(NotlarYuzdelikBasari!$E14:$N14, Degerlendirme!G$4:G$13) / SUM(Degerlendirme!G$4:G$13), 0 ) +
        IFERROR( MMULT(NotlarYuzdelikBasari!$AL14:$AU14, Degerlendirme!G$15:G$24) / SUM(Degerlendirme!G$15:G$24), 0 )
    ) / 2,
    0
)</f>
        <v>1</v>
      </c>
      <c r="Y14" s="188">
        <f>IFERROR(
    (
        IFERROR( MMULT(NotlarYuzdelikBasari!$E14:$N14, Degerlendirme!H$4:H$13) / SUM(Degerlendirme!H$4:H$13), 0 ) +
        IFERROR( MMULT(NotlarYuzdelikBasari!$AL14:$AU14, Degerlendirme!H$15:H$24) / SUM(Degerlendirme!H$15:H$24), 0 )
    ) / 2,
    0
)</f>
        <v>0.375</v>
      </c>
      <c r="Z14" s="188">
        <f>IFERROR(
    (
        IFERROR( MMULT(NotlarYuzdelikBasari!$E14:$N14, Degerlendirme!I$4:I$13) / SUM(Degerlendirme!I$4:I$13), 0 ) +
        IFERROR( MMULT(NotlarYuzdelikBasari!$AL14:$AU14, Degerlendirme!I$15:I$24) / SUM(Degerlendirme!I$15:I$24), 0 )
    ) / 2,
    0
)</f>
        <v>0.875</v>
      </c>
      <c r="AA14" s="188">
        <f>IFERROR(
    (
        IFERROR( MMULT(NotlarYuzdelikBasari!$E14:$N14, Degerlendirme!J$4:J$13) / SUM(Degerlendirme!J$4:J$13), 0 ) +
        IFERROR( MMULT(NotlarYuzdelikBasari!$AL14:$AU14, Degerlendirme!J$15:J$24) / SUM(Degerlendirme!J$15:J$24), 0 )
    ) / 2,
    0
)</f>
        <v>0.8125</v>
      </c>
      <c r="AB14" s="188">
        <f>IFERROR(
    (
        IFERROR( MMULT(NotlarYuzdelikBasari!$E14:$N14, Degerlendirme!K$4:K$13) / SUM(Degerlendirme!K$4:K$13), 0 ) +
        IFERROR( MMULT(NotlarYuzdelikBasari!$AL14:$AU14, Degerlendirme!K$15:K$24) / SUM(Degerlendirme!K$15:K$24), 0 )
    ) / 2,
    0
)</f>
        <v>1</v>
      </c>
      <c r="AD14" s="60" t="s">
        <v>268</v>
      </c>
      <c r="AE14" s="137">
        <f>IF(Q$304&gt;0,AVERAGEIF(Q$3:Q$302,"&gt;0"),0)</f>
        <v>0</v>
      </c>
    </row>
    <row r="15" spans="1:31" x14ac:dyDescent="0.25">
      <c r="A15" s="94">
        <v>13</v>
      </c>
      <c r="B15" s="143">
        <f>IF(Notlar!B15&lt;&gt;"",Notlar!B15,"")</f>
        <v>2111505019</v>
      </c>
      <c r="C15" s="144" t="str">
        <f>IF(Notlar!C15&lt;&gt;"",Notlar!C15,"")</f>
        <v xml:space="preserve">ERTUĞRUL </v>
      </c>
      <c r="D15" s="184" t="str">
        <f>IF(Notlar!D15&lt;&gt;"",Notlar!D15,"")</f>
        <v>YÜKSEL</v>
      </c>
      <c r="E15" s="208" cm="1">
        <f t="array" ref="E15">_xlfn.SINGLE(IFERROR(((MMULT(NotlarYuzdelikBasari!$E15:$N15,DersMatris_Degerlendirme!D$4:D$13)/(SUM(DersMatris_Degerlendirme!D$4:D$13)))+(MMULT(NotlarYuzdelikBasari!$AL15:$AU15,DersMatris_Degerlendirme!D$15:D$24)/(SUM(DersMatris_Degerlendirme!D$15:D$24))))/2,0))*(DersMatris!$C$12/100)</f>
        <v>0.51985579329329334</v>
      </c>
      <c r="F15" s="208" cm="1">
        <f t="array" ref="F15">_xlfn.SINGLE(IFERROR(((MMULT(NotlarYuzdelikBasari!$E15:$N15,DersMatris_Degerlendirme!E$4:E$13)/(SUM(DersMatris_Degerlendirme!E$4:E$13)))+(MMULT(NotlarYuzdelikBasari!$AL15:$AU15,DersMatris_Degerlendirme!E$15:E$24)/(SUM(DersMatris_Degerlendirme!E$15:E$24))))/2,0))*(DersMatris!$D$12/100)</f>
        <v>0.74668581528943878</v>
      </c>
      <c r="G15" s="204" cm="1">
        <f t="array" ref="G15">_xlfn.SINGLE(IFERROR(((MMULT(NotlarYuzdelikBasari!$E15:$N15,DersMatris_Degerlendirme!F$4:F$13)/(SUM(DersMatris_Degerlendirme!F$4:F$13)))+(MMULT(NotlarYuzdelikBasari!$AL15:$AU15,DersMatris_Degerlendirme!F$15:F$24)/(SUM(DersMatris_Degerlendirme!F$15:F$24))))/2,0))*(DersMatris!$E$12/100)</f>
        <v>0.66041958041958049</v>
      </c>
      <c r="H15" s="204" cm="1">
        <f t="array" ref="H15">_xlfn.SINGLE(IFERROR(((MMULT(NotlarYuzdelikBasari!$E15:$N15,DersMatris_Degerlendirme!G$4:G$13)/(SUM(DersMatris_Degerlendirme!G$4:G$13)))+(MMULT(NotlarYuzdelikBasari!$AL15:$AU15,DersMatris_Degerlendirme!G$15:G$24)/(SUM(DersMatris_Degerlendirme!G$15:G$24))))/2,0))*(DersMatris!$F$12/100)</f>
        <v>0.72295258620689651</v>
      </c>
      <c r="I15" s="204" cm="1">
        <f t="array" ref="I15">_xlfn.SINGLE(IFERROR(((MMULT(NotlarYuzdelikBasari!$E15:$N15,DersMatris_Degerlendirme!H$4:H$13)/(SUM(DersMatris_Degerlendirme!H$4:H$13)))+(MMULT(NotlarYuzdelikBasari!$AL15:$AU15,DersMatris_Degerlendirme!H$15:H$24)/(SUM(DersMatris_Degerlendirme!H$15:H$24))))/2,0))*(DersMatris!$G$12/100)</f>
        <v>0.44816760037348274</v>
      </c>
      <c r="J15" s="204" cm="1">
        <f t="array" ref="J15">_xlfn.SINGLE(IFERROR(((MMULT(NotlarYuzdelikBasari!$E15:$N15,DersMatris_Degerlendirme!I$4:I$13)/(SUM(DersMatris_Degerlendirme!I$4:I$13)))+(MMULT(NotlarYuzdelikBasari!$AL15:$AU15,DersMatris_Degerlendirme!I$15:I$24)/(SUM(DersMatris_Degerlendirme!I$15:I$24))))/2,0))*(DersMatris!$H$12/100)</f>
        <v>0.16666666666666666</v>
      </c>
      <c r="K15" s="204" cm="1">
        <f t="array" ref="K15">_xlfn.SINGLE(IFERROR(((MMULT(NotlarYuzdelikBasari!$E15:$N15,DersMatris_Degerlendirme!J$4:J$13)/(SUM(DersMatris_Degerlendirme!J$4:J$13)))+(MMULT(NotlarYuzdelikBasari!$AL15:$AU15,DersMatris_Degerlendirme!J$15:J$24)/(SUM(DersMatris_Degerlendirme!J$15:J$24))))/2,0))*(DersMatris!$I$12/100)</f>
        <v>0.16666666666666666</v>
      </c>
      <c r="L15" s="204" cm="1">
        <f t="array" ref="L15">_xlfn.SINGLE(IFERROR(((MMULT(NotlarYuzdelikBasari!$E15:$N15,DersMatris_Degerlendirme!K$4:K$13)/(SUM(DersMatris_Degerlendirme!K$4:K$13)))+(MMULT(NotlarYuzdelikBasari!$AL15:$AU15,DersMatris_Degerlendirme!K$15:K$24)/(SUM(DersMatris_Degerlendirme!K$15:K$24))))/2,0))*(DersMatris!$J$12/100)</f>
        <v>0.21904761904761905</v>
      </c>
      <c r="M15" s="204" cm="1">
        <f t="array" ref="M15">_xlfn.SINGLE(IFERROR(((MMULT(NotlarYuzdelikBasari!$E15:$N15,DersMatris_Degerlendirme!L$4:L$13)/(SUM(DersMatris_Degerlendirme!L$4:L$13)))+(MMULT(NotlarYuzdelikBasari!$AL15:$AU15,DersMatris_Degerlendirme!L$15:L$24)/(SUM(DersMatris_Degerlendirme!L$15:L$24))))/2,0))*(DersMatris!$K$12/100)</f>
        <v>0.37673469387755099</v>
      </c>
      <c r="N15" s="204" cm="1">
        <f t="array" ref="N15">_xlfn.SINGLE(IFERROR(((MMULT(NotlarYuzdelikBasari!$E15:$N15,DersMatris_Degerlendirme!M$4:M$13)/(SUM(DersMatris_Degerlendirme!M$4:M$13)))+(MMULT(NotlarYuzdelikBasari!$AL15:$AU15,DersMatris_Degerlendirme!M$15:M$24)/(SUM(DersMatris_Degerlendirme!M$15:M$24))))/2,0))*(DersMatris!$L$12/100)</f>
        <v>0.30209558823529414</v>
      </c>
      <c r="O15" s="204" cm="1">
        <f t="array" ref="O15">_xlfn.SINGLE(IFERROR(((MMULT(NotlarYuzdelikBasari!$E15:$N15,DersMatris_Degerlendirme!N$4:N$13)/(SUM(DersMatris_Degerlendirme!N$4:N$13)))+(MMULT(NotlarYuzdelikBasari!$AL15:$AU15,DersMatris_Degerlendirme!N$15:N$24)/(SUM(DersMatris_Degerlendirme!N$15:N$24))))/2,0))*(DersMatris!$M$12/100)</f>
        <v>0.61808384941329853</v>
      </c>
      <c r="P15" s="204" cm="1">
        <f t="array" ref="P15">_xlfn.SINGLE(IFERROR(((MMULT(NotlarYuzdelikBasari!$E15:$N15,DersMatris_Degerlendirme!O$4:O$13)/(SUM(DersMatris_Degerlendirme!O$4:O$13)))+(MMULT(NotlarYuzdelikBasari!$AL15:$AU15,DersMatris_Degerlendirme!O$15:O$24)/(SUM(DersMatris_Degerlendirme!O$15:O$24))))/2,0))*(DersMatris!$N$12/100)</f>
        <v>0</v>
      </c>
      <c r="Q15" s="204" cm="1">
        <f t="array" ref="Q15">_xlfn.SINGLE(IFERROR(((MMULT(NotlarYuzdelikBasari!$E15:$N15,DersMatris_Degerlendirme!P$4:P$13)/(SUM(DersMatris_Degerlendirme!P$4:P$13)))+(MMULT(NotlarYuzdelikBasari!$AL15:$AU15,DersMatris_Degerlendirme!P$15:P$24)/(SUM(DersMatris_Degerlendirme!P$15:P$24))))/2,0))*(DersMatris!$O$12/100)</f>
        <v>0</v>
      </c>
      <c r="R15" s="204" cm="1">
        <f t="array" ref="R15">_xlfn.SINGLE(IFERROR(((MMULT(NotlarYuzdelikBasari!$E15:$N15,DersMatris_Degerlendirme!Q$4:Q$13)/(SUM(DersMatris_Degerlendirme!Q$4:Q$13)))+(MMULT(NotlarYuzdelikBasari!$AL15:$AU15,DersMatris_Degerlendirme!Q$15:Q$24)/(SUM(DersMatris_Degerlendirme!Q$15:Q$24))))/2,0))*(DersMatris!$P$12/100)</f>
        <v>0</v>
      </c>
      <c r="S15" s="204" cm="1">
        <f t="array" ref="S15">_xlfn.SINGLE(IFERROR(((MMULT(NotlarYuzdelikBasari!$E15:$N15,DersMatris_Degerlendirme!R$4:R$13)/(SUM(DersMatris_Degerlendirme!R$4:R$13)))+(MMULT(NotlarYuzdelikBasari!$AL15:$AU15,DersMatris_Degerlendirme!R$15:R$24)/(SUM(DersMatris_Degerlendirme!R$15:R$24))))/2,0))*(DersMatris!$Q$12/100)</f>
        <v>0</v>
      </c>
      <c r="U15" s="188">
        <f>IFERROR(
    (
        IFERROR( MMULT(NotlarYuzdelikBasari!$E15:$N15, Degerlendirme!D$4:D$13) / SUM(Degerlendirme!D$4:D$13), 0 ) +
        IFERROR( MMULT(NotlarYuzdelikBasari!$AL15:$AU15, Degerlendirme!D$15:D$24) / SUM(Degerlendirme!D$15:D$24), 0 )
    ) / 2,
    0
)</f>
        <v>0.5</v>
      </c>
      <c r="V15" s="188">
        <f>IFERROR(
    (
        IFERROR( MMULT(NotlarYuzdelikBasari!$E15:$N15, Degerlendirme!E$4:E$13) / SUM(Degerlendirme!E$4:E$13), 0 ) +
        IFERROR( MMULT(NotlarYuzdelikBasari!$AL15:$AU15, Degerlendirme!E$15:E$24) / SUM(Degerlendirme!E$15:E$24), 0 )
    ) / 2,
    0
)</f>
        <v>0.89583333333333326</v>
      </c>
      <c r="W15" s="188">
        <f>IFERROR(
    (
        IFERROR( MMULT(NotlarYuzdelikBasari!$E15:$N15, Degerlendirme!F$4:F$13) / SUM(Degerlendirme!F$4:F$13), 0 ) +
        IFERROR( MMULT(NotlarYuzdelikBasari!$AL15:$AU15, Degerlendirme!F$15:F$24) / SUM(Degerlendirme!F$15:F$24), 0 )
    ) / 2,
    0
)</f>
        <v>0.95833333333333326</v>
      </c>
      <c r="X15" s="188">
        <f>IFERROR(
    (
        IFERROR( MMULT(NotlarYuzdelikBasari!$E15:$N15, Degerlendirme!G$4:G$13) / SUM(Degerlendirme!G$4:G$13), 0 ) +
        IFERROR( MMULT(NotlarYuzdelikBasari!$AL15:$AU15, Degerlendirme!G$15:G$24) / SUM(Degerlendirme!G$15:G$24), 0 )
    ) / 2,
    0
)</f>
        <v>0.625</v>
      </c>
      <c r="Y15" s="188">
        <f>IFERROR(
    (
        IFERROR( MMULT(NotlarYuzdelikBasari!$E15:$N15, Degerlendirme!H$4:H$13) / SUM(Degerlendirme!H$4:H$13), 0 ) +
        IFERROR( MMULT(NotlarYuzdelikBasari!$AL15:$AU15, Degerlendirme!H$15:H$24) / SUM(Degerlendirme!H$15:H$24), 0 )
    ) / 2,
    0
)</f>
        <v>0.33333333333333331</v>
      </c>
      <c r="Z15" s="188">
        <f>IFERROR(
    (
        IFERROR( MMULT(NotlarYuzdelikBasari!$E15:$N15, Degerlendirme!I$4:I$13) / SUM(Degerlendirme!I$4:I$13), 0 ) +
        IFERROR( MMULT(NotlarYuzdelikBasari!$AL15:$AU15, Degerlendirme!I$15:I$24) / SUM(Degerlendirme!I$15:I$24), 0 )
    ) / 2,
    0
)</f>
        <v>0.75</v>
      </c>
      <c r="AA15" s="188">
        <f>IFERROR(
    (
        IFERROR( MMULT(NotlarYuzdelikBasari!$E15:$N15, Degerlendirme!J$4:J$13) / SUM(Degerlendirme!J$4:J$13), 0 ) +
        IFERROR( MMULT(NotlarYuzdelikBasari!$AL15:$AU15, Degerlendirme!J$15:J$24) / SUM(Degerlendirme!J$15:J$24), 0 )
    ) / 2,
    0
)</f>
        <v>0.83333333333333326</v>
      </c>
      <c r="AB15" s="188">
        <f>IFERROR(
    (
        IFERROR( MMULT(NotlarYuzdelikBasari!$E15:$N15, Degerlendirme!K$4:K$13) / SUM(Degerlendirme!K$4:K$13), 0 ) +
        IFERROR( MMULT(NotlarYuzdelikBasari!$AL15:$AU15, Degerlendirme!K$15:K$24) / SUM(Degerlendirme!K$15:K$24), 0 )
    ) / 2,
    0
)</f>
        <v>1</v>
      </c>
      <c r="AD15" s="60" t="s">
        <v>269</v>
      </c>
      <c r="AE15" s="137">
        <f>IF(R$304&gt;0,AVERAGEIF(R$3:R$302,"&gt;0"),0)</f>
        <v>0</v>
      </c>
    </row>
    <row r="16" spans="1:31" x14ac:dyDescent="0.25">
      <c r="A16" s="95">
        <v>14</v>
      </c>
      <c r="B16" s="141">
        <f>IF(Notlar!B16&lt;&gt;"",Notlar!B16,"")</f>
        <v>2111505027</v>
      </c>
      <c r="C16" s="142" t="str">
        <f>IF(Notlar!C16&lt;&gt;"",Notlar!C16,"")</f>
        <v xml:space="preserve">KEREM </v>
      </c>
      <c r="D16" s="183" t="str">
        <f>IF(Notlar!D16&lt;&gt;"",Notlar!D16,"")</f>
        <v>ATAYETER</v>
      </c>
      <c r="E16" s="208" cm="1">
        <f t="array" ref="E16">_xlfn.SINGLE(IFERROR(((MMULT(NotlarYuzdelikBasari!$E16:$N16,DersMatris_Degerlendirme!D$4:D$13)/(SUM(DersMatris_Degerlendirme!D$4:D$13)))+(MMULT(NotlarYuzdelikBasari!$AL16:$AU16,DersMatris_Degerlendirme!D$15:D$24)/(SUM(DersMatris_Degerlendirme!D$15:D$24))))/2,0))*(DersMatris!$C$12/100)</f>
        <v>0</v>
      </c>
      <c r="F16" s="208" cm="1">
        <f t="array" ref="F16">_xlfn.SINGLE(IFERROR(((MMULT(NotlarYuzdelikBasari!$E16:$N16,DersMatris_Degerlendirme!E$4:E$13)/(SUM(DersMatris_Degerlendirme!E$4:E$13)))+(MMULT(NotlarYuzdelikBasari!$AL16:$AU16,DersMatris_Degerlendirme!E$15:E$24)/(SUM(DersMatris_Degerlendirme!E$15:E$24))))/2,0))*(DersMatris!$D$12/100)</f>
        <v>0</v>
      </c>
      <c r="G16" s="204" cm="1">
        <f t="array" ref="G16">_xlfn.SINGLE(IFERROR(((MMULT(NotlarYuzdelikBasari!$E16:$N16,DersMatris_Degerlendirme!F$4:F$13)/(SUM(DersMatris_Degerlendirme!F$4:F$13)))+(MMULT(NotlarYuzdelikBasari!$AL16:$AU16,DersMatris_Degerlendirme!F$15:F$24)/(SUM(DersMatris_Degerlendirme!F$15:F$24))))/2,0))*(DersMatris!$E$12/100)</f>
        <v>0</v>
      </c>
      <c r="H16" s="204" cm="1">
        <f t="array" ref="H16">_xlfn.SINGLE(IFERROR(((MMULT(NotlarYuzdelikBasari!$E16:$N16,DersMatris_Degerlendirme!G$4:G$13)/(SUM(DersMatris_Degerlendirme!G$4:G$13)))+(MMULT(NotlarYuzdelikBasari!$AL16:$AU16,DersMatris_Degerlendirme!G$15:G$24)/(SUM(DersMatris_Degerlendirme!G$15:G$24))))/2,0))*(DersMatris!$F$12/100)</f>
        <v>0</v>
      </c>
      <c r="I16" s="204" cm="1">
        <f t="array" ref="I16">_xlfn.SINGLE(IFERROR(((MMULT(NotlarYuzdelikBasari!$E16:$N16,DersMatris_Degerlendirme!H$4:H$13)/(SUM(DersMatris_Degerlendirme!H$4:H$13)))+(MMULT(NotlarYuzdelikBasari!$AL16:$AU16,DersMatris_Degerlendirme!H$15:H$24)/(SUM(DersMatris_Degerlendirme!H$15:H$24))))/2,0))*(DersMatris!$G$12/100)</f>
        <v>0</v>
      </c>
      <c r="J16" s="204" cm="1">
        <f t="array" ref="J16">_xlfn.SINGLE(IFERROR(((MMULT(NotlarYuzdelikBasari!$E16:$N16,DersMatris_Degerlendirme!I$4:I$13)/(SUM(DersMatris_Degerlendirme!I$4:I$13)))+(MMULT(NotlarYuzdelikBasari!$AL16:$AU16,DersMatris_Degerlendirme!I$15:I$24)/(SUM(DersMatris_Degerlendirme!I$15:I$24))))/2,0))*(DersMatris!$H$12/100)</f>
        <v>0</v>
      </c>
      <c r="K16" s="204" cm="1">
        <f t="array" ref="K16">_xlfn.SINGLE(IFERROR(((MMULT(NotlarYuzdelikBasari!$E16:$N16,DersMatris_Degerlendirme!J$4:J$13)/(SUM(DersMatris_Degerlendirme!J$4:J$13)))+(MMULT(NotlarYuzdelikBasari!$AL16:$AU16,DersMatris_Degerlendirme!J$15:J$24)/(SUM(DersMatris_Degerlendirme!J$15:J$24))))/2,0))*(DersMatris!$I$12/100)</f>
        <v>0</v>
      </c>
      <c r="L16" s="204" cm="1">
        <f t="array" ref="L16">_xlfn.SINGLE(IFERROR(((MMULT(NotlarYuzdelikBasari!$E16:$N16,DersMatris_Degerlendirme!K$4:K$13)/(SUM(DersMatris_Degerlendirme!K$4:K$13)))+(MMULT(NotlarYuzdelikBasari!$AL16:$AU16,DersMatris_Degerlendirme!K$15:K$24)/(SUM(DersMatris_Degerlendirme!K$15:K$24))))/2,0))*(DersMatris!$J$12/100)</f>
        <v>0</v>
      </c>
      <c r="M16" s="204" cm="1">
        <f t="array" ref="M16">_xlfn.SINGLE(IFERROR(((MMULT(NotlarYuzdelikBasari!$E16:$N16,DersMatris_Degerlendirme!L$4:L$13)/(SUM(DersMatris_Degerlendirme!L$4:L$13)))+(MMULT(NotlarYuzdelikBasari!$AL16:$AU16,DersMatris_Degerlendirme!L$15:L$24)/(SUM(DersMatris_Degerlendirme!L$15:L$24))))/2,0))*(DersMatris!$K$12/100)</f>
        <v>0</v>
      </c>
      <c r="N16" s="204" cm="1">
        <f t="array" ref="N16">_xlfn.SINGLE(IFERROR(((MMULT(NotlarYuzdelikBasari!$E16:$N16,DersMatris_Degerlendirme!M$4:M$13)/(SUM(DersMatris_Degerlendirme!M$4:M$13)))+(MMULT(NotlarYuzdelikBasari!$AL16:$AU16,DersMatris_Degerlendirme!M$15:M$24)/(SUM(DersMatris_Degerlendirme!M$15:M$24))))/2,0))*(DersMatris!$L$12/100)</f>
        <v>0</v>
      </c>
      <c r="O16" s="204" cm="1">
        <f t="array" ref="O16">_xlfn.SINGLE(IFERROR(((MMULT(NotlarYuzdelikBasari!$E16:$N16,DersMatris_Degerlendirme!N$4:N$13)/(SUM(DersMatris_Degerlendirme!N$4:N$13)))+(MMULT(NotlarYuzdelikBasari!$AL16:$AU16,DersMatris_Degerlendirme!N$15:N$24)/(SUM(DersMatris_Degerlendirme!N$15:N$24))))/2,0))*(DersMatris!$M$12/100)</f>
        <v>0</v>
      </c>
      <c r="P16" s="204" cm="1">
        <f t="array" ref="P16">_xlfn.SINGLE(IFERROR(((MMULT(NotlarYuzdelikBasari!$E16:$N16,DersMatris_Degerlendirme!O$4:O$13)/(SUM(DersMatris_Degerlendirme!O$4:O$13)))+(MMULT(NotlarYuzdelikBasari!$AL16:$AU16,DersMatris_Degerlendirme!O$15:O$24)/(SUM(DersMatris_Degerlendirme!O$15:O$24))))/2,0))*(DersMatris!$N$12/100)</f>
        <v>0</v>
      </c>
      <c r="Q16" s="204" cm="1">
        <f t="array" ref="Q16">_xlfn.SINGLE(IFERROR(((MMULT(NotlarYuzdelikBasari!$E16:$N16,DersMatris_Degerlendirme!P$4:P$13)/(SUM(DersMatris_Degerlendirme!P$4:P$13)))+(MMULT(NotlarYuzdelikBasari!$AL16:$AU16,DersMatris_Degerlendirme!P$15:P$24)/(SUM(DersMatris_Degerlendirme!P$15:P$24))))/2,0))*(DersMatris!$O$12/100)</f>
        <v>0</v>
      </c>
      <c r="R16" s="204" cm="1">
        <f t="array" ref="R16">_xlfn.SINGLE(IFERROR(((MMULT(NotlarYuzdelikBasari!$E16:$N16,DersMatris_Degerlendirme!Q$4:Q$13)/(SUM(DersMatris_Degerlendirme!Q$4:Q$13)))+(MMULT(NotlarYuzdelikBasari!$AL16:$AU16,DersMatris_Degerlendirme!Q$15:Q$24)/(SUM(DersMatris_Degerlendirme!Q$15:Q$24))))/2,0))*(DersMatris!$P$12/100)</f>
        <v>0</v>
      </c>
      <c r="S16" s="204" cm="1">
        <f t="array" ref="S16">_xlfn.SINGLE(IFERROR(((MMULT(NotlarYuzdelikBasari!$E16:$N16,DersMatris_Degerlendirme!R$4:R$13)/(SUM(DersMatris_Degerlendirme!R$4:R$13)))+(MMULT(NotlarYuzdelikBasari!$AL16:$AU16,DersMatris_Degerlendirme!R$15:R$24)/(SUM(DersMatris_Degerlendirme!R$15:R$24))))/2,0))*(DersMatris!$Q$12/100)</f>
        <v>0</v>
      </c>
      <c r="U16" s="188">
        <f>IFERROR(
    (
        IFERROR( MMULT(NotlarYuzdelikBasari!$E16:$N16, Degerlendirme!D$4:D$13) / SUM(Degerlendirme!D$4:D$13), 0 ) +
        IFERROR( MMULT(NotlarYuzdelikBasari!$AL16:$AU16, Degerlendirme!D$15:D$24) / SUM(Degerlendirme!D$15:D$24), 0 )
    ) / 2,
    0
)</f>
        <v>0</v>
      </c>
      <c r="V16" s="188">
        <f>IFERROR(
    (
        IFERROR( MMULT(NotlarYuzdelikBasari!$E16:$N16, Degerlendirme!E$4:E$13) / SUM(Degerlendirme!E$4:E$13), 0 ) +
        IFERROR( MMULT(NotlarYuzdelikBasari!$AL16:$AU16, Degerlendirme!E$15:E$24) / SUM(Degerlendirme!E$15:E$24), 0 )
    ) / 2,
    0
)</f>
        <v>0</v>
      </c>
      <c r="W16" s="188">
        <f>IFERROR(
    (
        IFERROR( MMULT(NotlarYuzdelikBasari!$E16:$N16, Degerlendirme!F$4:F$13) / SUM(Degerlendirme!F$4:F$13), 0 ) +
        IFERROR( MMULT(NotlarYuzdelikBasari!$AL16:$AU16, Degerlendirme!F$15:F$24) / SUM(Degerlendirme!F$15:F$24), 0 )
    ) / 2,
    0
)</f>
        <v>0</v>
      </c>
      <c r="X16" s="188">
        <f>IFERROR(
    (
        IFERROR( MMULT(NotlarYuzdelikBasari!$E16:$N16, Degerlendirme!G$4:G$13) / SUM(Degerlendirme!G$4:G$13), 0 ) +
        IFERROR( MMULT(NotlarYuzdelikBasari!$AL16:$AU16, Degerlendirme!G$15:G$24) / SUM(Degerlendirme!G$15:G$24), 0 )
    ) / 2,
    0
)</f>
        <v>0</v>
      </c>
      <c r="Y16" s="188">
        <f>IFERROR(
    (
        IFERROR( MMULT(NotlarYuzdelikBasari!$E16:$N16, Degerlendirme!H$4:H$13) / SUM(Degerlendirme!H$4:H$13), 0 ) +
        IFERROR( MMULT(NotlarYuzdelikBasari!$AL16:$AU16, Degerlendirme!H$15:H$24) / SUM(Degerlendirme!H$15:H$24), 0 )
    ) / 2,
    0
)</f>
        <v>0</v>
      </c>
      <c r="Z16" s="188">
        <f>IFERROR(
    (
        IFERROR( MMULT(NotlarYuzdelikBasari!$E16:$N16, Degerlendirme!I$4:I$13) / SUM(Degerlendirme!I$4:I$13), 0 ) +
        IFERROR( MMULT(NotlarYuzdelikBasari!$AL16:$AU16, Degerlendirme!I$15:I$24) / SUM(Degerlendirme!I$15:I$24), 0 )
    ) / 2,
    0
)</f>
        <v>0</v>
      </c>
      <c r="AA16" s="188">
        <f>IFERROR(
    (
        IFERROR( MMULT(NotlarYuzdelikBasari!$E16:$N16, Degerlendirme!J$4:J$13) / SUM(Degerlendirme!J$4:J$13), 0 ) +
        IFERROR( MMULT(NotlarYuzdelikBasari!$AL16:$AU16, Degerlendirme!J$15:J$24) / SUM(Degerlendirme!J$15:J$24), 0 )
    ) / 2,
    0
)</f>
        <v>0</v>
      </c>
      <c r="AB16" s="188">
        <f>IFERROR(
    (
        IFERROR( MMULT(NotlarYuzdelikBasari!$E16:$N16, Degerlendirme!K$4:K$13) / SUM(Degerlendirme!K$4:K$13), 0 ) +
        IFERROR( MMULT(NotlarYuzdelikBasari!$AL16:$AU16, Degerlendirme!K$15:K$24) / SUM(Degerlendirme!K$15:K$24), 0 )
    ) / 2,
    0
)</f>
        <v>0</v>
      </c>
      <c r="AD16" s="60" t="s">
        <v>270</v>
      </c>
      <c r="AE16" s="137">
        <f>IF(S$304&gt;0,AVERAGEIF(S$3:S$302,"&gt;0"),0)</f>
        <v>0</v>
      </c>
    </row>
    <row r="17" spans="1:31" x14ac:dyDescent="0.25">
      <c r="A17" s="94">
        <v>15</v>
      </c>
      <c r="B17" s="143">
        <f>IF(Notlar!B17&lt;&gt;"",Notlar!B17,"")</f>
        <v>2111505029</v>
      </c>
      <c r="C17" s="144" t="str">
        <f>IF(Notlar!C17&lt;&gt;"",Notlar!C17,"")</f>
        <v xml:space="preserve">DUYGU </v>
      </c>
      <c r="D17" s="184" t="str">
        <f>IF(Notlar!D17&lt;&gt;"",Notlar!D17,"")</f>
        <v>MURT</v>
      </c>
      <c r="E17" s="208" cm="1">
        <f t="array" ref="E17">_xlfn.SINGLE(IFERROR(((MMULT(NotlarYuzdelikBasari!$E17:$N17,DersMatris_Degerlendirme!D$4:D$13)/(SUM(DersMatris_Degerlendirme!D$4:D$13)))+(MMULT(NotlarYuzdelikBasari!$AL17:$AU17,DersMatris_Degerlendirme!D$15:D$24)/(SUM(DersMatris_Degerlendirme!D$15:D$24))))/2,0))*(DersMatris!$C$12/100)</f>
        <v>0.48446884384384381</v>
      </c>
      <c r="F17" s="208" cm="1">
        <f t="array" ref="F17">_xlfn.SINGLE(IFERROR(((MMULT(NotlarYuzdelikBasari!$E17:$N17,DersMatris_Degerlendirme!E$4:E$13)/(SUM(DersMatris_Degerlendirme!E$4:E$13)))+(MMULT(NotlarYuzdelikBasari!$AL17:$AU17,DersMatris_Degerlendirme!E$15:E$24)/(SUM(DersMatris_Degerlendirme!E$15:E$24))))/2,0))*(DersMatris!$D$12/100)</f>
        <v>0.692474038886434</v>
      </c>
      <c r="G17" s="204" cm="1">
        <f t="array" ref="G17">_xlfn.SINGLE(IFERROR(((MMULT(NotlarYuzdelikBasari!$E17:$N17,DersMatris_Degerlendirme!F$4:F$13)/(SUM(DersMatris_Degerlendirme!F$4:F$13)))+(MMULT(NotlarYuzdelikBasari!$AL17:$AU17,DersMatris_Degerlendirme!F$15:F$24)/(SUM(DersMatris_Degerlendirme!F$15:F$24))))/2,0))*(DersMatris!$E$12/100)</f>
        <v>0.61972027972027977</v>
      </c>
      <c r="H17" s="204" cm="1">
        <f t="array" ref="H17">_xlfn.SINGLE(IFERROR(((MMULT(NotlarYuzdelikBasari!$E17:$N17,DersMatris_Degerlendirme!G$4:G$13)/(SUM(DersMatris_Degerlendirme!G$4:G$13)))+(MMULT(NotlarYuzdelikBasari!$AL17:$AU17,DersMatris_Degerlendirme!G$15:G$24)/(SUM(DersMatris_Degerlendirme!G$15:G$24))))/2,0))*(DersMatris!$F$12/100)</f>
        <v>0.6820581896551724</v>
      </c>
      <c r="I17" s="204" cm="1">
        <f t="array" ref="I17">_xlfn.SINGLE(IFERROR(((MMULT(NotlarYuzdelikBasari!$E17:$N17,DersMatris_Degerlendirme!H$4:H$13)/(SUM(DersMatris_Degerlendirme!H$4:H$13)))+(MMULT(NotlarYuzdelikBasari!$AL17:$AU17,DersMatris_Degerlendirme!H$15:H$24)/(SUM(DersMatris_Degerlendirme!H$15:H$24))))/2,0))*(DersMatris!$G$12/100)</f>
        <v>0.42000466853408031</v>
      </c>
      <c r="J17" s="204" cm="1">
        <f t="array" ref="J17">_xlfn.SINGLE(IFERROR(((MMULT(NotlarYuzdelikBasari!$E17:$N17,DersMatris_Degerlendirme!I$4:I$13)/(SUM(DersMatris_Degerlendirme!I$4:I$13)))+(MMULT(NotlarYuzdelikBasari!$AL17:$AU17,DersMatris_Degerlendirme!I$15:I$24)/(SUM(DersMatris_Degerlendirme!I$15:I$24))))/2,0))*(DersMatris!$H$12/100)</f>
        <v>0.16250000000000001</v>
      </c>
      <c r="K17" s="204" cm="1">
        <f t="array" ref="K17">_xlfn.SINGLE(IFERROR(((MMULT(NotlarYuzdelikBasari!$E17:$N17,DersMatris_Degerlendirme!J$4:J$13)/(SUM(DersMatris_Degerlendirme!J$4:J$13)))+(MMULT(NotlarYuzdelikBasari!$AL17:$AU17,DersMatris_Degerlendirme!J$15:J$24)/(SUM(DersMatris_Degerlendirme!J$15:J$24))))/2,0))*(DersMatris!$I$12/100)</f>
        <v>0.16666666666666666</v>
      </c>
      <c r="L17" s="204" cm="1">
        <f t="array" ref="L17">_xlfn.SINGLE(IFERROR(((MMULT(NotlarYuzdelikBasari!$E17:$N17,DersMatris_Degerlendirme!K$4:K$13)/(SUM(DersMatris_Degerlendirme!K$4:K$13)))+(MMULT(NotlarYuzdelikBasari!$AL17:$AU17,DersMatris_Degerlendirme!K$15:K$24)/(SUM(DersMatris_Degerlendirme!K$15:K$24))))/2,0))*(DersMatris!$J$12/100)</f>
        <v>0.21190476190476193</v>
      </c>
      <c r="M17" s="204" cm="1">
        <f t="array" ref="M17">_xlfn.SINGLE(IFERROR(((MMULT(NotlarYuzdelikBasari!$E17:$N17,DersMatris_Degerlendirme!L$4:L$13)/(SUM(DersMatris_Degerlendirme!L$4:L$13)))+(MMULT(NotlarYuzdelikBasari!$AL17:$AU17,DersMatris_Degerlendirme!L$15:L$24)/(SUM(DersMatris_Degerlendirme!L$15:L$24))))/2,0))*(DersMatris!$K$12/100)</f>
        <v>0.35591836734693866</v>
      </c>
      <c r="N17" s="204" cm="1">
        <f t="array" ref="N17">_xlfn.SINGLE(IFERROR(((MMULT(NotlarYuzdelikBasari!$E17:$N17,DersMatris_Degerlendirme!M$4:M$13)/(SUM(DersMatris_Degerlendirme!M$4:M$13)))+(MMULT(NotlarYuzdelikBasari!$AL17:$AU17,DersMatris_Degerlendirme!M$15:M$24)/(SUM(DersMatris_Degerlendirme!M$15:M$24))))/2,0))*(DersMatris!$L$12/100)</f>
        <v>0.29238970588235291</v>
      </c>
      <c r="O17" s="204" cm="1">
        <f t="array" ref="O17">_xlfn.SINGLE(IFERROR(((MMULT(NotlarYuzdelikBasari!$E17:$N17,DersMatris_Degerlendirme!N$4:N$13)/(SUM(DersMatris_Degerlendirme!N$4:N$13)))+(MMULT(NotlarYuzdelikBasari!$AL17:$AU17,DersMatris_Degerlendirme!N$15:N$24)/(SUM(DersMatris_Degerlendirme!N$15:N$24))))/2,0))*(DersMatris!$M$12/100)</f>
        <v>0.58239284550195558</v>
      </c>
      <c r="P17" s="204" cm="1">
        <f t="array" ref="P17">_xlfn.SINGLE(IFERROR(((MMULT(NotlarYuzdelikBasari!$E17:$N17,DersMatris_Degerlendirme!O$4:O$13)/(SUM(DersMatris_Degerlendirme!O$4:O$13)))+(MMULT(NotlarYuzdelikBasari!$AL17:$AU17,DersMatris_Degerlendirme!O$15:O$24)/(SUM(DersMatris_Degerlendirme!O$15:O$24))))/2,0))*(DersMatris!$N$12/100)</f>
        <v>0</v>
      </c>
      <c r="Q17" s="204" cm="1">
        <f t="array" ref="Q17">_xlfn.SINGLE(IFERROR(((MMULT(NotlarYuzdelikBasari!$E17:$N17,DersMatris_Degerlendirme!P$4:P$13)/(SUM(DersMatris_Degerlendirme!P$4:P$13)))+(MMULT(NotlarYuzdelikBasari!$AL17:$AU17,DersMatris_Degerlendirme!P$15:P$24)/(SUM(DersMatris_Degerlendirme!P$15:P$24))))/2,0))*(DersMatris!$O$12/100)</f>
        <v>0</v>
      </c>
      <c r="R17" s="204" cm="1">
        <f t="array" ref="R17">_xlfn.SINGLE(IFERROR(((MMULT(NotlarYuzdelikBasari!$E17:$N17,DersMatris_Degerlendirme!Q$4:Q$13)/(SUM(DersMatris_Degerlendirme!Q$4:Q$13)))+(MMULT(NotlarYuzdelikBasari!$AL17:$AU17,DersMatris_Degerlendirme!Q$15:Q$24)/(SUM(DersMatris_Degerlendirme!Q$15:Q$24))))/2,0))*(DersMatris!$P$12/100)</f>
        <v>0</v>
      </c>
      <c r="S17" s="204" cm="1">
        <f t="array" ref="S17">_xlfn.SINGLE(IFERROR(((MMULT(NotlarYuzdelikBasari!$E17:$N17,DersMatris_Degerlendirme!R$4:R$13)/(SUM(DersMatris_Degerlendirme!R$4:R$13)))+(MMULT(NotlarYuzdelikBasari!$AL17:$AU17,DersMatris_Degerlendirme!R$15:R$24)/(SUM(DersMatris_Degerlendirme!R$15:R$24))))/2,0))*(DersMatris!$Q$12/100)</f>
        <v>0</v>
      </c>
      <c r="U17" s="188">
        <f>IFERROR(
    (
        IFERROR( MMULT(NotlarYuzdelikBasari!$E17:$N17, Degerlendirme!D$4:D$13) / SUM(Degerlendirme!D$4:D$13), 0 ) +
        IFERROR( MMULT(NotlarYuzdelikBasari!$AL17:$AU17, Degerlendirme!D$15:D$24) / SUM(Degerlendirme!D$15:D$24), 0 )
    ) / 2,
    0
)</f>
        <v>0.5</v>
      </c>
      <c r="V17" s="188">
        <f>IFERROR(
    (
        IFERROR( MMULT(NotlarYuzdelikBasari!$E17:$N17, Degerlendirme!E$4:E$13) / SUM(Degerlendirme!E$4:E$13), 0 ) +
        IFERROR( MMULT(NotlarYuzdelikBasari!$AL17:$AU17, Degerlendirme!E$15:E$24) / SUM(Degerlendirme!E$15:E$24), 0 )
    ) / 2,
    0
)</f>
        <v>0.6875</v>
      </c>
      <c r="W17" s="188">
        <f>IFERROR(
    (
        IFERROR( MMULT(NotlarYuzdelikBasari!$E17:$N17, Degerlendirme!F$4:F$13) / SUM(Degerlendirme!F$4:F$13), 0 ) +
        IFERROR( MMULT(NotlarYuzdelikBasari!$AL17:$AU17, Degerlendirme!F$15:F$24) / SUM(Degerlendirme!F$15:F$24), 0 )
    ) / 2,
    0
)</f>
        <v>0.75</v>
      </c>
      <c r="X17" s="188">
        <f>IFERROR(
    (
        IFERROR( MMULT(NotlarYuzdelikBasari!$E17:$N17, Degerlendirme!G$4:G$13) / SUM(Degerlendirme!G$4:G$13), 0 ) +
        IFERROR( MMULT(NotlarYuzdelikBasari!$AL17:$AU17, Degerlendirme!G$15:G$24) / SUM(Degerlendirme!G$15:G$24), 0 )
    ) / 2,
    0
)</f>
        <v>0.83333333333333326</v>
      </c>
      <c r="Y17" s="188">
        <f>IFERROR(
    (
        IFERROR( MMULT(NotlarYuzdelikBasari!$E17:$N17, Degerlendirme!H$4:H$13) / SUM(Degerlendirme!H$4:H$13), 0 ) +
        IFERROR( MMULT(NotlarYuzdelikBasari!$AL17:$AU17, Degerlendirme!H$15:H$24) / SUM(Degerlendirme!H$15:H$24), 0 )
    ) / 2,
    0
)</f>
        <v>0.33333333333333331</v>
      </c>
      <c r="Z17" s="188">
        <f>IFERROR(
    (
        IFERROR( MMULT(NotlarYuzdelikBasari!$E17:$N17, Degerlendirme!I$4:I$13) / SUM(Degerlendirme!I$4:I$13), 0 ) +
        IFERROR( MMULT(NotlarYuzdelikBasari!$AL17:$AU17, Degerlendirme!I$15:I$24) / SUM(Degerlendirme!I$15:I$24), 0 )
    ) / 2,
    0
)</f>
        <v>0.8125</v>
      </c>
      <c r="AA17" s="188">
        <f>IFERROR(
    (
        IFERROR( MMULT(NotlarYuzdelikBasari!$E17:$N17, Degerlendirme!J$4:J$13) / SUM(Degerlendirme!J$4:J$13), 0 ) +
        IFERROR( MMULT(NotlarYuzdelikBasari!$AL17:$AU17, Degerlendirme!J$15:J$24) / SUM(Degerlendirme!J$15:J$24), 0 )
    ) / 2,
    0
)</f>
        <v>0.77083333333333326</v>
      </c>
      <c r="AB17" s="188">
        <f>IFERROR(
    (
        IFERROR( MMULT(NotlarYuzdelikBasari!$E17:$N17, Degerlendirme!K$4:K$13) / SUM(Degerlendirme!K$4:K$13), 0 ) +
        IFERROR( MMULT(NotlarYuzdelikBasari!$AL17:$AU17, Degerlendirme!K$15:K$24) / SUM(Degerlendirme!K$15:K$24), 0 )
    ) / 2,
    0
)</f>
        <v>0.875</v>
      </c>
      <c r="AD17" s="60"/>
      <c r="AE17" s="217"/>
    </row>
    <row r="18" spans="1:31" x14ac:dyDescent="0.25">
      <c r="A18" s="95">
        <v>16</v>
      </c>
      <c r="B18" s="141">
        <f>IF(Notlar!B18&lt;&gt;"",Notlar!B18,"")</f>
        <v>2111505034</v>
      </c>
      <c r="C18" s="142" t="str">
        <f>IF(Notlar!C18&lt;&gt;"",Notlar!C18,"")</f>
        <v xml:space="preserve">MUHAMMED FURKAN </v>
      </c>
      <c r="D18" s="183" t="str">
        <f>IF(Notlar!D18&lt;&gt;"",Notlar!D18,"")</f>
        <v>SEVEN</v>
      </c>
      <c r="E18" s="208" cm="1">
        <f t="array" ref="E18">_xlfn.SINGLE(IFERROR(((MMULT(NotlarYuzdelikBasari!$E18:$N18,DersMatris_Degerlendirme!D$4:D$13)/(SUM(DersMatris_Degerlendirme!D$4:D$13)))+(MMULT(NotlarYuzdelikBasari!$AL18:$AU18,DersMatris_Degerlendirme!D$15:D$24)/(SUM(DersMatris_Degerlendirme!D$15:D$24))))/2,0))*(DersMatris!$C$12/100)</f>
        <v>0.48036317567567571</v>
      </c>
      <c r="F18" s="208" cm="1">
        <f t="array" ref="F18">_xlfn.SINGLE(IFERROR(((MMULT(NotlarYuzdelikBasari!$E18:$N18,DersMatris_Degerlendirme!E$4:E$13)/(SUM(DersMatris_Degerlendirme!E$4:E$13)))+(MMULT(NotlarYuzdelikBasari!$AL18:$AU18,DersMatris_Degerlendirme!E$15:E$24)/(SUM(DersMatris_Degerlendirme!E$15:E$24))))/2,0))*(DersMatris!$D$12/100)</f>
        <v>0.68720448519664168</v>
      </c>
      <c r="G18" s="204" cm="1">
        <f t="array" ref="G18">_xlfn.SINGLE(IFERROR(((MMULT(NotlarYuzdelikBasari!$E18:$N18,DersMatris_Degerlendirme!F$4:F$13)/(SUM(DersMatris_Degerlendirme!F$4:F$13)))+(MMULT(NotlarYuzdelikBasari!$AL18:$AU18,DersMatris_Degerlendirme!F$15:F$24)/(SUM(DersMatris_Degerlendirme!F$15:F$24))))/2,0))*(DersMatris!$E$12/100)</f>
        <v>0.61076923076923073</v>
      </c>
      <c r="H18" s="204" cm="1">
        <f t="array" ref="H18">_xlfn.SINGLE(IFERROR(((MMULT(NotlarYuzdelikBasari!$E18:$N18,DersMatris_Degerlendirme!G$4:G$13)/(SUM(DersMatris_Degerlendirme!G$4:G$13)))+(MMULT(NotlarYuzdelikBasari!$AL18:$AU18,DersMatris_Degerlendirme!G$15:G$24)/(SUM(DersMatris_Degerlendirme!G$15:G$24))))/2,0))*(DersMatris!$F$12/100)</f>
        <v>0.66724137931034488</v>
      </c>
      <c r="I18" s="204" cm="1">
        <f t="array" ref="I18">_xlfn.SINGLE(IFERROR(((MMULT(NotlarYuzdelikBasari!$E18:$N18,DersMatris_Degerlendirme!H$4:H$13)/(SUM(DersMatris_Degerlendirme!H$4:H$13)))+(MMULT(NotlarYuzdelikBasari!$AL18:$AU18,DersMatris_Degerlendirme!H$15:H$24)/(SUM(DersMatris_Degerlendirme!H$15:H$24))))/2,0))*(DersMatris!$G$12/100)</f>
        <v>0.41479341736694686</v>
      </c>
      <c r="J18" s="204" cm="1">
        <f t="array" ref="J18">_xlfn.SINGLE(IFERROR(((MMULT(NotlarYuzdelikBasari!$E18:$N18,DersMatris_Degerlendirme!I$4:I$13)/(SUM(DersMatris_Degerlendirme!I$4:I$13)))+(MMULT(NotlarYuzdelikBasari!$AL18:$AU18,DersMatris_Degerlendirme!I$15:I$24)/(SUM(DersMatris_Degerlendirme!I$15:I$24))))/2,0))*(DersMatris!$H$12/100)</f>
        <v>0.14583333333333334</v>
      </c>
      <c r="K18" s="204" cm="1">
        <f t="array" ref="K18">_xlfn.SINGLE(IFERROR(((MMULT(NotlarYuzdelikBasari!$E18:$N18,DersMatris_Degerlendirme!J$4:J$13)/(SUM(DersMatris_Degerlendirme!J$4:J$13)))+(MMULT(NotlarYuzdelikBasari!$AL18:$AU18,DersMatris_Degerlendirme!J$15:J$24)/(SUM(DersMatris_Degerlendirme!J$15:J$24))))/2,0))*(DersMatris!$I$12/100)</f>
        <v>0.14166666666666669</v>
      </c>
      <c r="L18" s="204" cm="1">
        <f t="array" ref="L18">_xlfn.SINGLE(IFERROR(((MMULT(NotlarYuzdelikBasari!$E18:$N18,DersMatris_Degerlendirme!K$4:K$13)/(SUM(DersMatris_Degerlendirme!K$4:K$13)))+(MMULT(NotlarYuzdelikBasari!$AL18:$AU18,DersMatris_Degerlendirme!K$15:K$24)/(SUM(DersMatris_Degerlendirme!K$15:K$24))))/2,0))*(DersMatris!$J$12/100)</f>
        <v>0.2</v>
      </c>
      <c r="M18" s="204" cm="1">
        <f t="array" ref="M18">_xlfn.SINGLE(IFERROR(((MMULT(NotlarYuzdelikBasari!$E18:$N18,DersMatris_Degerlendirme!L$4:L$13)/(SUM(DersMatris_Degerlendirme!L$4:L$13)))+(MMULT(NotlarYuzdelikBasari!$AL18:$AU18,DersMatris_Degerlendirme!L$15:L$24)/(SUM(DersMatris_Degerlendirme!L$15:L$24))))/2,0))*(DersMatris!$K$12/100)</f>
        <v>0.34462585034013604</v>
      </c>
      <c r="N18" s="204" cm="1">
        <f t="array" ref="N18">_xlfn.SINGLE(IFERROR(((MMULT(NotlarYuzdelikBasari!$E18:$N18,DersMatris_Degerlendirme!M$4:M$13)/(SUM(DersMatris_Degerlendirme!M$4:M$13)))+(MMULT(NotlarYuzdelikBasari!$AL18:$AU18,DersMatris_Degerlendirme!M$15:M$24)/(SUM(DersMatris_Degerlendirme!M$15:M$24))))/2,0))*(DersMatris!$L$12/100)</f>
        <v>0.2736519607843137</v>
      </c>
      <c r="O18" s="204" cm="1">
        <f t="array" ref="O18">_xlfn.SINGLE(IFERROR(((MMULT(NotlarYuzdelikBasari!$E18:$N18,DersMatris_Degerlendirme!N$4:N$13)/(SUM(DersMatris_Degerlendirme!N$4:N$13)))+(MMULT(NotlarYuzdelikBasari!$AL18:$AU18,DersMatris_Degerlendirme!N$15:N$24)/(SUM(DersMatris_Degerlendirme!N$15:N$24))))/2,0))*(DersMatris!$M$12/100)</f>
        <v>0.56913094850065193</v>
      </c>
      <c r="P18" s="204" cm="1">
        <f t="array" ref="P18">_xlfn.SINGLE(IFERROR(((MMULT(NotlarYuzdelikBasari!$E18:$N18,DersMatris_Degerlendirme!O$4:O$13)/(SUM(DersMatris_Degerlendirme!O$4:O$13)))+(MMULT(NotlarYuzdelikBasari!$AL18:$AU18,DersMatris_Degerlendirme!O$15:O$24)/(SUM(DersMatris_Degerlendirme!O$15:O$24))))/2,0))*(DersMatris!$N$12/100)</f>
        <v>0</v>
      </c>
      <c r="Q18" s="204" cm="1">
        <f t="array" ref="Q18">_xlfn.SINGLE(IFERROR(((MMULT(NotlarYuzdelikBasari!$E18:$N18,DersMatris_Degerlendirme!P$4:P$13)/(SUM(DersMatris_Degerlendirme!P$4:P$13)))+(MMULT(NotlarYuzdelikBasari!$AL18:$AU18,DersMatris_Degerlendirme!P$15:P$24)/(SUM(DersMatris_Degerlendirme!P$15:P$24))))/2,0))*(DersMatris!$O$12/100)</f>
        <v>0</v>
      </c>
      <c r="R18" s="204" cm="1">
        <f t="array" ref="R18">_xlfn.SINGLE(IFERROR(((MMULT(NotlarYuzdelikBasari!$E18:$N18,DersMatris_Degerlendirme!Q$4:Q$13)/(SUM(DersMatris_Degerlendirme!Q$4:Q$13)))+(MMULT(NotlarYuzdelikBasari!$AL18:$AU18,DersMatris_Degerlendirme!Q$15:Q$24)/(SUM(DersMatris_Degerlendirme!Q$15:Q$24))))/2,0))*(DersMatris!$P$12/100)</f>
        <v>0</v>
      </c>
      <c r="S18" s="204" cm="1">
        <f t="array" ref="S18">_xlfn.SINGLE(IFERROR(((MMULT(NotlarYuzdelikBasari!$E18:$N18,DersMatris_Degerlendirme!R$4:R$13)/(SUM(DersMatris_Degerlendirme!R$4:R$13)))+(MMULT(NotlarYuzdelikBasari!$AL18:$AU18,DersMatris_Degerlendirme!R$15:R$24)/(SUM(DersMatris_Degerlendirme!R$15:R$24))))/2,0))*(DersMatris!$Q$12/100)</f>
        <v>0</v>
      </c>
      <c r="U18" s="188">
        <f>IFERROR(
    (
        IFERROR( MMULT(NotlarYuzdelikBasari!$E18:$N18, Degerlendirme!D$4:D$13) / SUM(Degerlendirme!D$4:D$13), 0 ) +
        IFERROR( MMULT(NotlarYuzdelikBasari!$AL18:$AU18, Degerlendirme!D$15:D$24) / SUM(Degerlendirme!D$15:D$24), 0 )
    ) / 2,
    0
)</f>
        <v>0.5</v>
      </c>
      <c r="V18" s="188">
        <f>IFERROR(
    (
        IFERROR( MMULT(NotlarYuzdelikBasari!$E18:$N18, Degerlendirme!E$4:E$13) / SUM(Degerlendirme!E$4:E$13), 0 ) +
        IFERROR( MMULT(NotlarYuzdelikBasari!$AL18:$AU18, Degerlendirme!E$15:E$24) / SUM(Degerlendirme!E$15:E$24), 0 )
    ) / 2,
    0
)</f>
        <v>0.75</v>
      </c>
      <c r="W18" s="188">
        <f>IFERROR(
    (
        IFERROR( MMULT(NotlarYuzdelikBasari!$E18:$N18, Degerlendirme!F$4:F$13) / SUM(Degerlendirme!F$4:F$13), 0 ) +
        IFERROR( MMULT(NotlarYuzdelikBasari!$AL18:$AU18, Degerlendirme!F$15:F$24) / SUM(Degerlendirme!F$15:F$24), 0 )
    ) / 2,
    0
)</f>
        <v>0.83333333333333326</v>
      </c>
      <c r="X18" s="188">
        <f>IFERROR(
    (
        IFERROR( MMULT(NotlarYuzdelikBasari!$E18:$N18, Degerlendirme!G$4:G$13) / SUM(Degerlendirme!G$4:G$13), 0 ) +
        IFERROR( MMULT(NotlarYuzdelikBasari!$AL18:$AU18, Degerlendirme!G$15:G$24) / SUM(Degerlendirme!G$15:G$24), 0 )
    ) / 2,
    0
)</f>
        <v>0.66666666666666674</v>
      </c>
      <c r="Y18" s="188">
        <f>IFERROR(
    (
        IFERROR( MMULT(NotlarYuzdelikBasari!$E18:$N18, Degerlendirme!H$4:H$13) / SUM(Degerlendirme!H$4:H$13), 0 ) +
        IFERROR( MMULT(NotlarYuzdelikBasari!$AL18:$AU18, Degerlendirme!H$15:H$24) / SUM(Degerlendirme!H$15:H$24), 0 )
    ) / 2,
    0
)</f>
        <v>0.33333333333333331</v>
      </c>
      <c r="Z18" s="188">
        <f>IFERROR(
    (
        IFERROR( MMULT(NotlarYuzdelikBasari!$E18:$N18, Degerlendirme!I$4:I$13) / SUM(Degerlendirme!I$4:I$13), 0 ) +
        IFERROR( MMULT(NotlarYuzdelikBasari!$AL18:$AU18, Degerlendirme!I$15:I$24) / SUM(Degerlendirme!I$15:I$24), 0 )
    ) / 2,
    0
)</f>
        <v>0.6875</v>
      </c>
      <c r="AA18" s="188">
        <f>IFERROR(
    (
        IFERROR( MMULT(NotlarYuzdelikBasari!$E18:$N18, Degerlendirme!J$4:J$13) / SUM(Degerlendirme!J$4:J$13), 0 ) +
        IFERROR( MMULT(NotlarYuzdelikBasari!$AL18:$AU18, Degerlendirme!J$15:J$24) / SUM(Degerlendirme!J$15:J$24), 0 )
    ) / 2,
    0
)</f>
        <v>0.83333333333333326</v>
      </c>
      <c r="AB18" s="188">
        <f>IFERROR(
    (
        IFERROR( MMULT(NotlarYuzdelikBasari!$E18:$N18, Degerlendirme!K$4:K$13) / SUM(Degerlendirme!K$4:K$13), 0 ) +
        IFERROR( MMULT(NotlarYuzdelikBasari!$AL18:$AU18, Degerlendirme!K$15:K$24) / SUM(Degerlendirme!K$15:K$24), 0 )
    ) / 2,
    0
)</f>
        <v>0.75</v>
      </c>
      <c r="AD18" s="60"/>
      <c r="AE18" s="217"/>
    </row>
    <row r="19" spans="1:31" x14ac:dyDescent="0.25">
      <c r="A19" s="94">
        <v>17</v>
      </c>
      <c r="B19" s="143">
        <f>IF(Notlar!B19&lt;&gt;"",Notlar!B19,"")</f>
        <v>2111505035</v>
      </c>
      <c r="C19" s="144" t="str">
        <f>IF(Notlar!C19&lt;&gt;"",Notlar!C19,"")</f>
        <v xml:space="preserve">ÖZNUR </v>
      </c>
      <c r="D19" s="184" t="str">
        <f>IF(Notlar!D19&lt;&gt;"",Notlar!D19,"")</f>
        <v>SELÇUK</v>
      </c>
      <c r="E19" s="208" cm="1">
        <f t="array" ref="E19">_xlfn.SINGLE(IFERROR(((MMULT(NotlarYuzdelikBasari!$E19:$N19,DersMatris_Degerlendirme!D$4:D$13)/(SUM(DersMatris_Degerlendirme!D$4:D$13)))+(MMULT(NotlarYuzdelikBasari!$AL19:$AU19,DersMatris_Degerlendirme!D$15:D$24)/(SUM(DersMatris_Degerlendirme!D$15:D$24))))/2,0))*(DersMatris!$C$12/100)</f>
        <v>0.19386574074074073</v>
      </c>
      <c r="F19" s="208" cm="1">
        <f t="array" ref="F19">_xlfn.SINGLE(IFERROR(((MMULT(NotlarYuzdelikBasari!$E19:$N19,DersMatris_Degerlendirme!E$4:E$13)/(SUM(DersMatris_Degerlendirme!E$4:E$13)))+(MMULT(NotlarYuzdelikBasari!$AL19:$AU19,DersMatris_Degerlendirme!E$15:E$24)/(SUM(DersMatris_Degerlendirme!E$15:E$24))))/2,0))*(DersMatris!$D$12/100)</f>
        <v>0.26506849315068493</v>
      </c>
      <c r="G19" s="204" cm="1">
        <f t="array" ref="G19">_xlfn.SINGLE(IFERROR(((MMULT(NotlarYuzdelikBasari!$E19:$N19,DersMatris_Degerlendirme!F$4:F$13)/(SUM(DersMatris_Degerlendirme!F$4:F$13)))+(MMULT(NotlarYuzdelikBasari!$AL19:$AU19,DersMatris_Degerlendirme!F$15:F$24)/(SUM(DersMatris_Degerlendirme!F$15:F$24))))/2,0))*(DersMatris!$E$12/100)</f>
        <v>0.23538461538461541</v>
      </c>
      <c r="H19" s="204" cm="1">
        <f t="array" ref="H19">_xlfn.SINGLE(IFERROR(((MMULT(NotlarYuzdelikBasari!$E19:$N19,DersMatris_Degerlendirme!G$4:G$13)/(SUM(DersMatris_Degerlendirme!G$4:G$13)))+(MMULT(NotlarYuzdelikBasari!$AL19:$AU19,DersMatris_Degerlendirme!G$15:G$24)/(SUM(DersMatris_Degerlendirme!G$15:G$24))))/2,0))*(DersMatris!$F$12/100)</f>
        <v>0.26406249999999998</v>
      </c>
      <c r="I19" s="204" cm="1">
        <f t="array" ref="I19">_xlfn.SINGLE(IFERROR(((MMULT(NotlarYuzdelikBasari!$E19:$N19,DersMatris_Degerlendirme!H$4:H$13)/(SUM(DersMatris_Degerlendirme!H$4:H$13)))+(MMULT(NotlarYuzdelikBasari!$AL19:$AU19,DersMatris_Degerlendirme!H$15:H$24)/(SUM(DersMatris_Degerlendirme!H$15:H$24))))/2,0))*(DersMatris!$G$12/100)</f>
        <v>0.15567226890756303</v>
      </c>
      <c r="J19" s="204" cm="1">
        <f t="array" ref="J19">_xlfn.SINGLE(IFERROR(((MMULT(NotlarYuzdelikBasari!$E19:$N19,DersMatris_Degerlendirme!I$4:I$13)/(SUM(DersMatris_Degerlendirme!I$4:I$13)))+(MMULT(NotlarYuzdelikBasari!$AL19:$AU19,DersMatris_Degerlendirme!I$15:I$24)/(SUM(DersMatris_Degerlendirme!I$15:I$24))))/2,0))*(DersMatris!$H$12/100)</f>
        <v>7.5000000000000011E-2</v>
      </c>
      <c r="K19" s="204" cm="1">
        <f t="array" ref="K19">_xlfn.SINGLE(IFERROR(((MMULT(NotlarYuzdelikBasari!$E19:$N19,DersMatris_Degerlendirme!J$4:J$13)/(SUM(DersMatris_Degerlendirme!J$4:J$13)))+(MMULT(NotlarYuzdelikBasari!$AL19:$AU19,DersMatris_Degerlendirme!J$15:J$24)/(SUM(DersMatris_Degerlendirme!J$15:J$24))))/2,0))*(DersMatris!$I$12/100)</f>
        <v>7.5000000000000011E-2</v>
      </c>
      <c r="L19" s="204" cm="1">
        <f t="array" ref="L19">_xlfn.SINGLE(IFERROR(((MMULT(NotlarYuzdelikBasari!$E19:$N19,DersMatris_Degerlendirme!K$4:K$13)/(SUM(DersMatris_Degerlendirme!K$4:K$13)))+(MMULT(NotlarYuzdelikBasari!$AL19:$AU19,DersMatris_Degerlendirme!K$15:K$24)/(SUM(DersMatris_Degerlendirme!K$15:K$24))))/2,0))*(DersMatris!$J$12/100)</f>
        <v>8.3333333333333329E-2</v>
      </c>
      <c r="M19" s="204" cm="1">
        <f t="array" ref="M19">_xlfn.SINGLE(IFERROR(((MMULT(NotlarYuzdelikBasari!$E19:$N19,DersMatris_Degerlendirme!L$4:L$13)/(SUM(DersMatris_Degerlendirme!L$4:L$13)))+(MMULT(NotlarYuzdelikBasari!$AL19:$AU19,DersMatris_Degerlendirme!L$15:L$24)/(SUM(DersMatris_Degerlendirme!L$15:L$24))))/2,0))*(DersMatris!$K$12/100)</f>
        <v>0.13673469387755099</v>
      </c>
      <c r="N19" s="204" cm="1">
        <f t="array" ref="N19">_xlfn.SINGLE(IFERROR(((MMULT(NotlarYuzdelikBasari!$E19:$N19,DersMatris_Degerlendirme!M$4:M$13)/(SUM(DersMatris_Degerlendirme!M$4:M$13)))+(MMULT(NotlarYuzdelikBasari!$AL19:$AU19,DersMatris_Degerlendirme!M$15:M$24)/(SUM(DersMatris_Degerlendirme!M$15:M$24))))/2,0))*(DersMatris!$L$12/100)</f>
        <v>0.11862745098039215</v>
      </c>
      <c r="O19" s="204" cm="1">
        <f t="array" ref="O19">_xlfn.SINGLE(IFERROR(((MMULT(NotlarYuzdelikBasari!$E19:$N19,DersMatris_Degerlendirme!N$4:N$13)/(SUM(DersMatris_Degerlendirme!N$4:N$13)))+(MMULT(NotlarYuzdelikBasari!$AL19:$AU19,DersMatris_Degerlendirme!N$15:N$24)/(SUM(DersMatris_Degerlendirme!N$15:N$24))))/2,0))*(DersMatris!$M$12/100)</f>
        <v>0.22563559322033896</v>
      </c>
      <c r="P19" s="204" cm="1">
        <f t="array" ref="P19">_xlfn.SINGLE(IFERROR(((MMULT(NotlarYuzdelikBasari!$E19:$N19,DersMatris_Degerlendirme!O$4:O$13)/(SUM(DersMatris_Degerlendirme!O$4:O$13)))+(MMULT(NotlarYuzdelikBasari!$AL19:$AU19,DersMatris_Degerlendirme!O$15:O$24)/(SUM(DersMatris_Degerlendirme!O$15:O$24))))/2,0))*(DersMatris!$N$12/100)</f>
        <v>0</v>
      </c>
      <c r="Q19" s="204" cm="1">
        <f t="array" ref="Q19">_xlfn.SINGLE(IFERROR(((MMULT(NotlarYuzdelikBasari!$E19:$N19,DersMatris_Degerlendirme!P$4:P$13)/(SUM(DersMatris_Degerlendirme!P$4:P$13)))+(MMULT(NotlarYuzdelikBasari!$AL19:$AU19,DersMatris_Degerlendirme!P$15:P$24)/(SUM(DersMatris_Degerlendirme!P$15:P$24))))/2,0))*(DersMatris!$O$12/100)</f>
        <v>0</v>
      </c>
      <c r="R19" s="204" cm="1">
        <f t="array" ref="R19">_xlfn.SINGLE(IFERROR(((MMULT(NotlarYuzdelikBasari!$E19:$N19,DersMatris_Degerlendirme!Q$4:Q$13)/(SUM(DersMatris_Degerlendirme!Q$4:Q$13)))+(MMULT(NotlarYuzdelikBasari!$AL19:$AU19,DersMatris_Degerlendirme!Q$15:Q$24)/(SUM(DersMatris_Degerlendirme!Q$15:Q$24))))/2,0))*(DersMatris!$P$12/100)</f>
        <v>0</v>
      </c>
      <c r="S19" s="204" cm="1">
        <f t="array" ref="S19">_xlfn.SINGLE(IFERROR(((MMULT(NotlarYuzdelikBasari!$E19:$N19,DersMatris_Degerlendirme!R$4:R$13)/(SUM(DersMatris_Degerlendirme!R$4:R$13)))+(MMULT(NotlarYuzdelikBasari!$AL19:$AU19,DersMatris_Degerlendirme!R$15:R$24)/(SUM(DersMatris_Degerlendirme!R$15:R$24))))/2,0))*(DersMatris!$Q$12/100)</f>
        <v>0</v>
      </c>
      <c r="U19" s="188">
        <f>IFERROR(
    (
        IFERROR( MMULT(NotlarYuzdelikBasari!$E19:$N19, Degerlendirme!D$4:D$13) / SUM(Degerlendirme!D$4:D$13), 0 ) +
        IFERROR( MMULT(NotlarYuzdelikBasari!$AL19:$AU19, Degerlendirme!D$15:D$24) / SUM(Degerlendirme!D$15:D$24), 0 )
    ) / 2,
    0
)</f>
        <v>0.4375</v>
      </c>
      <c r="V19" s="188">
        <f>IFERROR(
    (
        IFERROR( MMULT(NotlarYuzdelikBasari!$E19:$N19, Degerlendirme!E$4:E$13) / SUM(Degerlendirme!E$4:E$13), 0 ) +
        IFERROR( MMULT(NotlarYuzdelikBasari!$AL19:$AU19, Degerlendirme!E$15:E$24) / SUM(Degerlendirme!E$15:E$24), 0 )
    ) / 2,
    0
)</f>
        <v>0.25</v>
      </c>
      <c r="W19" s="188">
        <f>IFERROR(
    (
        IFERROR( MMULT(NotlarYuzdelikBasari!$E19:$N19, Degerlendirme!F$4:F$13) / SUM(Degerlendirme!F$4:F$13), 0 ) +
        IFERROR( MMULT(NotlarYuzdelikBasari!$AL19:$AU19, Degerlendirme!F$15:F$24) / SUM(Degerlendirme!F$15:F$24), 0 )
    ) / 2,
    0
)</f>
        <v>0.16666666666666666</v>
      </c>
      <c r="X19" s="188">
        <f>IFERROR(
    (
        IFERROR( MMULT(NotlarYuzdelikBasari!$E19:$N19, Degerlendirme!G$4:G$13) / SUM(Degerlendirme!G$4:G$13), 0 ) +
        IFERROR( MMULT(NotlarYuzdelikBasari!$AL19:$AU19, Degerlendirme!G$15:G$24) / SUM(Degerlendirme!G$15:G$24), 0 )
    ) / 2,
    0
)</f>
        <v>0.375</v>
      </c>
      <c r="Y19" s="188">
        <f>IFERROR(
    (
        IFERROR( MMULT(NotlarYuzdelikBasari!$E19:$N19, Degerlendirme!H$4:H$13) / SUM(Degerlendirme!H$4:H$13), 0 ) +
        IFERROR( MMULT(NotlarYuzdelikBasari!$AL19:$AU19, Degerlendirme!H$15:H$24) / SUM(Degerlendirme!H$15:H$24), 0 )
    ) / 2,
    0
)</f>
        <v>0</v>
      </c>
      <c r="Z19" s="188">
        <f>IFERROR(
    (
        IFERROR( MMULT(NotlarYuzdelikBasari!$E19:$N19, Degerlendirme!I$4:I$13) / SUM(Degerlendirme!I$4:I$13), 0 ) +
        IFERROR( MMULT(NotlarYuzdelikBasari!$AL19:$AU19, Degerlendirme!I$15:I$24) / SUM(Degerlendirme!I$15:I$24), 0 )
    ) / 2,
    0
)</f>
        <v>0.375</v>
      </c>
      <c r="AA19" s="188">
        <f>IFERROR(
    (
        IFERROR( MMULT(NotlarYuzdelikBasari!$E19:$N19, Degerlendirme!J$4:J$13) / SUM(Degerlendirme!J$4:J$13), 0 ) +
        IFERROR( MMULT(NotlarYuzdelikBasari!$AL19:$AU19, Degerlendirme!J$15:J$24) / SUM(Degerlendirme!J$15:J$24), 0 )
    ) / 2,
    0
)</f>
        <v>0.25</v>
      </c>
      <c r="AB19" s="188">
        <f>IFERROR(
    (
        IFERROR( MMULT(NotlarYuzdelikBasari!$E19:$N19, Degerlendirme!K$4:K$13) / SUM(Degerlendirme!K$4:K$13), 0 ) +
        IFERROR( MMULT(NotlarYuzdelikBasari!$AL19:$AU19, Degerlendirme!K$15:K$24) / SUM(Degerlendirme!K$15:K$24), 0 )
    ) / 2,
    0
)</f>
        <v>0.375</v>
      </c>
      <c r="AD19" s="60"/>
      <c r="AE19" s="217"/>
    </row>
    <row r="20" spans="1:31" x14ac:dyDescent="0.25">
      <c r="A20" s="95">
        <v>18</v>
      </c>
      <c r="B20" s="141">
        <f>IF(Notlar!B20&lt;&gt;"",Notlar!B20,"")</f>
        <v>2111505040</v>
      </c>
      <c r="C20" s="142" t="str">
        <f>IF(Notlar!C20&lt;&gt;"",Notlar!C20,"")</f>
        <v xml:space="preserve">ALİ KAAN </v>
      </c>
      <c r="D20" s="183" t="str">
        <f>IF(Notlar!D20&lt;&gt;"",Notlar!D20,"")</f>
        <v>TOROS</v>
      </c>
      <c r="E20" s="208" cm="1">
        <f t="array" ref="E20">_xlfn.SINGLE(IFERROR(((MMULT(NotlarYuzdelikBasari!$E20:$N20,DersMatris_Degerlendirme!D$4:D$13)/(SUM(DersMatris_Degerlendirme!D$4:D$13)))+(MMULT(NotlarYuzdelikBasari!$AL20:$AU20,DersMatris_Degerlendirme!D$15:D$24)/(SUM(DersMatris_Degerlendirme!D$15:D$24))))/2,0))*(DersMatris!$C$12/100)</f>
        <v>0.46851539039039036</v>
      </c>
      <c r="F20" s="208" cm="1">
        <f t="array" ref="F20">_xlfn.SINGLE(IFERROR(((MMULT(NotlarYuzdelikBasari!$E20:$N20,DersMatris_Degerlendirme!E$4:E$13)/(SUM(DersMatris_Degerlendirme!E$4:E$13)))+(MMULT(NotlarYuzdelikBasari!$AL20:$AU20,DersMatris_Degerlendirme!E$15:E$24)/(SUM(DersMatris_Degerlendirme!E$15:E$24))))/2,0))*(DersMatris!$D$12/100)</f>
        <v>0.66893504197967302</v>
      </c>
      <c r="G20" s="204" cm="1">
        <f t="array" ref="G20">_xlfn.SINGLE(IFERROR(((MMULT(NotlarYuzdelikBasari!$E20:$N20,DersMatris_Degerlendirme!F$4:F$13)/(SUM(DersMatris_Degerlendirme!F$4:F$13)))+(MMULT(NotlarYuzdelikBasari!$AL20:$AU20,DersMatris_Degerlendirme!F$15:F$24)/(SUM(DersMatris_Degerlendirme!F$15:F$24))))/2,0))*(DersMatris!$E$12/100)</f>
        <v>0.59314685314685323</v>
      </c>
      <c r="H20" s="204" cm="1">
        <f t="array" ref="H20">_xlfn.SINGLE(IFERROR(((MMULT(NotlarYuzdelikBasari!$E20:$N20,DersMatris_Degerlendirme!G$4:G$13)/(SUM(DersMatris_Degerlendirme!G$4:G$13)))+(MMULT(NotlarYuzdelikBasari!$AL20:$AU20,DersMatris_Degerlendirme!G$15:G$24)/(SUM(DersMatris_Degerlendirme!G$15:G$24))))/2,0))*(DersMatris!$F$12/100)</f>
        <v>0.64752155172413783</v>
      </c>
      <c r="I20" s="204" cm="1">
        <f t="array" ref="I20">_xlfn.SINGLE(IFERROR(((MMULT(NotlarYuzdelikBasari!$E20:$N20,DersMatris_Degerlendirme!H$4:H$13)/(SUM(DersMatris_Degerlendirme!H$4:H$13)))+(MMULT(NotlarYuzdelikBasari!$AL20:$AU20,DersMatris_Degerlendirme!H$15:H$24)/(SUM(DersMatris_Degerlendirme!H$15:H$24))))/2,0))*(DersMatris!$G$12/100)</f>
        <v>0.40292950513538756</v>
      </c>
      <c r="J20" s="204" cm="1">
        <f t="array" ref="J20">_xlfn.SINGLE(IFERROR(((MMULT(NotlarYuzdelikBasari!$E20:$N20,DersMatris_Degerlendirme!I$4:I$13)/(SUM(DersMatris_Degerlendirme!I$4:I$13)))+(MMULT(NotlarYuzdelikBasari!$AL20:$AU20,DersMatris_Degerlendirme!I$15:I$24)/(SUM(DersMatris_Degerlendirme!I$15:I$24))))/2,0))*(DersMatris!$H$12/100)</f>
        <v>0.14166666666666666</v>
      </c>
      <c r="K20" s="204" cm="1">
        <f t="array" ref="K20">_xlfn.SINGLE(IFERROR(((MMULT(NotlarYuzdelikBasari!$E20:$N20,DersMatris_Degerlendirme!J$4:J$13)/(SUM(DersMatris_Degerlendirme!J$4:J$13)))+(MMULT(NotlarYuzdelikBasari!$AL20:$AU20,DersMatris_Degerlendirme!J$15:J$24)/(SUM(DersMatris_Degerlendirme!J$15:J$24))))/2,0))*(DersMatris!$I$12/100)</f>
        <v>0.13333333333333333</v>
      </c>
      <c r="L20" s="204" cm="1">
        <f t="array" ref="L20">_xlfn.SINGLE(IFERROR(((MMULT(NotlarYuzdelikBasari!$E20:$N20,DersMatris_Degerlendirme!K$4:K$13)/(SUM(DersMatris_Degerlendirme!K$4:K$13)))+(MMULT(NotlarYuzdelikBasari!$AL20:$AU20,DersMatris_Degerlendirme!K$15:K$24)/(SUM(DersMatris_Degerlendirme!K$15:K$24))))/2,0))*(DersMatris!$J$12/100)</f>
        <v>0.19285714285714284</v>
      </c>
      <c r="M20" s="204" cm="1">
        <f t="array" ref="M20">_xlfn.SINGLE(IFERROR(((MMULT(NotlarYuzdelikBasari!$E20:$N20,DersMatris_Degerlendirme!L$4:L$13)/(SUM(DersMatris_Degerlendirme!L$4:L$13)))+(MMULT(NotlarYuzdelikBasari!$AL20:$AU20,DersMatris_Degerlendirme!L$15:L$24)/(SUM(DersMatris_Degerlendirme!L$15:L$24))))/2,0))*(DersMatris!$K$12/100)</f>
        <v>0.33455782312925164</v>
      </c>
      <c r="N20" s="204" cm="1">
        <f t="array" ref="N20">_xlfn.SINGLE(IFERROR(((MMULT(NotlarYuzdelikBasari!$E20:$N20,DersMatris_Degerlendirme!M$4:M$13)/(SUM(DersMatris_Degerlendirme!M$4:M$13)))+(MMULT(NotlarYuzdelikBasari!$AL20:$AU20,DersMatris_Degerlendirme!M$15:M$24)/(SUM(DersMatris_Degerlendirme!M$15:M$24))))/2,0))*(DersMatris!$L$12/100)</f>
        <v>0.26462009803921566</v>
      </c>
      <c r="O20" s="204" cm="1">
        <f t="array" ref="O20">_xlfn.SINGLE(IFERROR(((MMULT(NotlarYuzdelikBasari!$E20:$N20,DersMatris_Degerlendirme!N$4:N$13)/(SUM(DersMatris_Degerlendirme!N$4:N$13)))+(MMULT(NotlarYuzdelikBasari!$AL20:$AU20,DersMatris_Degerlendirme!N$15:N$24)/(SUM(DersMatris_Degerlendirme!N$15:N$24))))/2,0))*(DersMatris!$M$12/100)</f>
        <v>0.5536078063885268</v>
      </c>
      <c r="P20" s="204" cm="1">
        <f t="array" ref="P20">_xlfn.SINGLE(IFERROR(((MMULT(NotlarYuzdelikBasari!$E20:$N20,DersMatris_Degerlendirme!O$4:O$13)/(SUM(DersMatris_Degerlendirme!O$4:O$13)))+(MMULT(NotlarYuzdelikBasari!$AL20:$AU20,DersMatris_Degerlendirme!O$15:O$24)/(SUM(DersMatris_Degerlendirme!O$15:O$24))))/2,0))*(DersMatris!$N$12/100)</f>
        <v>0</v>
      </c>
      <c r="Q20" s="204" cm="1">
        <f t="array" ref="Q20">_xlfn.SINGLE(IFERROR(((MMULT(NotlarYuzdelikBasari!$E20:$N20,DersMatris_Degerlendirme!P$4:P$13)/(SUM(DersMatris_Degerlendirme!P$4:P$13)))+(MMULT(NotlarYuzdelikBasari!$AL20:$AU20,DersMatris_Degerlendirme!P$15:P$24)/(SUM(DersMatris_Degerlendirme!P$15:P$24))))/2,0))*(DersMatris!$O$12/100)</f>
        <v>0</v>
      </c>
      <c r="R20" s="204" cm="1">
        <f t="array" ref="R20">_xlfn.SINGLE(IFERROR(((MMULT(NotlarYuzdelikBasari!$E20:$N20,DersMatris_Degerlendirme!Q$4:Q$13)/(SUM(DersMatris_Degerlendirme!Q$4:Q$13)))+(MMULT(NotlarYuzdelikBasari!$AL20:$AU20,DersMatris_Degerlendirme!Q$15:Q$24)/(SUM(DersMatris_Degerlendirme!Q$15:Q$24))))/2,0))*(DersMatris!$P$12/100)</f>
        <v>0</v>
      </c>
      <c r="S20" s="204" cm="1">
        <f t="array" ref="S20">_xlfn.SINGLE(IFERROR(((MMULT(NotlarYuzdelikBasari!$E20:$N20,DersMatris_Degerlendirme!R$4:R$13)/(SUM(DersMatris_Degerlendirme!R$4:R$13)))+(MMULT(NotlarYuzdelikBasari!$AL20:$AU20,DersMatris_Degerlendirme!R$15:R$24)/(SUM(DersMatris_Degerlendirme!R$15:R$24))))/2,0))*(DersMatris!$Q$12/100)</f>
        <v>0</v>
      </c>
      <c r="U20" s="188">
        <f>IFERROR(
    (
        IFERROR( MMULT(NotlarYuzdelikBasari!$E20:$N20, Degerlendirme!D$4:D$13) / SUM(Degerlendirme!D$4:D$13), 0 ) +
        IFERROR( MMULT(NotlarYuzdelikBasari!$AL20:$AU20, Degerlendirme!D$15:D$24) / SUM(Degerlendirme!D$15:D$24), 0 )
    ) / 2,
    0
)</f>
        <v>0.4375</v>
      </c>
      <c r="V20" s="188">
        <f>IFERROR(
    (
        IFERROR( MMULT(NotlarYuzdelikBasari!$E20:$N20, Degerlendirme!E$4:E$13) / SUM(Degerlendirme!E$4:E$13), 0 ) +
        IFERROR( MMULT(NotlarYuzdelikBasari!$AL20:$AU20, Degerlendirme!E$15:E$24) / SUM(Degerlendirme!E$15:E$24), 0 )
    ) / 2,
    0
)</f>
        <v>0.72916666666666674</v>
      </c>
      <c r="W20" s="188">
        <f>IFERROR(
    (
        IFERROR( MMULT(NotlarYuzdelikBasari!$E20:$N20, Degerlendirme!F$4:F$13) / SUM(Degerlendirme!F$4:F$13), 0 ) +
        IFERROR( MMULT(NotlarYuzdelikBasari!$AL20:$AU20, Degerlendirme!F$15:F$24) / SUM(Degerlendirme!F$15:F$24), 0 )
    ) / 2,
    0
)</f>
        <v>0.625</v>
      </c>
      <c r="X20" s="188">
        <f>IFERROR(
    (
        IFERROR( MMULT(NotlarYuzdelikBasari!$E20:$N20, Degerlendirme!G$4:G$13) / SUM(Degerlendirme!G$4:G$13), 0 ) +
        IFERROR( MMULT(NotlarYuzdelikBasari!$AL20:$AU20, Degerlendirme!G$15:G$24) / SUM(Degerlendirme!G$15:G$24), 0 )
    ) / 2,
    0
)</f>
        <v>0.70833333333333326</v>
      </c>
      <c r="Y20" s="188">
        <f>IFERROR(
    (
        IFERROR( MMULT(NotlarYuzdelikBasari!$E20:$N20, Degerlendirme!H$4:H$13) / SUM(Degerlendirme!H$4:H$13), 0 ) +
        IFERROR( MMULT(NotlarYuzdelikBasari!$AL20:$AU20, Degerlendirme!H$15:H$24) / SUM(Degerlendirme!H$15:H$24), 0 )
    ) / 2,
    0
)</f>
        <v>0.41666666666666669</v>
      </c>
      <c r="Z20" s="188">
        <f>IFERROR(
    (
        IFERROR( MMULT(NotlarYuzdelikBasari!$E20:$N20, Degerlendirme!I$4:I$13) / SUM(Degerlendirme!I$4:I$13), 0 ) +
        IFERROR( MMULT(NotlarYuzdelikBasari!$AL20:$AU20, Degerlendirme!I$15:I$24) / SUM(Degerlendirme!I$15:I$24), 0 )
    ) / 2,
    0
)</f>
        <v>0.6875</v>
      </c>
      <c r="AA20" s="188">
        <f>IFERROR(
    (
        IFERROR( MMULT(NotlarYuzdelikBasari!$E20:$N20, Degerlendirme!J$4:J$13) / SUM(Degerlendirme!J$4:J$13), 0 ) +
        IFERROR( MMULT(NotlarYuzdelikBasari!$AL20:$AU20, Degerlendirme!J$15:J$24) / SUM(Degerlendirme!J$15:J$24), 0 )
    ) / 2,
    0
)</f>
        <v>0.85416666666666674</v>
      </c>
      <c r="AB20" s="188">
        <f>IFERROR(
    (
        IFERROR( MMULT(NotlarYuzdelikBasari!$E20:$N20, Degerlendirme!K$4:K$13) / SUM(Degerlendirme!K$4:K$13), 0 ) +
        IFERROR( MMULT(NotlarYuzdelikBasari!$AL20:$AU20, Degerlendirme!K$15:K$24) / SUM(Degerlendirme!K$15:K$24), 0 )
    ) / 2,
    0
)</f>
        <v>0.625</v>
      </c>
      <c r="AD20" s="60"/>
      <c r="AE20" s="217"/>
    </row>
    <row r="21" spans="1:31" x14ac:dyDescent="0.25">
      <c r="A21" s="94">
        <v>19</v>
      </c>
      <c r="B21" s="143">
        <f>IF(Notlar!B21&lt;&gt;"",Notlar!B21,"")</f>
        <v>2111505042</v>
      </c>
      <c r="C21" s="144" t="str">
        <f>IF(Notlar!C21&lt;&gt;"",Notlar!C21,"")</f>
        <v xml:space="preserve">ALPEREN </v>
      </c>
      <c r="D21" s="184" t="str">
        <f>IF(Notlar!D21&lt;&gt;"",Notlar!D21,"")</f>
        <v>ÇAKIR</v>
      </c>
      <c r="E21" s="208" cm="1">
        <f t="array" ref="E21">_xlfn.SINGLE(IFERROR(((MMULT(NotlarYuzdelikBasari!$E21:$N21,DersMatris_Degerlendirme!D$4:D$13)/(SUM(DersMatris_Degerlendirme!D$4:D$13)))+(MMULT(NotlarYuzdelikBasari!$AL21:$AU21,DersMatris_Degerlendirme!D$15:D$24)/(SUM(DersMatris_Degerlendirme!D$15:D$24))))/2,0))*(DersMatris!$C$12/100)</f>
        <v>0.40978478478478475</v>
      </c>
      <c r="F21" s="208" cm="1">
        <f t="array" ref="F21">_xlfn.SINGLE(IFERROR(((MMULT(NotlarYuzdelikBasari!$E21:$N21,DersMatris_Degerlendirme!E$4:E$13)/(SUM(DersMatris_Degerlendirme!E$4:E$13)))+(MMULT(NotlarYuzdelikBasari!$AL21:$AU21,DersMatris_Degerlendirme!E$15:E$24)/(SUM(DersMatris_Degerlendirme!E$15:E$24))))/2,0))*(DersMatris!$D$12/100)</f>
        <v>0.58377209456473711</v>
      </c>
      <c r="G21" s="204" cm="1">
        <f t="array" ref="G21">_xlfn.SINGLE(IFERROR(((MMULT(NotlarYuzdelikBasari!$E21:$N21,DersMatris_Degerlendirme!F$4:F$13)/(SUM(DersMatris_Degerlendirme!F$4:F$13)))+(MMULT(NotlarYuzdelikBasari!$AL21:$AU21,DersMatris_Degerlendirme!F$15:F$24)/(SUM(DersMatris_Degerlendirme!F$15:F$24))))/2,0))*(DersMatris!$E$12/100)</f>
        <v>0.51625174825174824</v>
      </c>
      <c r="H21" s="204" cm="1">
        <f t="array" ref="H21">_xlfn.SINGLE(IFERROR(((MMULT(NotlarYuzdelikBasari!$E21:$N21,DersMatris_Degerlendirme!G$4:G$13)/(SUM(DersMatris_Degerlendirme!G$4:G$13)))+(MMULT(NotlarYuzdelikBasari!$AL21:$AU21,DersMatris_Degerlendirme!G$15:G$24)/(SUM(DersMatris_Degerlendirme!G$15:G$24))))/2,0))*(DersMatris!$F$12/100)</f>
        <v>0.56520474137931032</v>
      </c>
      <c r="I21" s="204" cm="1">
        <f t="array" ref="I21">_xlfn.SINGLE(IFERROR(((MMULT(NotlarYuzdelikBasari!$E21:$N21,DersMatris_Degerlendirme!H$4:H$13)/(SUM(DersMatris_Degerlendirme!H$4:H$13)))+(MMULT(NotlarYuzdelikBasari!$AL21:$AU21,DersMatris_Degerlendirme!H$15:H$24)/(SUM(DersMatris_Degerlendirme!H$15:H$24))))/2,0))*(DersMatris!$G$12/100)</f>
        <v>0.3490207749766574</v>
      </c>
      <c r="J21" s="204" cm="1">
        <f t="array" ref="J21">_xlfn.SINGLE(IFERROR(((MMULT(NotlarYuzdelikBasari!$E21:$N21,DersMatris_Degerlendirme!I$4:I$13)/(SUM(DersMatris_Degerlendirme!I$4:I$13)))+(MMULT(NotlarYuzdelikBasari!$AL21:$AU21,DersMatris_Degerlendirme!I$15:I$24)/(SUM(DersMatris_Degerlendirme!I$15:I$24))))/2,0))*(DersMatris!$H$12/100)</f>
        <v>0.12583333333333332</v>
      </c>
      <c r="K21" s="204" cm="1">
        <f t="array" ref="K21">_xlfn.SINGLE(IFERROR(((MMULT(NotlarYuzdelikBasari!$E21:$N21,DersMatris_Degerlendirme!J$4:J$13)/(SUM(DersMatris_Degerlendirme!J$4:J$13)))+(MMULT(NotlarYuzdelikBasari!$AL21:$AU21,DersMatris_Degerlendirme!J$15:J$24)/(SUM(DersMatris_Degerlendirme!J$15:J$24))))/2,0))*(DersMatris!$I$12/100)</f>
        <v>0.12166666666666666</v>
      </c>
      <c r="L21" s="204" cm="1">
        <f t="array" ref="L21">_xlfn.SINGLE(IFERROR(((MMULT(NotlarYuzdelikBasari!$E21:$N21,DersMatris_Degerlendirme!K$4:K$13)/(SUM(DersMatris_Degerlendirme!K$4:K$13)))+(MMULT(NotlarYuzdelikBasari!$AL21:$AU21,DersMatris_Degerlendirme!K$15:K$24)/(SUM(DersMatris_Degerlendirme!K$15:K$24))))/2,0))*(DersMatris!$J$12/100)</f>
        <v>0.16857142857142857</v>
      </c>
      <c r="M21" s="204" cm="1">
        <f t="array" ref="M21">_xlfn.SINGLE(IFERROR(((MMULT(NotlarYuzdelikBasari!$E21:$N21,DersMatris_Degerlendirme!L$4:L$13)/(SUM(DersMatris_Degerlendirme!L$4:L$13)))+(MMULT(NotlarYuzdelikBasari!$AL21:$AU21,DersMatris_Degerlendirme!L$15:L$24)/(SUM(DersMatris_Degerlendirme!L$15:L$24))))/2,0))*(DersMatris!$K$12/100)</f>
        <v>0.29170068027210877</v>
      </c>
      <c r="N21" s="204" cm="1">
        <f t="array" ref="N21">_xlfn.SINGLE(IFERROR(((MMULT(NotlarYuzdelikBasari!$E21:$N21,DersMatris_Degerlendirme!M$4:M$13)/(SUM(DersMatris_Degerlendirme!M$4:M$13)))+(MMULT(NotlarYuzdelikBasari!$AL21:$AU21,DersMatris_Degerlendirme!M$15:M$24)/(SUM(DersMatris_Degerlendirme!M$15:M$24))))/2,0))*(DersMatris!$L$12/100)</f>
        <v>0.2318627450980392</v>
      </c>
      <c r="O21" s="204" cm="1">
        <f t="array" ref="O21">_xlfn.SINGLE(IFERROR(((MMULT(NotlarYuzdelikBasari!$E21:$N21,DersMatris_Degerlendirme!N$4:N$13)/(SUM(DersMatris_Degerlendirme!N$4:N$13)))+(MMULT(NotlarYuzdelikBasari!$AL21:$AU21,DersMatris_Degerlendirme!N$15:N$24)/(SUM(DersMatris_Degerlendirme!N$15:N$24))))/2,0))*(DersMatris!$M$12/100)</f>
        <v>0.48303251303780964</v>
      </c>
      <c r="P21" s="204" cm="1">
        <f t="array" ref="P21">_xlfn.SINGLE(IFERROR(((MMULT(NotlarYuzdelikBasari!$E21:$N21,DersMatris_Degerlendirme!O$4:O$13)/(SUM(DersMatris_Degerlendirme!O$4:O$13)))+(MMULT(NotlarYuzdelikBasari!$AL21:$AU21,DersMatris_Degerlendirme!O$15:O$24)/(SUM(DersMatris_Degerlendirme!O$15:O$24))))/2,0))*(DersMatris!$N$12/100)</f>
        <v>0</v>
      </c>
      <c r="Q21" s="204" cm="1">
        <f t="array" ref="Q21">_xlfn.SINGLE(IFERROR(((MMULT(NotlarYuzdelikBasari!$E21:$N21,DersMatris_Degerlendirme!P$4:P$13)/(SUM(DersMatris_Degerlendirme!P$4:P$13)))+(MMULT(NotlarYuzdelikBasari!$AL21:$AU21,DersMatris_Degerlendirme!P$15:P$24)/(SUM(DersMatris_Degerlendirme!P$15:P$24))))/2,0))*(DersMatris!$O$12/100)</f>
        <v>0</v>
      </c>
      <c r="R21" s="204" cm="1">
        <f t="array" ref="R21">_xlfn.SINGLE(IFERROR(((MMULT(NotlarYuzdelikBasari!$E21:$N21,DersMatris_Degerlendirme!Q$4:Q$13)/(SUM(DersMatris_Degerlendirme!Q$4:Q$13)))+(MMULT(NotlarYuzdelikBasari!$AL21:$AU21,DersMatris_Degerlendirme!Q$15:Q$24)/(SUM(DersMatris_Degerlendirme!Q$15:Q$24))))/2,0))*(DersMatris!$P$12/100)</f>
        <v>0</v>
      </c>
      <c r="S21" s="204" cm="1">
        <f t="array" ref="S21">_xlfn.SINGLE(IFERROR(((MMULT(NotlarYuzdelikBasari!$E21:$N21,DersMatris_Degerlendirme!R$4:R$13)/(SUM(DersMatris_Degerlendirme!R$4:R$13)))+(MMULT(NotlarYuzdelikBasari!$AL21:$AU21,DersMatris_Degerlendirme!R$15:R$24)/(SUM(DersMatris_Degerlendirme!R$15:R$24))))/2,0))*(DersMatris!$Q$12/100)</f>
        <v>0</v>
      </c>
      <c r="U21" s="188">
        <f>IFERROR(
    (
        IFERROR( MMULT(NotlarYuzdelikBasari!$E21:$N21, Degerlendirme!D$4:D$13) / SUM(Degerlendirme!D$4:D$13), 0 ) +
        IFERROR( MMULT(NotlarYuzdelikBasari!$AL21:$AU21, Degerlendirme!D$15:D$24) / SUM(Degerlendirme!D$15:D$24), 0 )
    ) / 2,
    0
)</f>
        <v>0.375</v>
      </c>
      <c r="V21" s="188">
        <f>IFERROR(
    (
        IFERROR( MMULT(NotlarYuzdelikBasari!$E21:$N21, Degerlendirme!E$4:E$13) / SUM(Degerlendirme!E$4:E$13), 0 ) +
        IFERROR( MMULT(NotlarYuzdelikBasari!$AL21:$AU21, Degerlendirme!E$15:E$24) / SUM(Degerlendirme!E$15:E$24), 0 )
    ) / 2,
    0
)</f>
        <v>0.64999999999999991</v>
      </c>
      <c r="W21" s="188">
        <f>IFERROR(
    (
        IFERROR( MMULT(NotlarYuzdelikBasari!$E21:$N21, Degerlendirme!F$4:F$13) / SUM(Degerlendirme!F$4:F$13), 0 ) +
        IFERROR( MMULT(NotlarYuzdelikBasari!$AL21:$AU21, Degerlendirme!F$15:F$24) / SUM(Degerlendirme!F$15:F$24), 0 )
    ) / 2,
    0
)</f>
        <v>0.54166666666666674</v>
      </c>
      <c r="X21" s="188">
        <f>IFERROR(
    (
        IFERROR( MMULT(NotlarYuzdelikBasari!$E21:$N21, Degerlendirme!G$4:G$13) / SUM(Degerlendirme!G$4:G$13), 0 ) +
        IFERROR( MMULT(NotlarYuzdelikBasari!$AL21:$AU21, Degerlendirme!G$15:G$24) / SUM(Degerlendirme!G$15:G$24), 0 )
    ) / 2,
    0
)</f>
        <v>0.64999999999999991</v>
      </c>
      <c r="Y21" s="188">
        <f>IFERROR(
    (
        IFERROR( MMULT(NotlarYuzdelikBasari!$E21:$N21, Degerlendirme!H$4:H$13) / SUM(Degerlendirme!H$4:H$13), 0 ) +
        IFERROR( MMULT(NotlarYuzdelikBasari!$AL21:$AU21, Degerlendirme!H$15:H$24) / SUM(Degerlendirme!H$15:H$24), 0 )
    ) / 2,
    0
)</f>
        <v>0.375</v>
      </c>
      <c r="Z21" s="188">
        <f>IFERROR(
    (
        IFERROR( MMULT(NotlarYuzdelikBasari!$E21:$N21, Degerlendirme!I$4:I$13) / SUM(Degerlendirme!I$4:I$13), 0 ) +
        IFERROR( MMULT(NotlarYuzdelikBasari!$AL21:$AU21, Degerlendirme!I$15:I$24) / SUM(Degerlendirme!I$15:I$24), 0 )
    ) / 2,
    0
)</f>
        <v>0.6</v>
      </c>
      <c r="AA21" s="188">
        <f>IFERROR(
    (
        IFERROR( MMULT(NotlarYuzdelikBasari!$E21:$N21, Degerlendirme!J$4:J$13) / SUM(Degerlendirme!J$4:J$13), 0 ) +
        IFERROR( MMULT(NotlarYuzdelikBasari!$AL21:$AU21, Degerlendirme!J$15:J$24) / SUM(Degerlendirme!J$15:J$24), 0 )
    ) / 2,
    0
)</f>
        <v>0.6875</v>
      </c>
      <c r="AB21" s="188">
        <f>IFERROR(
    (
        IFERROR( MMULT(NotlarYuzdelikBasari!$E21:$N21, Degerlendirme!K$4:K$13) / SUM(Degerlendirme!K$4:K$13), 0 ) +
        IFERROR( MMULT(NotlarYuzdelikBasari!$AL21:$AU21, Degerlendirme!K$15:K$24) / SUM(Degerlendirme!K$15:K$24), 0 )
    ) / 2,
    0
)</f>
        <v>0.625</v>
      </c>
      <c r="AD21" s="60"/>
      <c r="AE21" s="217"/>
    </row>
    <row r="22" spans="1:31" ht="15.75" thickBot="1" x14ac:dyDescent="0.3">
      <c r="A22" s="95">
        <v>20</v>
      </c>
      <c r="B22" s="141">
        <f>IF(Notlar!B22&lt;&gt;"",Notlar!B22,"")</f>
        <v>2111505046</v>
      </c>
      <c r="C22" s="142" t="str">
        <f>IF(Notlar!C22&lt;&gt;"",Notlar!C22,"")</f>
        <v xml:space="preserve">CANER </v>
      </c>
      <c r="D22" s="183" t="str">
        <f>IF(Notlar!D22&lt;&gt;"",Notlar!D22,"")</f>
        <v>TANİK</v>
      </c>
      <c r="E22" s="208" cm="1">
        <f t="array" ref="E22">_xlfn.SINGLE(IFERROR(((MMULT(NotlarYuzdelikBasari!$E22:$N22,DersMatris_Degerlendirme!D$4:D$13)/(SUM(DersMatris_Degerlendirme!D$4:D$13)))+(MMULT(NotlarYuzdelikBasari!$AL22:$AU22,DersMatris_Degerlendirme!D$15:D$24)/(SUM(DersMatris_Degerlendirme!D$15:D$24))))/2,0))*(DersMatris!$C$12/100)</f>
        <v>0.31828703703703709</v>
      </c>
      <c r="F22" s="208" cm="1">
        <f t="array" ref="F22">_xlfn.SINGLE(IFERROR(((MMULT(NotlarYuzdelikBasari!$E22:$N22,DersMatris_Degerlendirme!E$4:E$13)/(SUM(DersMatris_Degerlendirme!E$4:E$13)))+(MMULT(NotlarYuzdelikBasari!$AL22:$AU22,DersMatris_Degerlendirme!E$15:E$24)/(SUM(DersMatris_Degerlendirme!E$15:E$24))))/2,0))*(DersMatris!$D$12/100)</f>
        <v>0.45</v>
      </c>
      <c r="G22" s="204" cm="1">
        <f t="array" ref="G22">_xlfn.SINGLE(IFERROR(((MMULT(NotlarYuzdelikBasari!$E22:$N22,DersMatris_Degerlendirme!F$4:F$13)/(SUM(DersMatris_Degerlendirme!F$4:F$13)))+(MMULT(NotlarYuzdelikBasari!$AL22:$AU22,DersMatris_Degerlendirme!F$15:F$24)/(SUM(DersMatris_Degerlendirme!F$15:F$24))))/2,0))*(DersMatris!$E$12/100)</f>
        <v>0.3938461538461539</v>
      </c>
      <c r="H22" s="204" cm="1">
        <f t="array" ref="H22">_xlfn.SINGLE(IFERROR(((MMULT(NotlarYuzdelikBasari!$E22:$N22,DersMatris_Degerlendirme!G$4:G$13)/(SUM(DersMatris_Degerlendirme!G$4:G$13)))+(MMULT(NotlarYuzdelikBasari!$AL22:$AU22,DersMatris_Degerlendirme!G$15:G$24)/(SUM(DersMatris_Degerlendirme!G$15:G$24))))/2,0))*(DersMatris!$F$12/100)</f>
        <v>0.43125000000000002</v>
      </c>
      <c r="I22" s="204" cm="1">
        <f t="array" ref="I22">_xlfn.SINGLE(IFERROR(((MMULT(NotlarYuzdelikBasari!$E22:$N22,DersMatris_Degerlendirme!H$4:H$13)/(SUM(DersMatris_Degerlendirme!H$4:H$13)))+(MMULT(NotlarYuzdelikBasari!$AL22:$AU22,DersMatris_Degerlendirme!H$15:H$24)/(SUM(DersMatris_Degerlendirme!H$15:H$24))))/2,0))*(DersMatris!$G$12/100)</f>
        <v>0.25945378151260506</v>
      </c>
      <c r="J22" s="204" cm="1">
        <f t="array" ref="J22">_xlfn.SINGLE(IFERROR(((MMULT(NotlarYuzdelikBasari!$E22:$N22,DersMatris_Degerlendirme!I$4:I$13)/(SUM(DersMatris_Degerlendirme!I$4:I$13)))+(MMULT(NotlarYuzdelikBasari!$AL22:$AU22,DersMatris_Degerlendirme!I$15:I$24)/(SUM(DersMatris_Degerlendirme!I$15:I$24))))/2,0))*(DersMatris!$H$12/100)</f>
        <v>0.1</v>
      </c>
      <c r="K22" s="204" cm="1">
        <f t="array" ref="K22">_xlfn.SINGLE(IFERROR(((MMULT(NotlarYuzdelikBasari!$E22:$N22,DersMatris_Degerlendirme!J$4:J$13)/(SUM(DersMatris_Degerlendirme!J$4:J$13)))+(MMULT(NotlarYuzdelikBasari!$AL22:$AU22,DersMatris_Degerlendirme!J$15:J$24)/(SUM(DersMatris_Degerlendirme!J$15:J$24))))/2,0))*(DersMatris!$I$12/100)</f>
        <v>0.1</v>
      </c>
      <c r="L22" s="204" cm="1">
        <f t="array" ref="L22">_xlfn.SINGLE(IFERROR(((MMULT(NotlarYuzdelikBasari!$E22:$N22,DersMatris_Degerlendirme!K$4:K$13)/(SUM(DersMatris_Degerlendirme!K$4:K$13)))+(MMULT(NotlarYuzdelikBasari!$AL22:$AU22,DersMatris_Degerlendirme!K$15:K$24)/(SUM(DersMatris_Degerlendirme!K$15:K$24))))/2,0))*(DersMatris!$J$12/100)</f>
        <v>0.12857142857142856</v>
      </c>
      <c r="M22" s="204" cm="1">
        <f t="array" ref="M22">_xlfn.SINGLE(IFERROR(((MMULT(NotlarYuzdelikBasari!$E22:$N22,DersMatris_Degerlendirme!L$4:L$13)/(SUM(DersMatris_Degerlendirme!L$4:L$13)))+(MMULT(NotlarYuzdelikBasari!$AL22:$AU22,DersMatris_Degerlendirme!L$15:L$24)/(SUM(DersMatris_Degerlendirme!L$15:L$24))))/2,0))*(DersMatris!$K$12/100)</f>
        <v>0.22448979591836732</v>
      </c>
      <c r="N22" s="204" cm="1">
        <f t="array" ref="N22">_xlfn.SINGLE(IFERROR(((MMULT(NotlarYuzdelikBasari!$E22:$N22,DersMatris_Degerlendirme!M$4:M$13)/(SUM(DersMatris_Degerlendirme!M$4:M$13)))+(MMULT(NotlarYuzdelikBasari!$AL22:$AU22,DersMatris_Degerlendirme!M$15:M$24)/(SUM(DersMatris_Degerlendirme!M$15:M$24))))/2,0))*(DersMatris!$L$12/100)</f>
        <v>0.17794117647058821</v>
      </c>
      <c r="O22" s="204" cm="1">
        <f t="array" ref="O22">_xlfn.SINGLE(IFERROR(((MMULT(NotlarYuzdelikBasari!$E22:$N22,DersMatris_Degerlendirme!N$4:N$13)/(SUM(DersMatris_Degerlendirme!N$4:N$13)))+(MMULT(NotlarYuzdelikBasari!$AL22:$AU22,DersMatris_Degerlendirme!N$15:N$24)/(SUM(DersMatris_Degerlendirme!N$15:N$24))))/2,0))*(DersMatris!$M$12/100)</f>
        <v>0.375</v>
      </c>
      <c r="P22" s="204" cm="1">
        <f t="array" ref="P22">_xlfn.SINGLE(IFERROR(((MMULT(NotlarYuzdelikBasari!$E22:$N22,DersMatris_Degerlendirme!O$4:O$13)/(SUM(DersMatris_Degerlendirme!O$4:O$13)))+(MMULT(NotlarYuzdelikBasari!$AL22:$AU22,DersMatris_Degerlendirme!O$15:O$24)/(SUM(DersMatris_Degerlendirme!O$15:O$24))))/2,0))*(DersMatris!$N$12/100)</f>
        <v>0</v>
      </c>
      <c r="Q22" s="204" cm="1">
        <f t="array" ref="Q22">_xlfn.SINGLE(IFERROR(((MMULT(NotlarYuzdelikBasari!$E22:$N22,DersMatris_Degerlendirme!P$4:P$13)/(SUM(DersMatris_Degerlendirme!P$4:P$13)))+(MMULT(NotlarYuzdelikBasari!$AL22:$AU22,DersMatris_Degerlendirme!P$15:P$24)/(SUM(DersMatris_Degerlendirme!P$15:P$24))))/2,0))*(DersMatris!$O$12/100)</f>
        <v>0</v>
      </c>
      <c r="R22" s="204" cm="1">
        <f t="array" ref="R22">_xlfn.SINGLE(IFERROR(((MMULT(NotlarYuzdelikBasari!$E22:$N22,DersMatris_Degerlendirme!Q$4:Q$13)/(SUM(DersMatris_Degerlendirme!Q$4:Q$13)))+(MMULT(NotlarYuzdelikBasari!$AL22:$AU22,DersMatris_Degerlendirme!Q$15:Q$24)/(SUM(DersMatris_Degerlendirme!Q$15:Q$24))))/2,0))*(DersMatris!$P$12/100)</f>
        <v>0</v>
      </c>
      <c r="S22" s="204" cm="1">
        <f t="array" ref="S22">_xlfn.SINGLE(IFERROR(((MMULT(NotlarYuzdelikBasari!$E22:$N22,DersMatris_Degerlendirme!R$4:R$13)/(SUM(DersMatris_Degerlendirme!R$4:R$13)))+(MMULT(NotlarYuzdelikBasari!$AL22:$AU22,DersMatris_Degerlendirme!R$15:R$24)/(SUM(DersMatris_Degerlendirme!R$15:R$24))))/2,0))*(DersMatris!$Q$12/100)</f>
        <v>0</v>
      </c>
      <c r="U22" s="188">
        <f>IFERROR(
    (
        IFERROR( MMULT(NotlarYuzdelikBasari!$E22:$N22, Degerlendirme!D$4:D$13) / SUM(Degerlendirme!D$4:D$13), 0 ) +
        IFERROR( MMULT(NotlarYuzdelikBasari!$AL22:$AU22, Degerlendirme!D$15:D$24) / SUM(Degerlendirme!D$15:D$24), 0 )
    ) / 2,
    0
)</f>
        <v>0.25</v>
      </c>
      <c r="V22" s="188">
        <f>IFERROR(
    (
        IFERROR( MMULT(NotlarYuzdelikBasari!$E22:$N22, Degerlendirme!E$4:E$13) / SUM(Degerlendirme!E$4:E$13), 0 ) +
        IFERROR( MMULT(NotlarYuzdelikBasari!$AL22:$AU22, Degerlendirme!E$15:E$24) / SUM(Degerlendirme!E$15:E$24), 0 )
    ) / 2,
    0
)</f>
        <v>0.58333333333333326</v>
      </c>
      <c r="W22" s="188">
        <f>IFERROR(
    (
        IFERROR( MMULT(NotlarYuzdelikBasari!$E22:$N22, Degerlendirme!F$4:F$13) / SUM(Degerlendirme!F$4:F$13), 0 ) +
        IFERROR( MMULT(NotlarYuzdelikBasari!$AL22:$AU22, Degerlendirme!F$15:F$24) / SUM(Degerlendirme!F$15:F$24), 0 )
    ) / 2,
    0
)</f>
        <v>0.45833333333333337</v>
      </c>
      <c r="X22" s="188">
        <f>IFERROR(
    (
        IFERROR( MMULT(NotlarYuzdelikBasari!$E22:$N22, Degerlendirme!G$4:G$13) / SUM(Degerlendirme!G$4:G$13), 0 ) +
        IFERROR( MMULT(NotlarYuzdelikBasari!$AL22:$AU22, Degerlendirme!G$15:G$24) / SUM(Degerlendirme!G$15:G$24), 0 )
    ) / 2,
    0
)</f>
        <v>0.5</v>
      </c>
      <c r="Y22" s="188">
        <f>IFERROR(
    (
        IFERROR( MMULT(NotlarYuzdelikBasari!$E22:$N22, Degerlendirme!H$4:H$13) / SUM(Degerlendirme!H$4:H$13), 0 ) +
        IFERROR( MMULT(NotlarYuzdelikBasari!$AL22:$AU22, Degerlendirme!H$15:H$24) / SUM(Degerlendirme!H$15:H$24), 0 )
    ) / 2,
    0
)</f>
        <v>0.25</v>
      </c>
      <c r="Z22" s="188">
        <f>IFERROR(
    (
        IFERROR( MMULT(NotlarYuzdelikBasari!$E22:$N22, Degerlendirme!I$4:I$13) / SUM(Degerlendirme!I$4:I$13), 0 ) +
        IFERROR( MMULT(NotlarYuzdelikBasari!$AL22:$AU22, Degerlendirme!I$15:I$24) / SUM(Degerlendirme!I$15:I$24), 0 )
    ) / 2,
    0
)</f>
        <v>0.625</v>
      </c>
      <c r="AA22" s="188">
        <f>IFERROR(
    (
        IFERROR( MMULT(NotlarYuzdelikBasari!$E22:$N22, Degerlendirme!J$4:J$13) / SUM(Degerlendirme!J$4:J$13), 0 ) +
        IFERROR( MMULT(NotlarYuzdelikBasari!$AL22:$AU22, Degerlendirme!J$15:J$24) / SUM(Degerlendirme!J$15:J$24), 0 )
    ) / 2,
    0
)</f>
        <v>0.4375</v>
      </c>
      <c r="AB22" s="188">
        <f>IFERROR(
    (
        IFERROR( MMULT(NotlarYuzdelikBasari!$E22:$N22, Degerlendirme!K$4:K$13) / SUM(Degerlendirme!K$4:K$13), 0 ) +
        IFERROR( MMULT(NotlarYuzdelikBasari!$AL22:$AU22, Degerlendirme!K$15:K$24) / SUM(Degerlendirme!K$15:K$24), 0 )
    ) / 2,
    0
)</f>
        <v>0.25</v>
      </c>
      <c r="AD22" s="295"/>
      <c r="AE22" s="296"/>
    </row>
    <row r="23" spans="1:31" x14ac:dyDescent="0.25">
      <c r="A23" s="94">
        <v>21</v>
      </c>
      <c r="B23" s="143">
        <f>IF(Notlar!B23&lt;&gt;"",Notlar!B23,"")</f>
        <v>2111505048</v>
      </c>
      <c r="C23" s="144" t="str">
        <f>IF(Notlar!C23&lt;&gt;"",Notlar!C23,"")</f>
        <v xml:space="preserve">MİNE </v>
      </c>
      <c r="D23" s="184" t="str">
        <f>IF(Notlar!D23&lt;&gt;"",Notlar!D23,"")</f>
        <v>ERYILMAZ</v>
      </c>
      <c r="E23" s="208" cm="1">
        <f t="array" ref="E23">_xlfn.SINGLE(IFERROR(((MMULT(NotlarYuzdelikBasari!$E23:$N23,DersMatris_Degerlendirme!D$4:D$13)/(SUM(DersMatris_Degerlendirme!D$4:D$13)))+(MMULT(NotlarYuzdelikBasari!$AL23:$AU23,DersMatris_Degerlendirme!D$15:D$24)/(SUM(DersMatris_Degerlendirme!D$15:D$24))))/2,0))*(DersMatris!$C$12/100)</f>
        <v>0.4332457457457457</v>
      </c>
      <c r="F23" s="208" cm="1">
        <f t="array" ref="F23">_xlfn.SINGLE(IFERROR(((MMULT(NotlarYuzdelikBasari!$E23:$N23,DersMatris_Degerlendirme!E$4:E$13)/(SUM(DersMatris_Degerlendirme!E$4:E$13)))+(MMULT(NotlarYuzdelikBasari!$AL23:$AU23,DersMatris_Degerlendirme!E$15:E$24)/(SUM(DersMatris_Degerlendirme!E$15:E$24))))/2,0))*(DersMatris!$D$12/100)</f>
        <v>0.61643835616438369</v>
      </c>
      <c r="G23" s="204" cm="1">
        <f t="array" ref="G23">_xlfn.SINGLE(IFERROR(((MMULT(NotlarYuzdelikBasari!$E23:$N23,DersMatris_Degerlendirme!F$4:F$13)/(SUM(DersMatris_Degerlendirme!F$4:F$13)))+(MMULT(NotlarYuzdelikBasari!$AL23:$AU23,DersMatris_Degerlendirme!F$15:F$24)/(SUM(DersMatris_Degerlendirme!F$15:F$24))))/2,0))*(DersMatris!$E$12/100)</f>
        <v>0.54041958041958049</v>
      </c>
      <c r="H23" s="204" cm="1">
        <f t="array" ref="H23">_xlfn.SINGLE(IFERROR(((MMULT(NotlarYuzdelikBasari!$E23:$N23,DersMatris_Degerlendirme!G$4:G$13)/(SUM(DersMatris_Degerlendirme!G$4:G$13)))+(MMULT(NotlarYuzdelikBasari!$AL23:$AU23,DersMatris_Degerlendirme!G$15:G$24)/(SUM(DersMatris_Degerlendirme!G$15:G$24))))/2,0))*(DersMatris!$F$12/100)</f>
        <v>0.59245689655172418</v>
      </c>
      <c r="I23" s="204" cm="1">
        <f t="array" ref="I23">_xlfn.SINGLE(IFERROR(((MMULT(NotlarYuzdelikBasari!$E23:$N23,DersMatris_Degerlendirme!H$4:H$13)/(SUM(DersMatris_Degerlendirme!H$4:H$13)))+(MMULT(NotlarYuzdelikBasari!$AL23:$AU23,DersMatris_Degerlendirme!H$15:H$24)/(SUM(DersMatris_Degerlendirme!H$15:H$24))))/2,0))*(DersMatris!$G$12/100)</f>
        <v>0.36556372549019617</v>
      </c>
      <c r="J23" s="204" cm="1">
        <f t="array" ref="J23">_xlfn.SINGLE(IFERROR(((MMULT(NotlarYuzdelikBasari!$E23:$N23,DersMatris_Degerlendirme!I$4:I$13)/(SUM(DersMatris_Degerlendirme!I$4:I$13)))+(MMULT(NotlarYuzdelikBasari!$AL23:$AU23,DersMatris_Degerlendirme!I$15:I$24)/(SUM(DersMatris_Degerlendirme!I$15:I$24))))/2,0))*(DersMatris!$H$12/100)</f>
        <v>0.13333333333333336</v>
      </c>
      <c r="K23" s="204" cm="1">
        <f t="array" ref="K23">_xlfn.SINGLE(IFERROR(((MMULT(NotlarYuzdelikBasari!$E23:$N23,DersMatris_Degerlendirme!J$4:J$13)/(SUM(DersMatris_Degerlendirme!J$4:J$13)))+(MMULT(NotlarYuzdelikBasari!$AL23:$AU23,DersMatris_Degerlendirme!J$15:J$24)/(SUM(DersMatris_Degerlendirme!J$15:J$24))))/2,0))*(DersMatris!$I$12/100)</f>
        <v>0.13333333333333336</v>
      </c>
      <c r="L23" s="204" cm="1">
        <f t="array" ref="L23">_xlfn.SINGLE(IFERROR(((MMULT(NotlarYuzdelikBasari!$E23:$N23,DersMatris_Degerlendirme!K$4:K$13)/(SUM(DersMatris_Degerlendirme!K$4:K$13)))+(MMULT(NotlarYuzdelikBasari!$AL23:$AU23,DersMatris_Degerlendirme!K$15:K$24)/(SUM(DersMatris_Degerlendirme!K$15:K$24))))/2,0))*(DersMatris!$J$12/100)</f>
        <v>0.17619047619047618</v>
      </c>
      <c r="M23" s="204" cm="1">
        <f t="array" ref="M23">_xlfn.SINGLE(IFERROR(((MMULT(NotlarYuzdelikBasari!$E23:$N23,DersMatris_Degerlendirme!L$4:L$13)/(SUM(DersMatris_Degerlendirme!L$4:L$13)))+(MMULT(NotlarYuzdelikBasari!$AL23:$AU23,DersMatris_Degerlendirme!L$15:L$24)/(SUM(DersMatris_Degerlendirme!L$15:L$24))))/2,0))*(DersMatris!$K$12/100)</f>
        <v>0.30639455782312919</v>
      </c>
      <c r="N23" s="204" cm="1">
        <f t="array" ref="N23">_xlfn.SINGLE(IFERROR(((MMULT(NotlarYuzdelikBasari!$E23:$N23,DersMatris_Degerlendirme!M$4:M$13)/(SUM(DersMatris_Degerlendirme!M$4:M$13)))+(MMULT(NotlarYuzdelikBasari!$AL23:$AU23,DersMatris_Degerlendirme!M$15:M$24)/(SUM(DersMatris_Degerlendirme!M$15:M$24))))/2,0))*(DersMatris!$L$12/100)</f>
        <v>0.24345588235294116</v>
      </c>
      <c r="O23" s="204" cm="1">
        <f t="array" ref="O23">_xlfn.SINGLE(IFERROR(((MMULT(NotlarYuzdelikBasari!$E23:$N23,DersMatris_Degerlendirme!N$4:N$13)/(SUM(DersMatris_Degerlendirme!N$4:N$13)))+(MMULT(NotlarYuzdelikBasari!$AL23:$AU23,DersMatris_Degerlendirme!N$15:N$24)/(SUM(DersMatris_Degerlendirme!N$15:N$24))))/2,0))*(DersMatris!$M$12/100)</f>
        <v>0.50624388852672753</v>
      </c>
      <c r="P23" s="204" cm="1">
        <f t="array" ref="P23">_xlfn.SINGLE(IFERROR(((MMULT(NotlarYuzdelikBasari!$E23:$N23,DersMatris_Degerlendirme!O$4:O$13)/(SUM(DersMatris_Degerlendirme!O$4:O$13)))+(MMULT(NotlarYuzdelikBasari!$AL23:$AU23,DersMatris_Degerlendirme!O$15:O$24)/(SUM(DersMatris_Degerlendirme!O$15:O$24))))/2,0))*(DersMatris!$N$12/100)</f>
        <v>0</v>
      </c>
      <c r="Q23" s="204" cm="1">
        <f t="array" ref="Q23">_xlfn.SINGLE(IFERROR(((MMULT(NotlarYuzdelikBasari!$E23:$N23,DersMatris_Degerlendirme!P$4:P$13)/(SUM(DersMatris_Degerlendirme!P$4:P$13)))+(MMULT(NotlarYuzdelikBasari!$AL23:$AU23,DersMatris_Degerlendirme!P$15:P$24)/(SUM(DersMatris_Degerlendirme!P$15:P$24))))/2,0))*(DersMatris!$O$12/100)</f>
        <v>0</v>
      </c>
      <c r="R23" s="204" cm="1">
        <f t="array" ref="R23">_xlfn.SINGLE(IFERROR(((MMULT(NotlarYuzdelikBasari!$E23:$N23,DersMatris_Degerlendirme!Q$4:Q$13)/(SUM(DersMatris_Degerlendirme!Q$4:Q$13)))+(MMULT(NotlarYuzdelikBasari!$AL23:$AU23,DersMatris_Degerlendirme!Q$15:Q$24)/(SUM(DersMatris_Degerlendirme!Q$15:Q$24))))/2,0))*(DersMatris!$P$12/100)</f>
        <v>0</v>
      </c>
      <c r="S23" s="204" cm="1">
        <f t="array" ref="S23">_xlfn.SINGLE(IFERROR(((MMULT(NotlarYuzdelikBasari!$E23:$N23,DersMatris_Degerlendirme!R$4:R$13)/(SUM(DersMatris_Degerlendirme!R$4:R$13)))+(MMULT(NotlarYuzdelikBasari!$AL23:$AU23,DersMatris_Degerlendirme!R$15:R$24)/(SUM(DersMatris_Degerlendirme!R$15:R$24))))/2,0))*(DersMatris!$Q$12/100)</f>
        <v>0</v>
      </c>
      <c r="U23" s="188">
        <f>IFERROR(
    (
        IFERROR( MMULT(NotlarYuzdelikBasari!$E23:$N23, Degerlendirme!D$4:D$13) / SUM(Degerlendirme!D$4:D$13), 0 ) +
        IFERROR( MMULT(NotlarYuzdelikBasari!$AL23:$AU23, Degerlendirme!D$15:D$24) / SUM(Degerlendirme!D$15:D$24), 0 )
    ) / 2,
    0
)</f>
        <v>0.5</v>
      </c>
      <c r="V23" s="188">
        <f>IFERROR(
    (
        IFERROR( MMULT(NotlarYuzdelikBasari!$E23:$N23, Degerlendirme!E$4:E$13) / SUM(Degerlendirme!E$4:E$13), 0 ) +
        IFERROR( MMULT(NotlarYuzdelikBasari!$AL23:$AU23, Degerlendirme!E$15:E$24) / SUM(Degerlendirme!E$15:E$24), 0 )
    ) / 2,
    0
)</f>
        <v>0.79166666666666674</v>
      </c>
      <c r="W23" s="188">
        <f>IFERROR(
    (
        IFERROR( MMULT(NotlarYuzdelikBasari!$E23:$N23, Degerlendirme!F$4:F$13) / SUM(Degerlendirme!F$4:F$13), 0 ) +
        IFERROR( MMULT(NotlarYuzdelikBasari!$AL23:$AU23, Degerlendirme!F$15:F$24) / SUM(Degerlendirme!F$15:F$24), 0 )
    ) / 2,
    0
)</f>
        <v>0.70833333333333326</v>
      </c>
      <c r="X23" s="188">
        <f>IFERROR(
    (
        IFERROR( MMULT(NotlarYuzdelikBasari!$E23:$N23, Degerlendirme!G$4:G$13) / SUM(Degerlendirme!G$4:G$13), 0 ) +
        IFERROR( MMULT(NotlarYuzdelikBasari!$AL23:$AU23, Degerlendirme!G$15:G$24) / SUM(Degerlendirme!G$15:G$24), 0 )
    ) / 2,
    0
)</f>
        <v>0.41666666666666669</v>
      </c>
      <c r="Y23" s="188">
        <f>IFERROR(
    (
        IFERROR( MMULT(NotlarYuzdelikBasari!$E23:$N23, Degerlendirme!H$4:H$13) / SUM(Degerlendirme!H$4:H$13), 0 ) +
        IFERROR( MMULT(NotlarYuzdelikBasari!$AL23:$AU23, Degerlendirme!H$15:H$24) / SUM(Degerlendirme!H$15:H$24), 0 )
    ) / 2,
    0
)</f>
        <v>0.25</v>
      </c>
      <c r="Z23" s="188">
        <f>IFERROR(
    (
        IFERROR( MMULT(NotlarYuzdelikBasari!$E23:$N23, Degerlendirme!I$4:I$13) / SUM(Degerlendirme!I$4:I$13), 0 ) +
        IFERROR( MMULT(NotlarYuzdelikBasari!$AL23:$AU23, Degerlendirme!I$15:I$24) / SUM(Degerlendirme!I$15:I$24), 0 )
    ) / 2,
    0
)</f>
        <v>0.5625</v>
      </c>
      <c r="AA23" s="188">
        <f>IFERROR(
    (
        IFERROR( MMULT(NotlarYuzdelikBasari!$E23:$N23, Degerlendirme!J$4:J$13) / SUM(Degerlendirme!J$4:J$13), 0 ) +
        IFERROR( MMULT(NotlarYuzdelikBasari!$AL23:$AU23, Degerlendirme!J$15:J$24) / SUM(Degerlendirme!J$15:J$24), 0 )
    ) / 2,
    0
)</f>
        <v>0.6875</v>
      </c>
      <c r="AB23" s="188">
        <f>IFERROR(
    (
        IFERROR( MMULT(NotlarYuzdelikBasari!$E23:$N23, Degerlendirme!K$4:K$13) / SUM(Degerlendirme!K$4:K$13), 0 ) +
        IFERROR( MMULT(NotlarYuzdelikBasari!$AL23:$AU23, Degerlendirme!K$15:K$24) / SUM(Degerlendirme!K$15:K$24), 0 )
    ) / 2,
    0
)</f>
        <v>0.875</v>
      </c>
    </row>
    <row r="24" spans="1:31" x14ac:dyDescent="0.25">
      <c r="A24" s="95">
        <v>22</v>
      </c>
      <c r="B24" s="141">
        <f>IF(Notlar!B24&lt;&gt;"",Notlar!B24,"")</f>
        <v>2111505049</v>
      </c>
      <c r="C24" s="142" t="str">
        <f>IF(Notlar!C24&lt;&gt;"",Notlar!C24,"")</f>
        <v xml:space="preserve">KAAN </v>
      </c>
      <c r="D24" s="183" t="str">
        <f>IF(Notlar!D24&lt;&gt;"",Notlar!D24,"")</f>
        <v>KAHRAMAN</v>
      </c>
      <c r="E24" s="208" cm="1">
        <f t="array" ref="E24">_xlfn.SINGLE(IFERROR(((MMULT(NotlarYuzdelikBasari!$E24:$N24,DersMatris_Degerlendirme!D$4:D$13)/(SUM(DersMatris_Degerlendirme!D$4:D$13)))+(MMULT(NotlarYuzdelikBasari!$AL24:$AU24,DersMatris_Degerlendirme!D$15:D$24)/(SUM(DersMatris_Degerlendirme!D$15:D$24))))/2,0))*(DersMatris!$C$12/100)</f>
        <v>0.49678584834834838</v>
      </c>
      <c r="F24" s="208" cm="1">
        <f t="array" ref="F24">_xlfn.SINGLE(IFERROR(((MMULT(NotlarYuzdelikBasari!$E24:$N24,DersMatris_Degerlendirme!E$4:E$13)/(SUM(DersMatris_Degerlendirme!E$4:E$13)))+(MMULT(NotlarYuzdelikBasari!$AL24:$AU24,DersMatris_Degerlendirme!E$15:E$24)/(SUM(DersMatris_Degerlendirme!E$15:E$24))))/2,0))*(DersMatris!$D$12/100)</f>
        <v>0.71027121078214761</v>
      </c>
      <c r="G24" s="204" cm="1">
        <f t="array" ref="G24">_xlfn.SINGLE(IFERROR(((MMULT(NotlarYuzdelikBasari!$E24:$N24,DersMatris_Degerlendirme!F$4:F$13)/(SUM(DersMatris_Degerlendirme!F$4:F$13)))+(MMULT(NotlarYuzdelikBasari!$AL24:$AU24,DersMatris_Degerlendirme!F$15:F$24)/(SUM(DersMatris_Degerlendirme!F$15:F$24))))/2,0))*(DersMatris!$E$12/100)</f>
        <v>0.62699300699300708</v>
      </c>
      <c r="H24" s="204" cm="1">
        <f t="array" ref="H24">_xlfn.SINGLE(IFERROR(((MMULT(NotlarYuzdelikBasari!$E24:$N24,DersMatris_Degerlendirme!G$4:G$13)/(SUM(DersMatris_Degerlendirme!G$4:G$13)))+(MMULT(NotlarYuzdelikBasari!$AL24:$AU24,DersMatris_Degerlendirme!G$15:G$24)/(SUM(DersMatris_Degerlendirme!G$15:G$24))))/2,0))*(DersMatris!$F$12/100)</f>
        <v>0.68690732758620698</v>
      </c>
      <c r="I24" s="204" cm="1">
        <f t="array" ref="I24">_xlfn.SINGLE(IFERROR(((MMULT(NotlarYuzdelikBasari!$E24:$N24,DersMatris_Degerlendirme!H$4:H$13)/(SUM(DersMatris_Degerlendirme!H$4:H$13)))+(MMULT(NotlarYuzdelikBasari!$AL24:$AU24,DersMatris_Degerlendirme!H$15:H$24)/(SUM(DersMatris_Degerlendirme!H$15:H$24))))/2,0))*(DersMatris!$G$12/100)</f>
        <v>0.4228874883286648</v>
      </c>
      <c r="J24" s="204" cm="1">
        <f t="array" ref="J24">_xlfn.SINGLE(IFERROR(((MMULT(NotlarYuzdelikBasari!$E24:$N24,DersMatris_Degerlendirme!I$4:I$13)/(SUM(DersMatris_Degerlendirme!I$4:I$13)))+(MMULT(NotlarYuzdelikBasari!$AL24:$AU24,DersMatris_Degerlendirme!I$15:I$24)/(SUM(DersMatris_Degerlendirme!I$15:I$24))))/2,0))*(DersMatris!$H$12/100)</f>
        <v>0.15833333333333335</v>
      </c>
      <c r="K24" s="204" cm="1">
        <f t="array" ref="K24">_xlfn.SINGLE(IFERROR(((MMULT(NotlarYuzdelikBasari!$E24:$N24,DersMatris_Degerlendirme!J$4:J$13)/(SUM(DersMatris_Degerlendirme!J$4:J$13)))+(MMULT(NotlarYuzdelikBasari!$AL24:$AU24,DersMatris_Degerlendirme!J$15:J$24)/(SUM(DersMatris_Degerlendirme!J$15:J$24))))/2,0))*(DersMatris!$I$12/100)</f>
        <v>0.15833333333333335</v>
      </c>
      <c r="L24" s="204" cm="1">
        <f t="array" ref="L24">_xlfn.SINGLE(IFERROR(((MMULT(NotlarYuzdelikBasari!$E24:$N24,DersMatris_Degerlendirme!K$4:K$13)/(SUM(DersMatris_Degerlendirme!K$4:K$13)))+(MMULT(NotlarYuzdelikBasari!$AL24:$AU24,DersMatris_Degerlendirme!K$15:K$24)/(SUM(DersMatris_Degerlendirme!K$15:K$24))))/2,0))*(DersMatris!$J$12/100)</f>
        <v>0.20714285714285716</v>
      </c>
      <c r="M24" s="204" cm="1">
        <f t="array" ref="M24">_xlfn.SINGLE(IFERROR(((MMULT(NotlarYuzdelikBasari!$E24:$N24,DersMatris_Degerlendirme!L$4:L$13)/(SUM(DersMatris_Degerlendirme!L$4:L$13)))+(MMULT(NotlarYuzdelikBasari!$AL24:$AU24,DersMatris_Degerlendirme!L$15:L$24)/(SUM(DersMatris_Degerlendirme!L$15:L$24))))/2,0))*(DersMatris!$K$12/100)</f>
        <v>0.35700680272108837</v>
      </c>
      <c r="N24" s="204" cm="1">
        <f t="array" ref="N24">_xlfn.SINGLE(IFERROR(((MMULT(NotlarYuzdelikBasari!$E24:$N24,DersMatris_Degerlendirme!M$4:M$13)/(SUM(DersMatris_Degerlendirme!M$4:M$13)))+(MMULT(NotlarYuzdelikBasari!$AL24:$AU24,DersMatris_Degerlendirme!M$15:M$24)/(SUM(DersMatris_Degerlendirme!M$15:M$24))))/2,0))*(DersMatris!$L$12/100)</f>
        <v>0.28578431372549018</v>
      </c>
      <c r="O24" s="204" cm="1">
        <f t="array" ref="O24">_xlfn.SINGLE(IFERROR(((MMULT(NotlarYuzdelikBasari!$E24:$N24,DersMatris_Degerlendirme!N$4:N$13)/(SUM(DersMatris_Degerlendirme!N$4:N$13)))+(MMULT(NotlarYuzdelikBasari!$AL24:$AU24,DersMatris_Degerlendirme!N$15:N$24)/(SUM(DersMatris_Degerlendirme!N$15:N$24))))/2,0))*(DersMatris!$M$12/100)</f>
        <v>0.58835153194263357</v>
      </c>
      <c r="P24" s="204" cm="1">
        <f t="array" ref="P24">_xlfn.SINGLE(IFERROR(((MMULT(NotlarYuzdelikBasari!$E24:$N24,DersMatris_Degerlendirme!O$4:O$13)/(SUM(DersMatris_Degerlendirme!O$4:O$13)))+(MMULT(NotlarYuzdelikBasari!$AL24:$AU24,DersMatris_Degerlendirme!O$15:O$24)/(SUM(DersMatris_Degerlendirme!O$15:O$24))))/2,0))*(DersMatris!$N$12/100)</f>
        <v>0</v>
      </c>
      <c r="Q24" s="204" cm="1">
        <f t="array" ref="Q24">_xlfn.SINGLE(IFERROR(((MMULT(NotlarYuzdelikBasari!$E24:$N24,DersMatris_Degerlendirme!P$4:P$13)/(SUM(DersMatris_Degerlendirme!P$4:P$13)))+(MMULT(NotlarYuzdelikBasari!$AL24:$AU24,DersMatris_Degerlendirme!P$15:P$24)/(SUM(DersMatris_Degerlendirme!P$15:P$24))))/2,0))*(DersMatris!$O$12/100)</f>
        <v>0</v>
      </c>
      <c r="R24" s="204" cm="1">
        <f t="array" ref="R24">_xlfn.SINGLE(IFERROR(((MMULT(NotlarYuzdelikBasari!$E24:$N24,DersMatris_Degerlendirme!Q$4:Q$13)/(SUM(DersMatris_Degerlendirme!Q$4:Q$13)))+(MMULT(NotlarYuzdelikBasari!$AL24:$AU24,DersMatris_Degerlendirme!Q$15:Q$24)/(SUM(DersMatris_Degerlendirme!Q$15:Q$24))))/2,0))*(DersMatris!$P$12/100)</f>
        <v>0</v>
      </c>
      <c r="S24" s="204" cm="1">
        <f t="array" ref="S24">_xlfn.SINGLE(IFERROR(((MMULT(NotlarYuzdelikBasari!$E24:$N24,DersMatris_Degerlendirme!R$4:R$13)/(SUM(DersMatris_Degerlendirme!R$4:R$13)))+(MMULT(NotlarYuzdelikBasari!$AL24:$AU24,DersMatris_Degerlendirme!R$15:R$24)/(SUM(DersMatris_Degerlendirme!R$15:R$24))))/2,0))*(DersMatris!$Q$12/100)</f>
        <v>0</v>
      </c>
      <c r="U24" s="188">
        <f>IFERROR(
    (
        IFERROR( MMULT(NotlarYuzdelikBasari!$E24:$N24, Degerlendirme!D$4:D$13) / SUM(Degerlendirme!D$4:D$13), 0 ) +
        IFERROR( MMULT(NotlarYuzdelikBasari!$AL24:$AU24, Degerlendirme!D$15:D$24) / SUM(Degerlendirme!D$15:D$24), 0 )
    ) / 2,
    0
)</f>
        <v>0.4375</v>
      </c>
      <c r="V24" s="188">
        <f>IFERROR(
    (
        IFERROR( MMULT(NotlarYuzdelikBasari!$E24:$N24, Degerlendirme!E$4:E$13) / SUM(Degerlendirme!E$4:E$13), 0 ) +
        IFERROR( MMULT(NotlarYuzdelikBasari!$AL24:$AU24, Degerlendirme!E$15:E$24) / SUM(Degerlendirme!E$15:E$24), 0 )
    ) / 2,
    0
)</f>
        <v>0.85416666666666674</v>
      </c>
      <c r="W24" s="188">
        <f>IFERROR(
    (
        IFERROR( MMULT(NotlarYuzdelikBasari!$E24:$N24, Degerlendirme!F$4:F$13) / SUM(Degerlendirme!F$4:F$13), 0 ) +
        IFERROR( MMULT(NotlarYuzdelikBasari!$AL24:$AU24, Degerlendirme!F$15:F$24) / SUM(Degerlendirme!F$15:F$24), 0 )
    ) / 2,
    0
)</f>
        <v>0.875</v>
      </c>
      <c r="X24" s="188">
        <f>IFERROR(
    (
        IFERROR( MMULT(NotlarYuzdelikBasari!$E24:$N24, Degerlendirme!G$4:G$13) / SUM(Degerlendirme!G$4:G$13), 0 ) +
        IFERROR( MMULT(NotlarYuzdelikBasari!$AL24:$AU24, Degerlendirme!G$15:G$24) / SUM(Degerlendirme!G$15:G$24), 0 )
    ) / 2,
    0
)</f>
        <v>0.66666666666666674</v>
      </c>
      <c r="Y24" s="188">
        <f>IFERROR(
    (
        IFERROR( MMULT(NotlarYuzdelikBasari!$E24:$N24, Degerlendirme!H$4:H$13) / SUM(Degerlendirme!H$4:H$13), 0 ) +
        IFERROR( MMULT(NotlarYuzdelikBasari!$AL24:$AU24, Degerlendirme!H$15:H$24) / SUM(Degerlendirme!H$15:H$24), 0 )
    ) / 2,
    0
)</f>
        <v>0.375</v>
      </c>
      <c r="Z24" s="188">
        <f>IFERROR(
    (
        IFERROR( MMULT(NotlarYuzdelikBasari!$E24:$N24, Degerlendirme!I$4:I$13) / SUM(Degerlendirme!I$4:I$13), 0 ) +
        IFERROR( MMULT(NotlarYuzdelikBasari!$AL24:$AU24, Degerlendirme!I$15:I$24) / SUM(Degerlendirme!I$15:I$24), 0 )
    ) / 2,
    0
)</f>
        <v>0.75</v>
      </c>
      <c r="AA24" s="188">
        <f>IFERROR(
    (
        IFERROR( MMULT(NotlarYuzdelikBasari!$E24:$N24, Degerlendirme!J$4:J$13) / SUM(Degerlendirme!J$4:J$13), 0 ) +
        IFERROR( MMULT(NotlarYuzdelikBasari!$AL24:$AU24, Degerlendirme!J$15:J$24) / SUM(Degerlendirme!J$15:J$24), 0 )
    ) / 2,
    0
)</f>
        <v>0.75</v>
      </c>
      <c r="AB24" s="188">
        <f>IFERROR(
    (
        IFERROR( MMULT(NotlarYuzdelikBasari!$E24:$N24, Degerlendirme!K$4:K$13) / SUM(Degerlendirme!K$4:K$13), 0 ) +
        IFERROR( MMULT(NotlarYuzdelikBasari!$AL24:$AU24, Degerlendirme!K$15:K$24) / SUM(Degerlendirme!K$15:K$24), 0 )
    ) / 2,
    0
)</f>
        <v>0.875</v>
      </c>
      <c r="AD24" s="60" t="s">
        <v>13</v>
      </c>
      <c r="AE24" s="138">
        <f>IF(U$304&gt;0,AVERAGEIF(U$3:U$302,"&gt;0"),0)</f>
        <v>0.42114361702127656</v>
      </c>
    </row>
    <row r="25" spans="1:31" x14ac:dyDescent="0.25">
      <c r="A25" s="94">
        <v>23</v>
      </c>
      <c r="B25" s="143">
        <f>IF(Notlar!B25&lt;&gt;"",Notlar!B25,"")</f>
        <v>2111505051</v>
      </c>
      <c r="C25" s="144" t="str">
        <f>IF(Notlar!C25&lt;&gt;"",Notlar!C25,"")</f>
        <v xml:space="preserve">İSA CAN </v>
      </c>
      <c r="D25" s="184" t="str">
        <f>IF(Notlar!D25&lt;&gt;"",Notlar!D25,"")</f>
        <v>KÜÇÜKERDEM</v>
      </c>
      <c r="E25" s="208" cm="1">
        <f t="array" ref="E25">_xlfn.SINGLE(IFERROR(((MMULT(NotlarYuzdelikBasari!$E25:$N25,DersMatris_Degerlendirme!D$4:D$13)/(SUM(DersMatris_Degerlendirme!D$4:D$13)))+(MMULT(NotlarYuzdelikBasari!$AL25:$AU25,DersMatris_Degerlendirme!D$15:D$24)/(SUM(DersMatris_Degerlendirme!D$15:D$24))))/2,0))*(DersMatris!$C$12/100)</f>
        <v>0.36364489489489493</v>
      </c>
      <c r="F25" s="208" cm="1">
        <f t="array" ref="F25">_xlfn.SINGLE(IFERROR(((MMULT(NotlarYuzdelikBasari!$E25:$N25,DersMatris_Degerlendirme!E$4:E$13)/(SUM(DersMatris_Degerlendirme!E$4:E$13)))+(MMULT(NotlarYuzdelikBasari!$AL25:$AU25,DersMatris_Degerlendirme!E$15:E$24)/(SUM(DersMatris_Degerlendirme!E$15:E$24))))/2,0))*(DersMatris!$D$12/100)</f>
        <v>0.53553082191780821</v>
      </c>
      <c r="G25" s="204" cm="1">
        <f t="array" ref="G25">_xlfn.SINGLE(IFERROR(((MMULT(NotlarYuzdelikBasari!$E25:$N25,DersMatris_Degerlendirme!F$4:F$13)/(SUM(DersMatris_Degerlendirme!F$4:F$13)))+(MMULT(NotlarYuzdelikBasari!$AL25:$AU25,DersMatris_Degerlendirme!F$15:F$24)/(SUM(DersMatris_Degerlendirme!F$15:F$24))))/2,0))*(DersMatris!$E$12/100)</f>
        <v>0.48797202797202799</v>
      </c>
      <c r="H25" s="204" cm="1">
        <f t="array" ref="H25">_xlfn.SINGLE(IFERROR(((MMULT(NotlarYuzdelikBasari!$E25:$N25,DersMatris_Degerlendirme!G$4:G$13)/(SUM(DersMatris_Degerlendirme!G$4:G$13)))+(MMULT(NotlarYuzdelikBasari!$AL25:$AU25,DersMatris_Degerlendirme!G$15:G$24)/(SUM(DersMatris_Degerlendirme!G$15:G$24))))/2,0))*(DersMatris!$F$12/100)</f>
        <v>0.53728448275862062</v>
      </c>
      <c r="I25" s="204" cm="1">
        <f t="array" ref="I25">_xlfn.SINGLE(IFERROR(((MMULT(NotlarYuzdelikBasari!$E25:$N25,DersMatris_Degerlendirme!H$4:H$13)/(SUM(DersMatris_Degerlendirme!H$4:H$13)))+(MMULT(NotlarYuzdelikBasari!$AL25:$AU25,DersMatris_Degerlendirme!H$15:H$24)/(SUM(DersMatris_Degerlendirme!H$15:H$24))))/2,0))*(DersMatris!$G$12/100)</f>
        <v>0.336624649859944</v>
      </c>
      <c r="J25" s="204" cm="1">
        <f t="array" ref="J25">_xlfn.SINGLE(IFERROR(((MMULT(NotlarYuzdelikBasari!$E25:$N25,DersMatris_Degerlendirme!I$4:I$13)/(SUM(DersMatris_Degerlendirme!I$4:I$13)))+(MMULT(NotlarYuzdelikBasari!$AL25:$AU25,DersMatris_Degerlendirme!I$15:I$24)/(SUM(DersMatris_Degerlendirme!I$15:I$24))))/2,0))*(DersMatris!$H$12/100)</f>
        <v>0.12916666666666668</v>
      </c>
      <c r="K25" s="204" cm="1">
        <f t="array" ref="K25">_xlfn.SINGLE(IFERROR(((MMULT(NotlarYuzdelikBasari!$E25:$N25,DersMatris_Degerlendirme!J$4:J$13)/(SUM(DersMatris_Degerlendirme!J$4:J$13)))+(MMULT(NotlarYuzdelikBasari!$AL25:$AU25,DersMatris_Degerlendirme!J$15:J$24)/(SUM(DersMatris_Degerlendirme!J$15:J$24))))/2,0))*(DersMatris!$I$12/100)</f>
        <v>0.14166666666666669</v>
      </c>
      <c r="L25" s="204" cm="1">
        <f t="array" ref="L25">_xlfn.SINGLE(IFERROR(((MMULT(NotlarYuzdelikBasari!$E25:$N25,DersMatris_Degerlendirme!K$4:K$13)/(SUM(DersMatris_Degerlendirme!K$4:K$13)))+(MMULT(NotlarYuzdelikBasari!$AL25:$AU25,DersMatris_Degerlendirme!K$15:K$24)/(SUM(DersMatris_Degerlendirme!K$15:K$24))))/2,0))*(DersMatris!$J$12/100)</f>
        <v>0.1738095238095238</v>
      </c>
      <c r="M25" s="204" cm="1">
        <f t="array" ref="M25">_xlfn.SINGLE(IFERROR(((MMULT(NotlarYuzdelikBasari!$E25:$N25,DersMatris_Degerlendirme!L$4:L$13)/(SUM(DersMatris_Degerlendirme!L$4:L$13)))+(MMULT(NotlarYuzdelikBasari!$AL25:$AU25,DersMatris_Degerlendirme!L$15:L$24)/(SUM(DersMatris_Degerlendirme!L$15:L$24))))/2,0))*(DersMatris!$K$12/100)</f>
        <v>0.28489795918367344</v>
      </c>
      <c r="N25" s="204" cm="1">
        <f t="array" ref="N25">_xlfn.SINGLE(IFERROR(((MMULT(NotlarYuzdelikBasari!$E25:$N25,DersMatris_Degerlendirme!M$4:M$13)/(SUM(DersMatris_Degerlendirme!M$4:M$13)))+(MMULT(NotlarYuzdelikBasari!$AL25:$AU25,DersMatris_Degerlendirme!M$15:M$24)/(SUM(DersMatris_Degerlendirme!M$15:M$24))))/2,0))*(DersMatris!$L$12/100)</f>
        <v>0.23806372549019603</v>
      </c>
      <c r="O25" s="204" cm="1">
        <f t="array" ref="O25">_xlfn.SINGLE(IFERROR(((MMULT(NotlarYuzdelikBasari!$E25:$N25,DersMatris_Degerlendirme!N$4:N$13)/(SUM(DersMatris_Degerlendirme!N$4:N$13)))+(MMULT(NotlarYuzdelikBasari!$AL25:$AU25,DersMatris_Degerlendirme!N$15:N$24)/(SUM(DersMatris_Degerlendirme!N$15:N$24))))/2,0))*(DersMatris!$M$12/100)</f>
        <v>0.45652705345501954</v>
      </c>
      <c r="P25" s="204" cm="1">
        <f t="array" ref="P25">_xlfn.SINGLE(IFERROR(((MMULT(NotlarYuzdelikBasari!$E25:$N25,DersMatris_Degerlendirme!O$4:O$13)/(SUM(DersMatris_Degerlendirme!O$4:O$13)))+(MMULT(NotlarYuzdelikBasari!$AL25:$AU25,DersMatris_Degerlendirme!O$15:O$24)/(SUM(DersMatris_Degerlendirme!O$15:O$24))))/2,0))*(DersMatris!$N$12/100)</f>
        <v>0</v>
      </c>
      <c r="Q25" s="204" cm="1">
        <f t="array" ref="Q25">_xlfn.SINGLE(IFERROR(((MMULT(NotlarYuzdelikBasari!$E25:$N25,DersMatris_Degerlendirme!P$4:P$13)/(SUM(DersMatris_Degerlendirme!P$4:P$13)))+(MMULT(NotlarYuzdelikBasari!$AL25:$AU25,DersMatris_Degerlendirme!P$15:P$24)/(SUM(DersMatris_Degerlendirme!P$15:P$24))))/2,0))*(DersMatris!$O$12/100)</f>
        <v>0</v>
      </c>
      <c r="R25" s="204" cm="1">
        <f t="array" ref="R25">_xlfn.SINGLE(IFERROR(((MMULT(NotlarYuzdelikBasari!$E25:$N25,DersMatris_Degerlendirme!Q$4:Q$13)/(SUM(DersMatris_Degerlendirme!Q$4:Q$13)))+(MMULT(NotlarYuzdelikBasari!$AL25:$AU25,DersMatris_Degerlendirme!Q$15:Q$24)/(SUM(DersMatris_Degerlendirme!Q$15:Q$24))))/2,0))*(DersMatris!$P$12/100)</f>
        <v>0</v>
      </c>
      <c r="S25" s="204" cm="1">
        <f t="array" ref="S25">_xlfn.SINGLE(IFERROR(((MMULT(NotlarYuzdelikBasari!$E25:$N25,DersMatris_Degerlendirme!R$4:R$13)/(SUM(DersMatris_Degerlendirme!R$4:R$13)))+(MMULT(NotlarYuzdelikBasari!$AL25:$AU25,DersMatris_Degerlendirme!R$15:R$24)/(SUM(DersMatris_Degerlendirme!R$15:R$24))))/2,0))*(DersMatris!$Q$12/100)</f>
        <v>0</v>
      </c>
      <c r="U25" s="188">
        <f>IFERROR(
    (
        IFERROR( MMULT(NotlarYuzdelikBasari!$E25:$N25, Degerlendirme!D$4:D$13) / SUM(Degerlendirme!D$4:D$13), 0 ) +
        IFERROR( MMULT(NotlarYuzdelikBasari!$AL25:$AU25, Degerlendirme!D$15:D$24) / SUM(Degerlendirme!D$15:D$24), 0 )
    ) / 2,
    0
)</f>
        <v>0.375</v>
      </c>
      <c r="V25" s="188">
        <f>IFERROR(
    (
        IFERROR( MMULT(NotlarYuzdelikBasari!$E25:$N25, Degerlendirme!E$4:E$13) / SUM(Degerlendirme!E$4:E$13), 0 ) +
        IFERROR( MMULT(NotlarYuzdelikBasari!$AL25:$AU25, Degerlendirme!E$15:E$24) / SUM(Degerlendirme!E$15:E$24), 0 )
    ) / 2,
    0
)</f>
        <v>0.41666666666666669</v>
      </c>
      <c r="W25" s="188">
        <f>IFERROR(
    (
        IFERROR( MMULT(NotlarYuzdelikBasari!$E25:$N25, Degerlendirme!F$4:F$13) / SUM(Degerlendirme!F$4:F$13), 0 ) +
        IFERROR( MMULT(NotlarYuzdelikBasari!$AL25:$AU25, Degerlendirme!F$15:F$24) / SUM(Degerlendirme!F$15:F$24), 0 )
    ) / 2,
    0
)</f>
        <v>0.54166666666666674</v>
      </c>
      <c r="X25" s="188">
        <f>IFERROR(
    (
        IFERROR( MMULT(NotlarYuzdelikBasari!$E25:$N25, Degerlendirme!G$4:G$13) / SUM(Degerlendirme!G$4:G$13), 0 ) +
        IFERROR( MMULT(NotlarYuzdelikBasari!$AL25:$AU25, Degerlendirme!G$15:G$24) / SUM(Degerlendirme!G$15:G$24), 0 )
    ) / 2,
    0
)</f>
        <v>0.91666666666666674</v>
      </c>
      <c r="Y25" s="188">
        <f>IFERROR(
    (
        IFERROR( MMULT(NotlarYuzdelikBasari!$E25:$N25, Degerlendirme!H$4:H$13) / SUM(Degerlendirme!H$4:H$13), 0 ) +
        IFERROR( MMULT(NotlarYuzdelikBasari!$AL25:$AU25, Degerlendirme!H$15:H$24) / SUM(Degerlendirme!H$15:H$24), 0 )
    ) / 2,
    0
)</f>
        <v>0.16666666666666666</v>
      </c>
      <c r="Z25" s="188">
        <f>IFERROR(
    (
        IFERROR( MMULT(NotlarYuzdelikBasari!$E25:$N25, Degerlendirme!I$4:I$13) / SUM(Degerlendirme!I$4:I$13), 0 ) +
        IFERROR( MMULT(NotlarYuzdelikBasari!$AL25:$AU25, Degerlendirme!I$15:I$24) / SUM(Degerlendirme!I$15:I$24), 0 )
    ) / 2,
    0
)</f>
        <v>0.625</v>
      </c>
      <c r="AA25" s="188">
        <f>IFERROR(
    (
        IFERROR( MMULT(NotlarYuzdelikBasari!$E25:$N25, Degerlendirme!J$4:J$13) / SUM(Degerlendirme!J$4:J$13), 0 ) +
        IFERROR( MMULT(NotlarYuzdelikBasari!$AL25:$AU25, Degerlendirme!J$15:J$24) / SUM(Degerlendirme!J$15:J$24), 0 )
    ) / 2,
    0
)</f>
        <v>0.54166666666666663</v>
      </c>
      <c r="AB25" s="188">
        <f>IFERROR(
    (
        IFERROR( MMULT(NotlarYuzdelikBasari!$E25:$N25, Degerlendirme!K$4:K$13) / SUM(Degerlendirme!K$4:K$13), 0 ) +
        IFERROR( MMULT(NotlarYuzdelikBasari!$AL25:$AU25, Degerlendirme!K$15:K$24) / SUM(Degerlendirme!K$15:K$24), 0 )
    ) / 2,
    0
)</f>
        <v>0.875</v>
      </c>
      <c r="AD25" s="60" t="s">
        <v>14</v>
      </c>
      <c r="AE25" s="138">
        <f>IF(V$304&gt;0,AVERAGEIF(V$3:V$302,"&gt;0"),0)</f>
        <v>0.71484375000000011</v>
      </c>
    </row>
    <row r="26" spans="1:31" x14ac:dyDescent="0.25">
      <c r="A26" s="95">
        <v>24</v>
      </c>
      <c r="B26" s="141">
        <f>IF(Notlar!B26&lt;&gt;"",Notlar!B26,"")</f>
        <v>2111505053</v>
      </c>
      <c r="C26" s="142" t="str">
        <f>IF(Notlar!C26&lt;&gt;"",Notlar!C26,"")</f>
        <v xml:space="preserve">MEHMET </v>
      </c>
      <c r="D26" s="183" t="str">
        <f>IF(Notlar!D26&lt;&gt;"",Notlar!D26,"")</f>
        <v>ÇAKMAK</v>
      </c>
      <c r="E26" s="208" cm="1">
        <f t="array" ref="E26">_xlfn.SINGLE(IFERROR(((MMULT(NotlarYuzdelikBasari!$E26:$N26,DersMatris_Degerlendirme!D$4:D$13)/(SUM(DersMatris_Degerlendirme!D$4:D$13)))+(MMULT(NotlarYuzdelikBasari!$AL26:$AU26,DersMatris_Degerlendirme!D$15:D$24)/(SUM(DersMatris_Degerlendirme!D$15:D$24))))/2,0))*(DersMatris!$C$12/100)</f>
        <v>0.51993399649649652</v>
      </c>
      <c r="F26" s="208" cm="1">
        <f t="array" ref="F26">_xlfn.SINGLE(IFERROR(((MMULT(NotlarYuzdelikBasari!$E26:$N26,DersMatris_Degerlendirme!E$4:E$13)/(SUM(DersMatris_Degerlendirme!E$4:E$13)))+(MMULT(NotlarYuzdelikBasari!$AL26:$AU26,DersMatris_Degerlendirme!E$15:E$24)/(SUM(DersMatris_Degerlendirme!E$15:E$24))))/2,0))*(DersMatris!$D$12/100)</f>
        <v>0.74417532037118872</v>
      </c>
      <c r="G26" s="204" cm="1">
        <f t="array" ref="G26">_xlfn.SINGLE(IFERROR(((MMULT(NotlarYuzdelikBasari!$E26:$N26,DersMatris_Degerlendirme!F$4:F$13)/(SUM(DersMatris_Degerlendirme!F$4:F$13)))+(MMULT(NotlarYuzdelikBasari!$AL26:$AU26,DersMatris_Degerlendirme!F$15:F$24)/(SUM(DersMatris_Degerlendirme!F$15:F$24))))/2,0))*(DersMatris!$E$12/100)</f>
        <v>0.65930069930069934</v>
      </c>
      <c r="H26" s="204" cm="1">
        <f t="array" ref="H26">_xlfn.SINGLE(IFERROR(((MMULT(NotlarYuzdelikBasari!$E26:$N26,DersMatris_Degerlendirme!G$4:G$13)/(SUM(DersMatris_Degerlendirme!G$4:G$13)))+(MMULT(NotlarYuzdelikBasari!$AL26:$AU26,DersMatris_Degerlendirme!G$15:G$24)/(SUM(DersMatris_Degerlendirme!G$15:G$24))))/2,0))*(DersMatris!$F$12/100)</f>
        <v>0.72284482758620694</v>
      </c>
      <c r="I26" s="204" cm="1">
        <f t="array" ref="I26">_xlfn.SINGLE(IFERROR(((MMULT(NotlarYuzdelikBasari!$E26:$N26,DersMatris_Degerlendirme!H$4:H$13)/(SUM(DersMatris_Degerlendirme!H$4:H$13)))+(MMULT(NotlarYuzdelikBasari!$AL26:$AU26,DersMatris_Degerlendirme!H$15:H$24)/(SUM(DersMatris_Degerlendirme!H$15:H$24))))/2,0))*(DersMatris!$G$12/100)</f>
        <v>0.44683706816059759</v>
      </c>
      <c r="J26" s="204" cm="1">
        <f t="array" ref="J26">_xlfn.SINGLE(IFERROR(((MMULT(NotlarYuzdelikBasari!$E26:$N26,DersMatris_Degerlendirme!I$4:I$13)/(SUM(DersMatris_Degerlendirme!I$4:I$13)))+(MMULT(NotlarYuzdelikBasari!$AL26:$AU26,DersMatris_Degerlendirme!I$15:I$24)/(SUM(DersMatris_Degerlendirme!I$15:I$24))))/2,0))*(DersMatris!$H$12/100)</f>
        <v>0.16666666666666666</v>
      </c>
      <c r="K26" s="204" cm="1">
        <f t="array" ref="K26">_xlfn.SINGLE(IFERROR(((MMULT(NotlarYuzdelikBasari!$E26:$N26,DersMatris_Degerlendirme!J$4:J$13)/(SUM(DersMatris_Degerlendirme!J$4:J$13)))+(MMULT(NotlarYuzdelikBasari!$AL26:$AU26,DersMatris_Degerlendirme!J$15:J$24)/(SUM(DersMatris_Degerlendirme!J$15:J$24))))/2,0))*(DersMatris!$I$12/100)</f>
        <v>0.16666666666666666</v>
      </c>
      <c r="L26" s="204" cm="1">
        <f t="array" ref="L26">_xlfn.SINGLE(IFERROR(((MMULT(NotlarYuzdelikBasari!$E26:$N26,DersMatris_Degerlendirme!K$4:K$13)/(SUM(DersMatris_Degerlendirme!K$4:K$13)))+(MMULT(NotlarYuzdelikBasari!$AL26:$AU26,DersMatris_Degerlendirme!K$15:K$24)/(SUM(DersMatris_Degerlendirme!K$15:K$24))))/2,0))*(DersMatris!$J$12/100)</f>
        <v>0.21904761904761905</v>
      </c>
      <c r="M26" s="204" cm="1">
        <f t="array" ref="M26">_xlfn.SINGLE(IFERROR(((MMULT(NotlarYuzdelikBasari!$E26:$N26,DersMatris_Degerlendirme!L$4:L$13)/(SUM(DersMatris_Degerlendirme!L$4:L$13)))+(MMULT(NotlarYuzdelikBasari!$AL26:$AU26,DersMatris_Degerlendirme!L$15:L$24)/(SUM(DersMatris_Degerlendirme!L$15:L$24))))/2,0))*(DersMatris!$K$12/100)</f>
        <v>0.37537414965986388</v>
      </c>
      <c r="N26" s="204" cm="1">
        <f t="array" ref="N26">_xlfn.SINGLE(IFERROR(((MMULT(NotlarYuzdelikBasari!$E26:$N26,DersMatris_Degerlendirme!M$4:M$13)/(SUM(DersMatris_Degerlendirme!M$4:M$13)))+(MMULT(NotlarYuzdelikBasari!$AL26:$AU26,DersMatris_Degerlendirme!M$15:M$24)/(SUM(DersMatris_Degerlendirme!M$15:M$24))))/2,0))*(DersMatris!$L$12/100)</f>
        <v>0.30196078431372547</v>
      </c>
      <c r="O26" s="204" cm="1">
        <f t="array" ref="O26">_xlfn.SINGLE(IFERROR(((MMULT(NotlarYuzdelikBasari!$E26:$N26,DersMatris_Degerlendirme!N$4:N$13)/(SUM(DersMatris_Degerlendirme!N$4:N$13)))+(MMULT(NotlarYuzdelikBasari!$AL26:$AU26,DersMatris_Degerlendirme!N$15:N$24)/(SUM(DersMatris_Degerlendirme!N$15:N$24))))/2,0))*(DersMatris!$M$12/100)</f>
        <v>0.61695322685788789</v>
      </c>
      <c r="P26" s="204" cm="1">
        <f t="array" ref="P26">_xlfn.SINGLE(IFERROR(((MMULT(NotlarYuzdelikBasari!$E26:$N26,DersMatris_Degerlendirme!O$4:O$13)/(SUM(DersMatris_Degerlendirme!O$4:O$13)))+(MMULT(NotlarYuzdelikBasari!$AL26:$AU26,DersMatris_Degerlendirme!O$15:O$24)/(SUM(DersMatris_Degerlendirme!O$15:O$24))))/2,0))*(DersMatris!$N$12/100)</f>
        <v>0</v>
      </c>
      <c r="Q26" s="204" cm="1">
        <f t="array" ref="Q26">_xlfn.SINGLE(IFERROR(((MMULT(NotlarYuzdelikBasari!$E26:$N26,DersMatris_Degerlendirme!P$4:P$13)/(SUM(DersMatris_Degerlendirme!P$4:P$13)))+(MMULT(NotlarYuzdelikBasari!$AL26:$AU26,DersMatris_Degerlendirme!P$15:P$24)/(SUM(DersMatris_Degerlendirme!P$15:P$24))))/2,0))*(DersMatris!$O$12/100)</f>
        <v>0</v>
      </c>
      <c r="R26" s="204" cm="1">
        <f t="array" ref="R26">_xlfn.SINGLE(IFERROR(((MMULT(NotlarYuzdelikBasari!$E26:$N26,DersMatris_Degerlendirme!Q$4:Q$13)/(SUM(DersMatris_Degerlendirme!Q$4:Q$13)))+(MMULT(NotlarYuzdelikBasari!$AL26:$AU26,DersMatris_Degerlendirme!Q$15:Q$24)/(SUM(DersMatris_Degerlendirme!Q$15:Q$24))))/2,0))*(DersMatris!$P$12/100)</f>
        <v>0</v>
      </c>
      <c r="S26" s="204" cm="1">
        <f t="array" ref="S26">_xlfn.SINGLE(IFERROR(((MMULT(NotlarYuzdelikBasari!$E26:$N26,DersMatris_Degerlendirme!R$4:R$13)/(SUM(DersMatris_Degerlendirme!R$4:R$13)))+(MMULT(NotlarYuzdelikBasari!$AL26:$AU26,DersMatris_Degerlendirme!R$15:R$24)/(SUM(DersMatris_Degerlendirme!R$15:R$24))))/2,0))*(DersMatris!$Q$12/100)</f>
        <v>0</v>
      </c>
      <c r="U26" s="188">
        <f>IFERROR(
    (
        IFERROR( MMULT(NotlarYuzdelikBasari!$E26:$N26, Degerlendirme!D$4:D$13) / SUM(Degerlendirme!D$4:D$13), 0 ) +
        IFERROR( MMULT(NotlarYuzdelikBasari!$AL26:$AU26, Degerlendirme!D$15:D$24) / SUM(Degerlendirme!D$15:D$24), 0 )
    ) / 2,
    0
)</f>
        <v>0.5</v>
      </c>
      <c r="V26" s="188">
        <f>IFERROR(
    (
        IFERROR( MMULT(NotlarYuzdelikBasari!$E26:$N26, Degerlendirme!E$4:E$13) / SUM(Degerlendirme!E$4:E$13), 0 ) +
        IFERROR( MMULT(NotlarYuzdelikBasari!$AL26:$AU26, Degerlendirme!E$15:E$24) / SUM(Degerlendirme!E$15:E$24), 0 )
    ) / 2,
    0
)</f>
        <v>0.85416666666666674</v>
      </c>
      <c r="W26" s="188">
        <f>IFERROR(
    (
        IFERROR( MMULT(NotlarYuzdelikBasari!$E26:$N26, Degerlendirme!F$4:F$13) / SUM(Degerlendirme!F$4:F$13), 0 ) +
        IFERROR( MMULT(NotlarYuzdelikBasari!$AL26:$AU26, Degerlendirme!F$15:F$24) / SUM(Degerlendirme!F$15:F$24), 0 )
    ) / 2,
    0
)</f>
        <v>0.91666666666666674</v>
      </c>
      <c r="X26" s="188">
        <f>IFERROR(
    (
        IFERROR( MMULT(NotlarYuzdelikBasari!$E26:$N26, Degerlendirme!G$4:G$13) / SUM(Degerlendirme!G$4:G$13), 0 ) +
        IFERROR( MMULT(NotlarYuzdelikBasari!$AL26:$AU26, Degerlendirme!G$15:G$24) / SUM(Degerlendirme!G$15:G$24), 0 )
    ) / 2,
    0
)</f>
        <v>0.70833333333333326</v>
      </c>
      <c r="Y26" s="188">
        <f>IFERROR(
    (
        IFERROR( MMULT(NotlarYuzdelikBasari!$E26:$N26, Degerlendirme!H$4:H$13) / SUM(Degerlendirme!H$4:H$13), 0 ) +
        IFERROR( MMULT(NotlarYuzdelikBasari!$AL26:$AU26, Degerlendirme!H$15:H$24) / SUM(Degerlendirme!H$15:H$24), 0 )
    ) / 2,
    0
)</f>
        <v>0.375</v>
      </c>
      <c r="Z26" s="188">
        <f>IFERROR(
    (
        IFERROR( MMULT(NotlarYuzdelikBasari!$E26:$N26, Degerlendirme!I$4:I$13) / SUM(Degerlendirme!I$4:I$13), 0 ) +
        IFERROR( MMULT(NotlarYuzdelikBasari!$AL26:$AU26, Degerlendirme!I$15:I$24) / SUM(Degerlendirme!I$15:I$24), 0 )
    ) / 2,
    0
)</f>
        <v>0.75</v>
      </c>
      <c r="AA26" s="188">
        <f>IFERROR(
    (
        IFERROR( MMULT(NotlarYuzdelikBasari!$E26:$N26, Degerlendirme!J$4:J$13) / SUM(Degerlendirme!J$4:J$13), 0 ) +
        IFERROR( MMULT(NotlarYuzdelikBasari!$AL26:$AU26, Degerlendirme!J$15:J$24) / SUM(Degerlendirme!J$15:J$24), 0 )
    ) / 2,
    0
)</f>
        <v>0.8125</v>
      </c>
      <c r="AB26" s="188">
        <f>IFERROR(
    (
        IFERROR( MMULT(NotlarYuzdelikBasari!$E26:$N26, Degerlendirme!K$4:K$13) / SUM(Degerlendirme!K$4:K$13), 0 ) +
        IFERROR( MMULT(NotlarYuzdelikBasari!$AL26:$AU26, Degerlendirme!K$15:K$24) / SUM(Degerlendirme!K$15:K$24), 0 )
    ) / 2,
    0
)</f>
        <v>1</v>
      </c>
      <c r="AD26" s="60" t="s">
        <v>15</v>
      </c>
      <c r="AE26" s="138">
        <f>IF(W$304&gt;0,AVERAGEIF(W$3:W$302,"&gt;0"),0)</f>
        <v>0.66145833333333359</v>
      </c>
    </row>
    <row r="27" spans="1:31" x14ac:dyDescent="0.25">
      <c r="A27" s="94">
        <v>25</v>
      </c>
      <c r="B27" s="143">
        <f>IF(Notlar!B27&lt;&gt;"",Notlar!B27,"")</f>
        <v>2111505057</v>
      </c>
      <c r="C27" s="144" t="str">
        <f>IF(Notlar!C27&lt;&gt;"",Notlar!C27,"")</f>
        <v xml:space="preserve">BURAK </v>
      </c>
      <c r="D27" s="184" t="str">
        <f>IF(Notlar!D27&lt;&gt;"",Notlar!D27,"")</f>
        <v>DİNER</v>
      </c>
      <c r="E27" s="208" cm="1">
        <f t="array" ref="E27">_xlfn.SINGLE(IFERROR(((MMULT(NotlarYuzdelikBasari!$E27:$N27,DersMatris_Degerlendirme!D$4:D$13)/(SUM(DersMatris_Degerlendirme!D$4:D$13)))+(MMULT(NotlarYuzdelikBasari!$AL27:$AU27,DersMatris_Degerlendirme!D$15:D$24)/(SUM(DersMatris_Degerlendirme!D$15:D$24))))/2,0))*(DersMatris!$C$12/100)</f>
        <v>0.48290477977977975</v>
      </c>
      <c r="F27" s="208" cm="1">
        <f t="array" ref="F27">_xlfn.SINGLE(IFERROR(((MMULT(NotlarYuzdelikBasari!$E27:$N27,DersMatris_Degerlendirme!E$4:E$13)/(SUM(DersMatris_Degerlendirme!E$4:E$13)))+(MMULT(NotlarYuzdelikBasari!$AL27:$AU27,DersMatris_Degerlendirme!E$15:E$24)/(SUM(DersMatris_Degerlendirme!E$15:E$24))))/2,0))*(DersMatris!$D$12/100)</f>
        <v>0.69175320371188687</v>
      </c>
      <c r="G27" s="204" cm="1">
        <f t="array" ref="G27">_xlfn.SINGLE(IFERROR(((MMULT(NotlarYuzdelikBasari!$E27:$N27,DersMatris_Degerlendirme!F$4:F$13)/(SUM(DersMatris_Degerlendirme!F$4:F$13)))+(MMULT(NotlarYuzdelikBasari!$AL27:$AU27,DersMatris_Degerlendirme!F$15:F$24)/(SUM(DersMatris_Degerlendirme!F$15:F$24))))/2,0))*(DersMatris!$E$12/100)</f>
        <v>0.61664335664335668</v>
      </c>
      <c r="H27" s="204" cm="1">
        <f t="array" ref="H27">_xlfn.SINGLE(IFERROR(((MMULT(NotlarYuzdelikBasari!$E27:$N27,DersMatris_Degerlendirme!G$4:G$13)/(SUM(DersMatris_Degerlendirme!G$4:G$13)))+(MMULT(NotlarYuzdelikBasari!$AL27:$AU27,DersMatris_Degerlendirme!G$15:G$24)/(SUM(DersMatris_Degerlendirme!G$15:G$24))))/2,0))*(DersMatris!$F$12/100)</f>
        <v>0.67171336206896548</v>
      </c>
      <c r="I27" s="204" cm="1">
        <f t="array" ref="I27">_xlfn.SINGLE(IFERROR(((MMULT(NotlarYuzdelikBasari!$E27:$N27,DersMatris_Degerlendirme!H$4:H$13)/(SUM(DersMatris_Degerlendirme!H$4:H$13)))+(MMULT(NotlarYuzdelikBasari!$AL27:$AU27,DersMatris_Degerlendirme!H$15:H$24)/(SUM(DersMatris_Degerlendirme!H$15:H$24))))/2,0))*(DersMatris!$G$12/100)</f>
        <v>0.42000466853408031</v>
      </c>
      <c r="J27" s="204" cm="1">
        <f t="array" ref="J27">_xlfn.SINGLE(IFERROR(((MMULT(NotlarYuzdelikBasari!$E27:$N27,DersMatris_Degerlendirme!I$4:I$13)/(SUM(DersMatris_Degerlendirme!I$4:I$13)))+(MMULT(NotlarYuzdelikBasari!$AL27:$AU27,DersMatris_Degerlendirme!I$15:I$24)/(SUM(DersMatris_Degerlendirme!I$15:I$24))))/2,0))*(DersMatris!$H$12/100)</f>
        <v>0.14583333333333334</v>
      </c>
      <c r="K27" s="204" cm="1">
        <f t="array" ref="K27">_xlfn.SINGLE(IFERROR(((MMULT(NotlarYuzdelikBasari!$E27:$N27,DersMatris_Degerlendirme!J$4:J$13)/(SUM(DersMatris_Degerlendirme!J$4:J$13)))+(MMULT(NotlarYuzdelikBasari!$AL27:$AU27,DersMatris_Degerlendirme!J$15:J$24)/(SUM(DersMatris_Degerlendirme!J$15:J$24))))/2,0))*(DersMatris!$I$12/100)</f>
        <v>0.13333333333333336</v>
      </c>
      <c r="L27" s="204" cm="1">
        <f t="array" ref="L27">_xlfn.SINGLE(IFERROR(((MMULT(NotlarYuzdelikBasari!$E27:$N27,DersMatris_Degerlendirme!K$4:K$13)/(SUM(DersMatris_Degerlendirme!K$4:K$13)))+(MMULT(NotlarYuzdelikBasari!$AL27:$AU27,DersMatris_Degerlendirme!K$15:K$24)/(SUM(DersMatris_Degerlendirme!K$15:K$24))))/2,0))*(DersMatris!$J$12/100)</f>
        <v>0.2</v>
      </c>
      <c r="M27" s="204" cm="1">
        <f t="array" ref="M27">_xlfn.SINGLE(IFERROR(((MMULT(NotlarYuzdelikBasari!$E27:$N27,DersMatris_Degerlendirme!L$4:L$13)/(SUM(DersMatris_Degerlendirme!L$4:L$13)))+(MMULT(NotlarYuzdelikBasari!$AL27:$AU27,DersMatris_Degerlendirme!L$15:L$24)/(SUM(DersMatris_Degerlendirme!L$15:L$24))))/2,0))*(DersMatris!$K$12/100)</f>
        <v>0.34612244897959177</v>
      </c>
      <c r="N27" s="204" cm="1">
        <f t="array" ref="N27">_xlfn.SINGLE(IFERROR(((MMULT(NotlarYuzdelikBasari!$E27:$N27,DersMatris_Degerlendirme!M$4:M$13)/(SUM(DersMatris_Degerlendirme!M$4:M$13)))+(MMULT(NotlarYuzdelikBasari!$AL27:$AU27,DersMatris_Degerlendirme!M$15:M$24)/(SUM(DersMatris_Degerlendirme!M$15:M$24))))/2,0))*(DersMatris!$L$12/100)</f>
        <v>0.27324754901960779</v>
      </c>
      <c r="O27" s="204" cm="1">
        <f t="array" ref="O27">_xlfn.SINGLE(IFERROR(((MMULT(NotlarYuzdelikBasari!$E27:$N27,DersMatris_Degerlendirme!N$4:N$13)/(SUM(DersMatris_Degerlendirme!N$4:N$13)))+(MMULT(NotlarYuzdelikBasari!$AL27:$AU27,DersMatris_Degerlendirme!N$15:N$24)/(SUM(DersMatris_Degerlendirme!N$15:N$24))))/2,0))*(DersMatris!$M$12/100)</f>
        <v>0.5724311440677966</v>
      </c>
      <c r="P27" s="204" cm="1">
        <f t="array" ref="P27">_xlfn.SINGLE(IFERROR(((MMULT(NotlarYuzdelikBasari!$E27:$N27,DersMatris_Degerlendirme!O$4:O$13)/(SUM(DersMatris_Degerlendirme!O$4:O$13)))+(MMULT(NotlarYuzdelikBasari!$AL27:$AU27,DersMatris_Degerlendirme!O$15:O$24)/(SUM(DersMatris_Degerlendirme!O$15:O$24))))/2,0))*(DersMatris!$N$12/100)</f>
        <v>0</v>
      </c>
      <c r="Q27" s="204" cm="1">
        <f t="array" ref="Q27">_xlfn.SINGLE(IFERROR(((MMULT(NotlarYuzdelikBasari!$E27:$N27,DersMatris_Degerlendirme!P$4:P$13)/(SUM(DersMatris_Degerlendirme!P$4:P$13)))+(MMULT(NotlarYuzdelikBasari!$AL27:$AU27,DersMatris_Degerlendirme!P$15:P$24)/(SUM(DersMatris_Degerlendirme!P$15:P$24))))/2,0))*(DersMatris!$O$12/100)</f>
        <v>0</v>
      </c>
      <c r="R27" s="204" cm="1">
        <f t="array" ref="R27">_xlfn.SINGLE(IFERROR(((MMULT(NotlarYuzdelikBasari!$E27:$N27,DersMatris_Degerlendirme!Q$4:Q$13)/(SUM(DersMatris_Degerlendirme!Q$4:Q$13)))+(MMULT(NotlarYuzdelikBasari!$AL27:$AU27,DersMatris_Degerlendirme!Q$15:Q$24)/(SUM(DersMatris_Degerlendirme!Q$15:Q$24))))/2,0))*(DersMatris!$P$12/100)</f>
        <v>0</v>
      </c>
      <c r="S27" s="204" cm="1">
        <f t="array" ref="S27">_xlfn.SINGLE(IFERROR(((MMULT(NotlarYuzdelikBasari!$E27:$N27,DersMatris_Degerlendirme!R$4:R$13)/(SUM(DersMatris_Degerlendirme!R$4:R$13)))+(MMULT(NotlarYuzdelikBasari!$AL27:$AU27,DersMatris_Degerlendirme!R$15:R$24)/(SUM(DersMatris_Degerlendirme!R$15:R$24))))/2,0))*(DersMatris!$Q$12/100)</f>
        <v>0</v>
      </c>
      <c r="U27" s="188">
        <f>IFERROR(
    (
        IFERROR( MMULT(NotlarYuzdelikBasari!$E27:$N27, Degerlendirme!D$4:D$13) / SUM(Degerlendirme!D$4:D$13), 0 ) +
        IFERROR( MMULT(NotlarYuzdelikBasari!$AL27:$AU27, Degerlendirme!D$15:D$24) / SUM(Degerlendirme!D$15:D$24), 0 )
    ) / 2,
    0
)</f>
        <v>0.5</v>
      </c>
      <c r="V27" s="188">
        <f>IFERROR(
    (
        IFERROR( MMULT(NotlarYuzdelikBasari!$E27:$N27, Degerlendirme!E$4:E$13) / SUM(Degerlendirme!E$4:E$13), 0 ) +
        IFERROR( MMULT(NotlarYuzdelikBasari!$AL27:$AU27, Degerlendirme!E$15:E$24) / SUM(Degerlendirme!E$15:E$24), 0 )
    ) / 2,
    0
)</f>
        <v>0.70833333333333326</v>
      </c>
      <c r="W27" s="188">
        <f>IFERROR(
    (
        IFERROR( MMULT(NotlarYuzdelikBasari!$E27:$N27, Degerlendirme!F$4:F$13) / SUM(Degerlendirme!F$4:F$13), 0 ) +
        IFERROR( MMULT(NotlarYuzdelikBasari!$AL27:$AU27, Degerlendirme!F$15:F$24) / SUM(Degerlendirme!F$15:F$24), 0 )
    ) / 2,
    0
)</f>
        <v>0.79166666666666674</v>
      </c>
      <c r="X27" s="188">
        <f>IFERROR(
    (
        IFERROR( MMULT(NotlarYuzdelikBasari!$E27:$N27, Degerlendirme!G$4:G$13) / SUM(Degerlendirme!G$4:G$13), 0 ) +
        IFERROR( MMULT(NotlarYuzdelikBasari!$AL27:$AU27, Degerlendirme!G$15:G$24) / SUM(Degerlendirme!G$15:G$24), 0 )
    ) / 2,
    0
)</f>
        <v>0.79166666666666674</v>
      </c>
      <c r="Y27" s="188">
        <f>IFERROR(
    (
        IFERROR( MMULT(NotlarYuzdelikBasari!$E27:$N27, Degerlendirme!H$4:H$13) / SUM(Degerlendirme!H$4:H$13), 0 ) +
        IFERROR( MMULT(NotlarYuzdelikBasari!$AL27:$AU27, Degerlendirme!H$15:H$24) / SUM(Degerlendirme!H$15:H$24), 0 )
    ) / 2,
    0
)</f>
        <v>0.375</v>
      </c>
      <c r="Z27" s="188">
        <f>IFERROR(
    (
        IFERROR( MMULT(NotlarYuzdelikBasari!$E27:$N27, Degerlendirme!I$4:I$13) / SUM(Degerlendirme!I$4:I$13), 0 ) +
        IFERROR( MMULT(NotlarYuzdelikBasari!$AL27:$AU27, Degerlendirme!I$15:I$24) / SUM(Degerlendirme!I$15:I$24), 0 )
    ) / 2,
    0
)</f>
        <v>0.6875</v>
      </c>
      <c r="AA27" s="188">
        <f>IFERROR(
    (
        IFERROR( MMULT(NotlarYuzdelikBasari!$E27:$N27, Degerlendirme!J$4:J$13) / SUM(Degerlendirme!J$4:J$13), 0 ) +
        IFERROR( MMULT(NotlarYuzdelikBasari!$AL27:$AU27, Degerlendirme!J$15:J$24) / SUM(Degerlendirme!J$15:J$24), 0 )
    ) / 2,
    0
)</f>
        <v>0.875</v>
      </c>
      <c r="AB27" s="188">
        <f>IFERROR(
    (
        IFERROR( MMULT(NotlarYuzdelikBasari!$E27:$N27, Degerlendirme!K$4:K$13) / SUM(Degerlendirme!K$4:K$13), 0 ) +
        IFERROR( MMULT(NotlarYuzdelikBasari!$AL27:$AU27, Degerlendirme!K$15:K$24) / SUM(Degerlendirme!K$15:K$24), 0 )
    ) / 2,
    0
)</f>
        <v>0.625</v>
      </c>
      <c r="AD27" s="60" t="s">
        <v>16</v>
      </c>
      <c r="AE27" s="138">
        <f>IF(X$304&gt;0,AVERAGEIF(X$3:X$302,"&gt;0"),0)</f>
        <v>0.7313368055555558</v>
      </c>
    </row>
    <row r="28" spans="1:31" x14ac:dyDescent="0.25">
      <c r="A28" s="95">
        <v>26</v>
      </c>
      <c r="B28" s="141">
        <f>IF(Notlar!B28&lt;&gt;"",Notlar!B28,"")</f>
        <v>2111505058</v>
      </c>
      <c r="C28" s="142" t="str">
        <f>IF(Notlar!C28&lt;&gt;"",Notlar!C28,"")</f>
        <v xml:space="preserve">AHMET HİLMİ </v>
      </c>
      <c r="D28" s="183" t="str">
        <f>IF(Notlar!D28&lt;&gt;"",Notlar!D28,"")</f>
        <v>MANYAS</v>
      </c>
      <c r="E28" s="208" cm="1">
        <f t="array" ref="E28">_xlfn.SINGLE(IFERROR(((MMULT(NotlarYuzdelikBasari!$E28:$N28,DersMatris_Degerlendirme!D$4:D$13)/(SUM(DersMatris_Degerlendirme!D$4:D$13)))+(MMULT(NotlarYuzdelikBasari!$AL28:$AU28,DersMatris_Degerlendirme!D$15:D$24)/(SUM(DersMatris_Degerlendirme!D$15:D$24))))/2,0))*(DersMatris!$C$12/100)</f>
        <v>0.39183714964964966</v>
      </c>
      <c r="F28" s="208" cm="1">
        <f t="array" ref="F28">_xlfn.SINGLE(IFERROR(((MMULT(NotlarYuzdelikBasari!$E28:$N28,DersMatris_Degerlendirme!E$4:E$13)/(SUM(DersMatris_Degerlendirme!E$4:E$13)))+(MMULT(NotlarYuzdelikBasari!$AL28:$AU28,DersMatris_Degerlendirme!E$15:E$24)/(SUM(DersMatris_Degerlendirme!E$15:E$24))))/2,0))*(DersMatris!$D$12/100)</f>
        <v>0.56314626601855944</v>
      </c>
      <c r="G28" s="204" cm="1">
        <f t="array" ref="G28">_xlfn.SINGLE(IFERROR(((MMULT(NotlarYuzdelikBasari!$E28:$N28,DersMatris_Degerlendirme!F$4:F$13)/(SUM(DersMatris_Degerlendirme!F$4:F$13)))+(MMULT(NotlarYuzdelikBasari!$AL28:$AU28,DersMatris_Degerlendirme!F$15:F$24)/(SUM(DersMatris_Degerlendirme!F$15:F$24))))/2,0))*(DersMatris!$E$12/100)</f>
        <v>0.50069930069930069</v>
      </c>
      <c r="H28" s="204" cm="1">
        <f t="array" ref="H28">_xlfn.SINGLE(IFERROR(((MMULT(NotlarYuzdelikBasari!$E28:$N28,DersMatris_Degerlendirme!G$4:G$13)/(SUM(DersMatris_Degerlendirme!G$4:G$13)))+(MMULT(NotlarYuzdelikBasari!$AL28:$AU28,DersMatris_Degerlendirme!G$15:G$24)/(SUM(DersMatris_Degerlendirme!G$15:G$24))))/2,0))*(DersMatris!$F$12/100)</f>
        <v>0.55010775862068972</v>
      </c>
      <c r="I28" s="204" cm="1">
        <f t="array" ref="I28">_xlfn.SINGLE(IFERROR(((MMULT(NotlarYuzdelikBasari!$E28:$N28,DersMatris_Degerlendirme!H$4:H$13)/(SUM(DersMatris_Degerlendirme!H$4:H$13)))+(MMULT(NotlarYuzdelikBasari!$AL28:$AU28,DersMatris_Degerlendirme!H$15:H$24)/(SUM(DersMatris_Degerlendirme!H$15:H$24))))/2,0))*(DersMatris!$G$12/100)</f>
        <v>0.33862044817927173</v>
      </c>
      <c r="J28" s="204" cm="1">
        <f t="array" ref="J28">_xlfn.SINGLE(IFERROR(((MMULT(NotlarYuzdelikBasari!$E28:$N28,DersMatris_Degerlendirme!I$4:I$13)/(SUM(DersMatris_Degerlendirme!I$4:I$13)))+(MMULT(NotlarYuzdelikBasari!$AL28:$AU28,DersMatris_Degerlendirme!I$15:I$24)/(SUM(DersMatris_Degerlendirme!I$15:I$24))))/2,0))*(DersMatris!$H$12/100)</f>
        <v>0.125</v>
      </c>
      <c r="K28" s="204" cm="1">
        <f t="array" ref="K28">_xlfn.SINGLE(IFERROR(((MMULT(NotlarYuzdelikBasari!$E28:$N28,DersMatris_Degerlendirme!J$4:J$13)/(SUM(DersMatris_Degerlendirme!J$4:J$13)))+(MMULT(NotlarYuzdelikBasari!$AL28:$AU28,DersMatris_Degerlendirme!J$15:J$24)/(SUM(DersMatris_Degerlendirme!J$15:J$24))))/2,0))*(DersMatris!$I$12/100)</f>
        <v>0.13333333333333333</v>
      </c>
      <c r="L28" s="204" cm="1">
        <f t="array" ref="L28">_xlfn.SINGLE(IFERROR(((MMULT(NotlarYuzdelikBasari!$E28:$N28,DersMatris_Degerlendirme!K$4:K$13)/(SUM(DersMatris_Degerlendirme!K$4:K$13)))+(MMULT(NotlarYuzdelikBasari!$AL28:$AU28,DersMatris_Degerlendirme!K$15:K$24)/(SUM(DersMatris_Degerlendirme!K$15:K$24))))/2,0))*(DersMatris!$J$12/100)</f>
        <v>0.16904761904761903</v>
      </c>
      <c r="M28" s="204" cm="1">
        <f t="array" ref="M28">_xlfn.SINGLE(IFERROR(((MMULT(NotlarYuzdelikBasari!$E28:$N28,DersMatris_Degerlendirme!L$4:L$13)/(SUM(DersMatris_Degerlendirme!L$4:L$13)))+(MMULT(NotlarYuzdelikBasari!$AL28:$AU28,DersMatris_Degerlendirme!L$15:L$24)/(SUM(DersMatris_Degerlendirme!L$15:L$24))))/2,0))*(DersMatris!$K$12/100)</f>
        <v>0.28693877551020408</v>
      </c>
      <c r="N28" s="204" cm="1">
        <f t="array" ref="N28">_xlfn.SINGLE(IFERROR(((MMULT(NotlarYuzdelikBasari!$E28:$N28,DersMatris_Degerlendirme!M$4:M$13)/(SUM(DersMatris_Degerlendirme!M$4:M$13)))+(MMULT(NotlarYuzdelikBasari!$AL28:$AU28,DersMatris_Degerlendirme!M$15:M$24)/(SUM(DersMatris_Degerlendirme!M$15:M$24))))/2,0))*(DersMatris!$L$12/100)</f>
        <v>0.23213235294117646</v>
      </c>
      <c r="O28" s="204" cm="1">
        <f t="array" ref="O28">_xlfn.SINGLE(IFERROR(((MMULT(NotlarYuzdelikBasari!$E28:$N28,DersMatris_Degerlendirme!N$4:N$13)/(SUM(DersMatris_Degerlendirme!N$4:N$13)))+(MMULT(NotlarYuzdelikBasari!$AL28:$AU28,DersMatris_Degerlendirme!N$15:N$24)/(SUM(DersMatris_Degerlendirme!N$15:N$24))))/2,0))*(DersMatris!$M$12/100)</f>
        <v>0.47046121251629724</v>
      </c>
      <c r="P28" s="204" cm="1">
        <f t="array" ref="P28">_xlfn.SINGLE(IFERROR(((MMULT(NotlarYuzdelikBasari!$E28:$N28,DersMatris_Degerlendirme!O$4:O$13)/(SUM(DersMatris_Degerlendirme!O$4:O$13)))+(MMULT(NotlarYuzdelikBasari!$AL28:$AU28,DersMatris_Degerlendirme!O$15:O$24)/(SUM(DersMatris_Degerlendirme!O$15:O$24))))/2,0))*(DersMatris!$N$12/100)</f>
        <v>0</v>
      </c>
      <c r="Q28" s="204" cm="1">
        <f t="array" ref="Q28">_xlfn.SINGLE(IFERROR(((MMULT(NotlarYuzdelikBasari!$E28:$N28,DersMatris_Degerlendirme!P$4:P$13)/(SUM(DersMatris_Degerlendirme!P$4:P$13)))+(MMULT(NotlarYuzdelikBasari!$AL28:$AU28,DersMatris_Degerlendirme!P$15:P$24)/(SUM(DersMatris_Degerlendirme!P$15:P$24))))/2,0))*(DersMatris!$O$12/100)</f>
        <v>0</v>
      </c>
      <c r="R28" s="204" cm="1">
        <f t="array" ref="R28">_xlfn.SINGLE(IFERROR(((MMULT(NotlarYuzdelikBasari!$E28:$N28,DersMatris_Degerlendirme!Q$4:Q$13)/(SUM(DersMatris_Degerlendirme!Q$4:Q$13)))+(MMULT(NotlarYuzdelikBasari!$AL28:$AU28,DersMatris_Degerlendirme!Q$15:Q$24)/(SUM(DersMatris_Degerlendirme!Q$15:Q$24))))/2,0))*(DersMatris!$P$12/100)</f>
        <v>0</v>
      </c>
      <c r="S28" s="204" cm="1">
        <f t="array" ref="S28">_xlfn.SINGLE(IFERROR(((MMULT(NotlarYuzdelikBasari!$E28:$N28,DersMatris_Degerlendirme!R$4:R$13)/(SUM(DersMatris_Degerlendirme!R$4:R$13)))+(MMULT(NotlarYuzdelikBasari!$AL28:$AU28,DersMatris_Degerlendirme!R$15:R$24)/(SUM(DersMatris_Degerlendirme!R$15:R$24))))/2,0))*(DersMatris!$Q$12/100)</f>
        <v>0</v>
      </c>
      <c r="U28" s="188">
        <f>IFERROR(
    (
        IFERROR( MMULT(NotlarYuzdelikBasari!$E28:$N28, Degerlendirme!D$4:D$13) / SUM(Degerlendirme!D$4:D$13), 0 ) +
        IFERROR( MMULT(NotlarYuzdelikBasari!$AL28:$AU28, Degerlendirme!D$15:D$24) / SUM(Degerlendirme!D$15:D$24), 0 )
    ) / 2,
    0
)</f>
        <v>0.375</v>
      </c>
      <c r="V28" s="188">
        <f>IFERROR(
    (
        IFERROR( MMULT(NotlarYuzdelikBasari!$E28:$N28, Degerlendirme!E$4:E$13) / SUM(Degerlendirme!E$4:E$13), 0 ) +
        IFERROR( MMULT(NotlarYuzdelikBasari!$AL28:$AU28, Degerlendirme!E$15:E$24) / SUM(Degerlendirme!E$15:E$24), 0 )
    ) / 2,
    0
)</f>
        <v>0.625</v>
      </c>
      <c r="W28" s="188">
        <f>IFERROR(
    (
        IFERROR( MMULT(NotlarYuzdelikBasari!$E28:$N28, Degerlendirme!F$4:F$13) / SUM(Degerlendirme!F$4:F$13), 0 ) +
        IFERROR( MMULT(NotlarYuzdelikBasari!$AL28:$AU28, Degerlendirme!F$15:F$24) / SUM(Degerlendirme!F$15:F$24), 0 )
    ) / 2,
    0
)</f>
        <v>0.625</v>
      </c>
      <c r="X28" s="188">
        <f>IFERROR(
    (
        IFERROR( MMULT(NotlarYuzdelikBasari!$E28:$N28, Degerlendirme!G$4:G$13) / SUM(Degerlendirme!G$4:G$13), 0 ) +
        IFERROR( MMULT(NotlarYuzdelikBasari!$AL28:$AU28, Degerlendirme!G$15:G$24) / SUM(Degerlendirme!G$15:G$24), 0 )
    ) / 2,
    0
)</f>
        <v>0.58333333333333326</v>
      </c>
      <c r="Y28" s="188">
        <f>IFERROR(
    (
        IFERROR( MMULT(NotlarYuzdelikBasari!$E28:$N28, Degerlendirme!H$4:H$13) / SUM(Degerlendirme!H$4:H$13), 0 ) +
        IFERROR( MMULT(NotlarYuzdelikBasari!$AL28:$AU28, Degerlendirme!H$15:H$24) / SUM(Degerlendirme!H$15:H$24), 0 )
    ) / 2,
    0
)</f>
        <v>0.25</v>
      </c>
      <c r="Z28" s="188">
        <f>IFERROR(
    (
        IFERROR( MMULT(NotlarYuzdelikBasari!$E28:$N28, Degerlendirme!I$4:I$13) / SUM(Degerlendirme!I$4:I$13), 0 ) +
        IFERROR( MMULT(NotlarYuzdelikBasari!$AL28:$AU28, Degerlendirme!I$15:I$24) / SUM(Degerlendirme!I$15:I$24), 0 )
    ) / 2,
    0
)</f>
        <v>0.625</v>
      </c>
      <c r="AA28" s="188">
        <f>IFERROR(
    (
        IFERROR( MMULT(NotlarYuzdelikBasari!$E28:$N28, Degerlendirme!J$4:J$13) / SUM(Degerlendirme!J$4:J$13), 0 ) +
        IFERROR( MMULT(NotlarYuzdelikBasari!$AL28:$AU28, Degerlendirme!J$15:J$24) / SUM(Degerlendirme!J$15:J$24), 0 )
    ) / 2,
    0
)</f>
        <v>0.625</v>
      </c>
      <c r="AB28" s="188">
        <f>IFERROR(
    (
        IFERROR( MMULT(NotlarYuzdelikBasari!$E28:$N28, Degerlendirme!K$4:K$13) / SUM(Degerlendirme!K$4:K$13), 0 ) +
        IFERROR( MMULT(NotlarYuzdelikBasari!$AL28:$AU28, Degerlendirme!K$15:K$24) / SUM(Degerlendirme!K$15:K$24), 0 )
    ) / 2,
    0
)</f>
        <v>0.75</v>
      </c>
      <c r="AD28" s="60" t="s">
        <v>17</v>
      </c>
      <c r="AE28" s="138">
        <f>IF(Y$304&gt;0,AVERAGEIF(Y$3:Y$302,"&gt;0"),0)</f>
        <v>0.35964912280701744</v>
      </c>
    </row>
    <row r="29" spans="1:31" x14ac:dyDescent="0.25">
      <c r="A29" s="94">
        <v>27</v>
      </c>
      <c r="B29" s="143">
        <f>IF(Notlar!B29&lt;&gt;"",Notlar!B29,"")</f>
        <v>2111505062</v>
      </c>
      <c r="C29" s="144" t="str">
        <f>IF(Notlar!C29&lt;&gt;"",Notlar!C29,"")</f>
        <v xml:space="preserve">NUREFŞAN </v>
      </c>
      <c r="D29" s="184" t="str">
        <f>IF(Notlar!D29&lt;&gt;"",Notlar!D29,"")</f>
        <v>AKTI</v>
      </c>
      <c r="E29" s="208" cm="1">
        <f t="array" ref="E29">_xlfn.SINGLE(IFERROR(((MMULT(NotlarYuzdelikBasari!$E29:$N29,DersMatris_Degerlendirme!D$4:D$13)/(SUM(DersMatris_Degerlendirme!D$4:D$13)))+(MMULT(NotlarYuzdelikBasari!$AL29:$AU29,DersMatris_Degerlendirme!D$15:D$24)/(SUM(DersMatris_Degerlendirme!D$15:D$24))))/2,0))*(DersMatris!$C$12/100)</f>
        <v>0.43105605605605607</v>
      </c>
      <c r="F29" s="208" cm="1">
        <f t="array" ref="F29">_xlfn.SINGLE(IFERROR(((MMULT(NotlarYuzdelikBasari!$E29:$N29,DersMatris_Degerlendirme!E$4:E$13)/(SUM(DersMatris_Degerlendirme!E$4:E$13)))+(MMULT(NotlarYuzdelikBasari!$AL29:$AU29,DersMatris_Degerlendirme!E$15:E$24)/(SUM(DersMatris_Degerlendirme!E$15:E$24))))/2,0))*(DersMatris!$D$12/100)</f>
        <v>0.61432556341140077</v>
      </c>
      <c r="G29" s="204" cm="1">
        <f t="array" ref="G29">_xlfn.SINGLE(IFERROR(((MMULT(NotlarYuzdelikBasari!$E29:$N29,DersMatris_Degerlendirme!F$4:F$13)/(SUM(DersMatris_Degerlendirme!F$4:F$13)))+(MMULT(NotlarYuzdelikBasari!$AL29:$AU29,DersMatris_Degerlendirme!F$15:F$24)/(SUM(DersMatris_Degerlendirme!F$15:F$24))))/2,0))*(DersMatris!$E$12/100)</f>
        <v>0.54881118881118884</v>
      </c>
      <c r="H29" s="204" cm="1">
        <f t="array" ref="H29">_xlfn.SINGLE(IFERROR(((MMULT(NotlarYuzdelikBasari!$E29:$N29,DersMatris_Degerlendirme!G$4:G$13)/(SUM(DersMatris_Degerlendirme!G$4:G$13)))+(MMULT(NotlarYuzdelikBasari!$AL29:$AU29,DersMatris_Degerlendirme!G$15:G$24)/(SUM(DersMatris_Degerlendirme!G$15:G$24))))/2,0))*(DersMatris!$F$12/100)</f>
        <v>0.6032327586206897</v>
      </c>
      <c r="I29" s="204" cm="1">
        <f t="array" ref="I29">_xlfn.SINGLE(IFERROR(((MMULT(NotlarYuzdelikBasari!$E29:$N29,DersMatris_Degerlendirme!H$4:H$13)/(SUM(DersMatris_Degerlendirme!H$4:H$13)))+(MMULT(NotlarYuzdelikBasari!$AL29:$AU29,DersMatris_Degerlendirme!H$15:H$24)/(SUM(DersMatris_Degerlendirme!H$15:H$24))))/2,0))*(DersMatris!$G$12/100)</f>
        <v>0.3725490196078432</v>
      </c>
      <c r="J29" s="204" cm="1">
        <f t="array" ref="J29">_xlfn.SINGLE(IFERROR(((MMULT(NotlarYuzdelikBasari!$E29:$N29,DersMatris_Degerlendirme!I$4:I$13)/(SUM(DersMatris_Degerlendirme!I$4:I$13)))+(MMULT(NotlarYuzdelikBasari!$AL29:$AU29,DersMatris_Degerlendirme!I$15:I$24)/(SUM(DersMatris_Degerlendirme!I$15:I$24))))/2,0))*(DersMatris!$H$12/100)</f>
        <v>0.14166666666666666</v>
      </c>
      <c r="K29" s="204" cm="1">
        <f t="array" ref="K29">_xlfn.SINGLE(IFERROR(((MMULT(NotlarYuzdelikBasari!$E29:$N29,DersMatris_Degerlendirme!J$4:J$13)/(SUM(DersMatris_Degerlendirme!J$4:J$13)))+(MMULT(NotlarYuzdelikBasari!$AL29:$AU29,DersMatris_Degerlendirme!J$15:J$24)/(SUM(DersMatris_Degerlendirme!J$15:J$24))))/2,0))*(DersMatris!$I$12/100)</f>
        <v>0.14166666666666666</v>
      </c>
      <c r="L29" s="204" cm="1">
        <f t="array" ref="L29">_xlfn.SINGLE(IFERROR(((MMULT(NotlarYuzdelikBasari!$E29:$N29,DersMatris_Degerlendirme!K$4:K$13)/(SUM(DersMatris_Degerlendirme!K$4:K$13)))+(MMULT(NotlarYuzdelikBasari!$AL29:$AU29,DersMatris_Degerlendirme!K$15:K$24)/(SUM(DersMatris_Degerlendirme!K$15:K$24))))/2,0))*(DersMatris!$J$12/100)</f>
        <v>0.18571428571428569</v>
      </c>
      <c r="M29" s="204" cm="1">
        <f t="array" ref="M29">_xlfn.SINGLE(IFERROR(((MMULT(NotlarYuzdelikBasari!$E29:$N29,DersMatris_Degerlendirme!L$4:L$13)/(SUM(DersMatris_Degerlendirme!L$4:L$13)))+(MMULT(NotlarYuzdelikBasari!$AL29:$AU29,DersMatris_Degerlendirme!L$15:L$24)/(SUM(DersMatris_Degerlendirme!L$15:L$24))))/2,0))*(DersMatris!$K$12/100)</f>
        <v>0.3136054421768707</v>
      </c>
      <c r="N29" s="204" cm="1">
        <f t="array" ref="N29">_xlfn.SINGLE(IFERROR(((MMULT(NotlarYuzdelikBasari!$E29:$N29,DersMatris_Degerlendirme!M$4:M$13)/(SUM(DersMatris_Degerlendirme!M$4:M$13)))+(MMULT(NotlarYuzdelikBasari!$AL29:$AU29,DersMatris_Degerlendirme!M$15:M$24)/(SUM(DersMatris_Degerlendirme!M$15:M$24))))/2,0))*(DersMatris!$L$12/100)</f>
        <v>0.25626225490196081</v>
      </c>
      <c r="O29" s="204" cm="1">
        <f t="array" ref="O29">_xlfn.SINGLE(IFERROR(((MMULT(NotlarYuzdelikBasari!$E29:$N29,DersMatris_Degerlendirme!N$4:N$13)/(SUM(DersMatris_Degerlendirme!N$4:N$13)))+(MMULT(NotlarYuzdelikBasari!$AL29:$AU29,DersMatris_Degerlendirme!N$15:N$24)/(SUM(DersMatris_Degerlendirme!N$15:N$24))))/2,0))*(DersMatris!$M$12/100)</f>
        <v>0.51437214797913944</v>
      </c>
      <c r="P29" s="204" cm="1">
        <f t="array" ref="P29">_xlfn.SINGLE(IFERROR(((MMULT(NotlarYuzdelikBasari!$E29:$N29,DersMatris_Degerlendirme!O$4:O$13)/(SUM(DersMatris_Degerlendirme!O$4:O$13)))+(MMULT(NotlarYuzdelikBasari!$AL29:$AU29,DersMatris_Degerlendirme!O$15:O$24)/(SUM(DersMatris_Degerlendirme!O$15:O$24))))/2,0))*(DersMatris!$N$12/100)</f>
        <v>0</v>
      </c>
      <c r="Q29" s="204" cm="1">
        <f t="array" ref="Q29">_xlfn.SINGLE(IFERROR(((MMULT(NotlarYuzdelikBasari!$E29:$N29,DersMatris_Degerlendirme!P$4:P$13)/(SUM(DersMatris_Degerlendirme!P$4:P$13)))+(MMULT(NotlarYuzdelikBasari!$AL29:$AU29,DersMatris_Degerlendirme!P$15:P$24)/(SUM(DersMatris_Degerlendirme!P$15:P$24))))/2,0))*(DersMatris!$O$12/100)</f>
        <v>0</v>
      </c>
      <c r="R29" s="204" cm="1">
        <f t="array" ref="R29">_xlfn.SINGLE(IFERROR(((MMULT(NotlarYuzdelikBasari!$E29:$N29,DersMatris_Degerlendirme!Q$4:Q$13)/(SUM(DersMatris_Degerlendirme!Q$4:Q$13)))+(MMULT(NotlarYuzdelikBasari!$AL29:$AU29,DersMatris_Degerlendirme!Q$15:Q$24)/(SUM(DersMatris_Degerlendirme!Q$15:Q$24))))/2,0))*(DersMatris!$P$12/100)</f>
        <v>0</v>
      </c>
      <c r="S29" s="204" cm="1">
        <f t="array" ref="S29">_xlfn.SINGLE(IFERROR(((MMULT(NotlarYuzdelikBasari!$E29:$N29,DersMatris_Degerlendirme!R$4:R$13)/(SUM(DersMatris_Degerlendirme!R$4:R$13)))+(MMULT(NotlarYuzdelikBasari!$AL29:$AU29,DersMatris_Degerlendirme!R$15:R$24)/(SUM(DersMatris_Degerlendirme!R$15:R$24))))/2,0))*(DersMatris!$Q$12/100)</f>
        <v>0</v>
      </c>
      <c r="U29" s="188">
        <f>IFERROR(
    (
        IFERROR( MMULT(NotlarYuzdelikBasari!$E29:$N29, Degerlendirme!D$4:D$13) / SUM(Degerlendirme!D$4:D$13), 0 ) +
        IFERROR( MMULT(NotlarYuzdelikBasari!$AL29:$AU29, Degerlendirme!D$15:D$24) / SUM(Degerlendirme!D$15:D$24), 0 )
    ) / 2,
    0
)</f>
        <v>0.4375</v>
      </c>
      <c r="V29" s="188">
        <f>IFERROR(
    (
        IFERROR( MMULT(NotlarYuzdelikBasari!$E29:$N29, Degerlendirme!E$4:E$13) / SUM(Degerlendirme!E$4:E$13), 0 ) +
        IFERROR( MMULT(NotlarYuzdelikBasari!$AL29:$AU29, Degerlendirme!E$15:E$24) / SUM(Degerlendirme!E$15:E$24), 0 )
    ) / 2,
    0
)</f>
        <v>0.625</v>
      </c>
      <c r="W29" s="188">
        <f>IFERROR(
    (
        IFERROR( MMULT(NotlarYuzdelikBasari!$E29:$N29, Degerlendirme!F$4:F$13) / SUM(Degerlendirme!F$4:F$13), 0 ) +
        IFERROR( MMULT(NotlarYuzdelikBasari!$AL29:$AU29, Degerlendirme!F$15:F$24) / SUM(Degerlendirme!F$15:F$24), 0 )
    ) / 2,
    0
)</f>
        <v>0.66666666666666674</v>
      </c>
      <c r="X29" s="188">
        <f>IFERROR(
    (
        IFERROR( MMULT(NotlarYuzdelikBasari!$E29:$N29, Degerlendirme!G$4:G$13) / SUM(Degerlendirme!G$4:G$13), 0 ) +
        IFERROR( MMULT(NotlarYuzdelikBasari!$AL29:$AU29, Degerlendirme!G$15:G$24) / SUM(Degerlendirme!G$15:G$24), 0 )
    ) / 2,
    0
)</f>
        <v>0.625</v>
      </c>
      <c r="Y29" s="188">
        <f>IFERROR(
    (
        IFERROR( MMULT(NotlarYuzdelikBasari!$E29:$N29, Degerlendirme!H$4:H$13) / SUM(Degerlendirme!H$4:H$13), 0 ) +
        IFERROR( MMULT(NotlarYuzdelikBasari!$AL29:$AU29, Degerlendirme!H$15:H$24) / SUM(Degerlendirme!H$15:H$24), 0 )
    ) / 2,
    0
)</f>
        <v>0.33333333333333331</v>
      </c>
      <c r="Z29" s="188">
        <f>IFERROR(
    (
        IFERROR( MMULT(NotlarYuzdelikBasari!$E29:$N29, Degerlendirme!I$4:I$13) / SUM(Degerlendirme!I$4:I$13), 0 ) +
        IFERROR( MMULT(NotlarYuzdelikBasari!$AL29:$AU29, Degerlendirme!I$15:I$24) / SUM(Degerlendirme!I$15:I$24), 0 )
    ) / 2,
    0
)</f>
        <v>0.6875</v>
      </c>
      <c r="AA29" s="188">
        <f>IFERROR(
    (
        IFERROR( MMULT(NotlarYuzdelikBasari!$E29:$N29, Degerlendirme!J$4:J$13) / SUM(Degerlendirme!J$4:J$13), 0 ) +
        IFERROR( MMULT(NotlarYuzdelikBasari!$AL29:$AU29, Degerlendirme!J$15:J$24) / SUM(Degerlendirme!J$15:J$24), 0 )
    ) / 2,
    0
)</f>
        <v>0.77083333333333326</v>
      </c>
      <c r="AB29" s="188">
        <f>IFERROR(
    (
        IFERROR( MMULT(NotlarYuzdelikBasari!$E29:$N29, Degerlendirme!K$4:K$13) / SUM(Degerlendirme!K$4:K$13), 0 ) +
        IFERROR( MMULT(NotlarYuzdelikBasari!$AL29:$AU29, Degerlendirme!K$15:K$24) / SUM(Degerlendirme!K$15:K$24), 0 )
    ) / 2,
    0
)</f>
        <v>0.75</v>
      </c>
      <c r="AD29" s="60" t="s">
        <v>18</v>
      </c>
      <c r="AE29" s="138">
        <f>IF(Z$304&gt;0,AVERAGEIF(Z$3:Z$302,"&gt;0"),0)</f>
        <v>0.71809895833333337</v>
      </c>
    </row>
    <row r="30" spans="1:31" x14ac:dyDescent="0.25">
      <c r="A30" s="95">
        <v>28</v>
      </c>
      <c r="B30" s="141">
        <f>IF(Notlar!B30&lt;&gt;"",Notlar!B30,"")</f>
        <v>2111505200</v>
      </c>
      <c r="C30" s="142" t="str">
        <f>IF(Notlar!C30&lt;&gt;"",Notlar!C30,"")</f>
        <v xml:space="preserve">ABOBAKR SHAHER </v>
      </c>
      <c r="D30" s="183" t="str">
        <f>IF(Notlar!D30&lt;&gt;"",Notlar!D30,"")</f>
        <v>SULTAN ABDULRAB AL-DUBAI</v>
      </c>
      <c r="E30" s="208" cm="1">
        <f t="array" ref="E30">_xlfn.SINGLE(IFERROR(((MMULT(NotlarYuzdelikBasari!$E30:$N30,DersMatris_Degerlendirme!D$4:D$13)/(SUM(DersMatris_Degerlendirme!D$4:D$13)))+(MMULT(NotlarYuzdelikBasari!$AL30:$AU30,DersMatris_Degerlendirme!D$15:D$24)/(SUM(DersMatris_Degerlendirme!D$15:D$24))))/2,0))*(DersMatris!$C$12/100)</f>
        <v>0.41076232482482483</v>
      </c>
      <c r="F30" s="208" cm="1">
        <f t="array" ref="F30">_xlfn.SINGLE(IFERROR(((MMULT(NotlarYuzdelikBasari!$E30:$N30,DersMatris_Degerlendirme!E$4:E$13)/(SUM(DersMatris_Degerlendirme!E$4:E$13)))+(MMULT(NotlarYuzdelikBasari!$AL30:$AU30,DersMatris_Degerlendirme!E$15:E$24)/(SUM(DersMatris_Degerlendirme!E$15:E$24))))/2,0))*(DersMatris!$D$12/100)</f>
        <v>0.57592244807777293</v>
      </c>
      <c r="G30" s="204" cm="1">
        <f t="array" ref="G30">_xlfn.SINGLE(IFERROR(((MMULT(NotlarYuzdelikBasari!$E30:$N30,DersMatris_Degerlendirme!F$4:F$13)/(SUM(DersMatris_Degerlendirme!F$4:F$13)))+(MMULT(NotlarYuzdelikBasari!$AL30:$AU30,DersMatris_Degerlendirme!F$15:F$24)/(SUM(DersMatris_Degerlendirme!F$15:F$24))))/2,0))*(DersMatris!$E$12/100)</f>
        <v>0.50727272727272721</v>
      </c>
      <c r="H30" s="204" cm="1">
        <f t="array" ref="H30">_xlfn.SINGLE(IFERROR(((MMULT(NotlarYuzdelikBasari!$E30:$N30,DersMatris_Degerlendirme!G$4:G$13)/(SUM(DersMatris_Degerlendirme!G$4:G$13)))+(MMULT(NotlarYuzdelikBasari!$AL30:$AU30,DersMatris_Degerlendirme!G$15:G$24)/(SUM(DersMatris_Degerlendirme!G$15:G$24))))/2,0))*(DersMatris!$F$12/100)</f>
        <v>0.56255387931034484</v>
      </c>
      <c r="I30" s="204" cm="1">
        <f t="array" ref="I30">_xlfn.SINGLE(IFERROR(((MMULT(NotlarYuzdelikBasari!$E30:$N30,DersMatris_Degerlendirme!H$4:H$13)/(SUM(DersMatris_Degerlendirme!H$4:H$13)))+(MMULT(NotlarYuzdelikBasari!$AL30:$AU30,DersMatris_Degerlendirme!H$15:H$24)/(SUM(DersMatris_Degerlendirme!H$15:H$24))))/2,0))*(DersMatris!$G$12/100)</f>
        <v>0.33695728291316529</v>
      </c>
      <c r="J30" s="204" cm="1">
        <f t="array" ref="J30">_xlfn.SINGLE(IFERROR(((MMULT(NotlarYuzdelikBasari!$E30:$N30,DersMatris_Degerlendirme!I$4:I$13)/(SUM(DersMatris_Degerlendirme!I$4:I$13)))+(MMULT(NotlarYuzdelikBasari!$AL30:$AU30,DersMatris_Degerlendirme!I$15:I$24)/(SUM(DersMatris_Degerlendirme!I$15:I$24))))/2,0))*(DersMatris!$H$12/100)</f>
        <v>0.14583333333333334</v>
      </c>
      <c r="K30" s="204" cm="1">
        <f t="array" ref="K30">_xlfn.SINGLE(IFERROR(((MMULT(NotlarYuzdelikBasari!$E30:$N30,DersMatris_Degerlendirme!J$4:J$13)/(SUM(DersMatris_Degerlendirme!J$4:J$13)))+(MMULT(NotlarYuzdelikBasari!$AL30:$AU30,DersMatris_Degerlendirme!J$15:J$24)/(SUM(DersMatris_Degerlendirme!J$15:J$24))))/2,0))*(DersMatris!$I$12/100)</f>
        <v>0.15000000000000002</v>
      </c>
      <c r="L30" s="204" cm="1">
        <f t="array" ref="L30">_xlfn.SINGLE(IFERROR(((MMULT(NotlarYuzdelikBasari!$E30:$N30,DersMatris_Degerlendirme!K$4:K$13)/(SUM(DersMatris_Degerlendirme!K$4:K$13)))+(MMULT(NotlarYuzdelikBasari!$AL30:$AU30,DersMatris_Degerlendirme!K$15:K$24)/(SUM(DersMatris_Degerlendirme!K$15:K$24))))/2,0))*(DersMatris!$J$12/100)</f>
        <v>0.1738095238095238</v>
      </c>
      <c r="M30" s="204" cm="1">
        <f t="array" ref="M30">_xlfn.SINGLE(IFERROR(((MMULT(NotlarYuzdelikBasari!$E30:$N30,DersMatris_Degerlendirme!L$4:L$13)/(SUM(DersMatris_Degerlendirme!L$4:L$13)))+(MMULT(NotlarYuzdelikBasari!$AL30:$AU30,DersMatris_Degerlendirme!L$15:L$24)/(SUM(DersMatris_Degerlendirme!L$15:L$24))))/2,0))*(DersMatris!$K$12/100)</f>
        <v>0.29346938775510201</v>
      </c>
      <c r="N30" s="204" cm="1">
        <f t="array" ref="N30">_xlfn.SINGLE(IFERROR(((MMULT(NotlarYuzdelikBasari!$E30:$N30,DersMatris_Degerlendirme!M$4:M$13)/(SUM(DersMatris_Degerlendirme!M$4:M$13)))+(MMULT(NotlarYuzdelikBasari!$AL30:$AU30,DersMatris_Degerlendirme!M$15:M$24)/(SUM(DersMatris_Degerlendirme!M$15:M$24))))/2,0))*(DersMatris!$L$12/100)</f>
        <v>0.2441299019607843</v>
      </c>
      <c r="O30" s="204" cm="1">
        <f t="array" ref="O30">_xlfn.SINGLE(IFERROR(((MMULT(NotlarYuzdelikBasari!$E30:$N30,DersMatris_Degerlendirme!N$4:N$13)/(SUM(DersMatris_Degerlendirme!N$4:N$13)))+(MMULT(NotlarYuzdelikBasari!$AL30:$AU30,DersMatris_Degerlendirme!N$15:N$24)/(SUM(DersMatris_Degerlendirme!N$15:N$24))))/2,0))*(DersMatris!$M$12/100)</f>
        <v>0.48390645371577579</v>
      </c>
      <c r="P30" s="204" cm="1">
        <f t="array" ref="P30">_xlfn.SINGLE(IFERROR(((MMULT(NotlarYuzdelikBasari!$E30:$N30,DersMatris_Degerlendirme!O$4:O$13)/(SUM(DersMatris_Degerlendirme!O$4:O$13)))+(MMULT(NotlarYuzdelikBasari!$AL30:$AU30,DersMatris_Degerlendirme!O$15:O$24)/(SUM(DersMatris_Degerlendirme!O$15:O$24))))/2,0))*(DersMatris!$N$12/100)</f>
        <v>0</v>
      </c>
      <c r="Q30" s="204" cm="1">
        <f t="array" ref="Q30">_xlfn.SINGLE(IFERROR(((MMULT(NotlarYuzdelikBasari!$E30:$N30,DersMatris_Degerlendirme!P$4:P$13)/(SUM(DersMatris_Degerlendirme!P$4:P$13)))+(MMULT(NotlarYuzdelikBasari!$AL30:$AU30,DersMatris_Degerlendirme!P$15:P$24)/(SUM(DersMatris_Degerlendirme!P$15:P$24))))/2,0))*(DersMatris!$O$12/100)</f>
        <v>0</v>
      </c>
      <c r="R30" s="204" cm="1">
        <f t="array" ref="R30">_xlfn.SINGLE(IFERROR(((MMULT(NotlarYuzdelikBasari!$E30:$N30,DersMatris_Degerlendirme!Q$4:Q$13)/(SUM(DersMatris_Degerlendirme!Q$4:Q$13)))+(MMULT(NotlarYuzdelikBasari!$AL30:$AU30,DersMatris_Degerlendirme!Q$15:Q$24)/(SUM(DersMatris_Degerlendirme!Q$15:Q$24))))/2,0))*(DersMatris!$P$12/100)</f>
        <v>0</v>
      </c>
      <c r="S30" s="204" cm="1">
        <f t="array" ref="S30">_xlfn.SINGLE(IFERROR(((MMULT(NotlarYuzdelikBasari!$E30:$N30,DersMatris_Degerlendirme!R$4:R$13)/(SUM(DersMatris_Degerlendirme!R$4:R$13)))+(MMULT(NotlarYuzdelikBasari!$AL30:$AU30,DersMatris_Degerlendirme!R$15:R$24)/(SUM(DersMatris_Degerlendirme!R$15:R$24))))/2,0))*(DersMatris!$Q$12/100)</f>
        <v>0</v>
      </c>
      <c r="U30" s="188">
        <f>IFERROR(
    (
        IFERROR( MMULT(NotlarYuzdelikBasari!$E30:$N30, Degerlendirme!D$4:D$13) / SUM(Degerlendirme!D$4:D$13), 0 ) +
        IFERROR( MMULT(NotlarYuzdelikBasari!$AL30:$AU30, Degerlendirme!D$15:D$24) / SUM(Degerlendirme!D$15:D$24), 0 )
    ) / 2,
    0
)</f>
        <v>0.375</v>
      </c>
      <c r="V30" s="188">
        <f>IFERROR(
    (
        IFERROR( MMULT(NotlarYuzdelikBasari!$E30:$N30, Degerlendirme!E$4:E$13) / SUM(Degerlendirme!E$4:E$13), 0 ) +
        IFERROR( MMULT(NotlarYuzdelikBasari!$AL30:$AU30, Degerlendirme!E$15:E$24) / SUM(Degerlendirme!E$15:E$24), 0 )
    ) / 2,
    0
)</f>
        <v>0.66666666666666674</v>
      </c>
      <c r="W30" s="188">
        <f>IFERROR(
    (
        IFERROR( MMULT(NotlarYuzdelikBasari!$E30:$N30, Degerlendirme!F$4:F$13) / SUM(Degerlendirme!F$4:F$13), 0 ) +
        IFERROR( MMULT(NotlarYuzdelikBasari!$AL30:$AU30, Degerlendirme!F$15:F$24) / SUM(Degerlendirme!F$15:F$24), 0 )
    ) / 2,
    0
)</f>
        <v>0.5</v>
      </c>
      <c r="X30" s="188">
        <f>IFERROR(
    (
        IFERROR( MMULT(NotlarYuzdelikBasari!$E30:$N30, Degerlendirme!G$4:G$13) / SUM(Degerlendirme!G$4:G$13), 0 ) +
        IFERROR( MMULT(NotlarYuzdelikBasari!$AL30:$AU30, Degerlendirme!G$15:G$24) / SUM(Degerlendirme!G$15:G$24), 0 )
    ) / 2,
    0
)</f>
        <v>0.70833333333333326</v>
      </c>
      <c r="Y30" s="188">
        <f>IFERROR(
    (
        IFERROR( MMULT(NotlarYuzdelikBasari!$E30:$N30, Degerlendirme!H$4:H$13) / SUM(Degerlendirme!H$4:H$13), 0 ) +
        IFERROR( MMULT(NotlarYuzdelikBasari!$AL30:$AU30, Degerlendirme!H$15:H$24) / SUM(Degerlendirme!H$15:H$24), 0 )
    ) / 2,
    0
)</f>
        <v>0.375</v>
      </c>
      <c r="Z30" s="188">
        <f>IFERROR(
    (
        IFERROR( MMULT(NotlarYuzdelikBasari!$E30:$N30, Degerlendirme!I$4:I$13) / SUM(Degerlendirme!I$4:I$13), 0 ) +
        IFERROR( MMULT(NotlarYuzdelikBasari!$AL30:$AU30, Degerlendirme!I$15:I$24) / SUM(Degerlendirme!I$15:I$24), 0 )
    ) / 2,
    0
)</f>
        <v>0.75</v>
      </c>
      <c r="AA30" s="188">
        <f>IFERROR(
    (
        IFERROR( MMULT(NotlarYuzdelikBasari!$E30:$N30, Degerlendirme!J$4:J$13) / SUM(Degerlendirme!J$4:J$13), 0 ) +
        IFERROR( MMULT(NotlarYuzdelikBasari!$AL30:$AU30, Degerlendirme!J$15:J$24) / SUM(Degerlendirme!J$15:J$24), 0 )
    ) / 2,
    0
)</f>
        <v>0.5</v>
      </c>
      <c r="AB30" s="188">
        <f>IFERROR(
    (
        IFERROR( MMULT(NotlarYuzdelikBasari!$E30:$N30, Degerlendirme!K$4:K$13) / SUM(Degerlendirme!K$4:K$13), 0 ) +
        IFERROR( MMULT(NotlarYuzdelikBasari!$AL30:$AU30, Degerlendirme!K$15:K$24) / SUM(Degerlendirme!K$15:K$24), 0 )
    ) / 2,
    0
)</f>
        <v>0.75</v>
      </c>
      <c r="AD30" s="60" t="s">
        <v>19</v>
      </c>
      <c r="AE30" s="138">
        <f>IF(AA$304&gt;0,AVERAGEIF(AA$3:AA$302,"&gt;0"),0)</f>
        <v>0.74066840277777779</v>
      </c>
    </row>
    <row r="31" spans="1:31" x14ac:dyDescent="0.25">
      <c r="A31" s="94">
        <v>29</v>
      </c>
      <c r="B31" s="143">
        <f>IF(Notlar!B31&lt;&gt;"",Notlar!B31,"")</f>
        <v>2111505201</v>
      </c>
      <c r="C31" s="144" t="str">
        <f>IF(Notlar!C31&lt;&gt;"",Notlar!C31,"")</f>
        <v xml:space="preserve">MUHAMMAD </v>
      </c>
      <c r="D31" s="184" t="str">
        <f>IF(Notlar!D31&lt;&gt;"",Notlar!D31,"")</f>
        <v>KALUMIAN</v>
      </c>
      <c r="E31" s="208" cm="1">
        <f t="array" ref="E31">_xlfn.SINGLE(IFERROR(((MMULT(NotlarYuzdelikBasari!$E31:$N31,DersMatris_Degerlendirme!D$4:D$13)/(SUM(DersMatris_Degerlendirme!D$4:D$13)))+(MMULT(NotlarYuzdelikBasari!$AL31:$AU31,DersMatris_Degerlendirme!D$15:D$24)/(SUM(DersMatris_Degerlendirme!D$15:D$24))))/2,0))*(DersMatris!$C$12/100)</f>
        <v>0.33889358108108109</v>
      </c>
      <c r="F31" s="208" cm="1">
        <f t="array" ref="F31">_xlfn.SINGLE(IFERROR(((MMULT(NotlarYuzdelikBasari!$E31:$N31,DersMatris_Degerlendirme!E$4:E$13)/(SUM(DersMatris_Degerlendirme!E$4:E$13)))+(MMULT(NotlarYuzdelikBasari!$AL31:$AU31,DersMatris_Degerlendirme!E$15:E$24)/(SUM(DersMatris_Degerlendirme!E$15:E$24))))/2,0))*(DersMatris!$D$12/100)</f>
        <v>0.48397867874502876</v>
      </c>
      <c r="G31" s="204" cm="1">
        <f t="array" ref="G31">_xlfn.SINGLE(IFERROR(((MMULT(NotlarYuzdelikBasari!$E31:$N31,DersMatris_Degerlendirme!F$4:F$13)/(SUM(DersMatris_Degerlendirme!F$4:F$13)))+(MMULT(NotlarYuzdelikBasari!$AL31:$AU31,DersMatris_Degerlendirme!F$15:F$24)/(SUM(DersMatris_Degerlendirme!F$15:F$24))))/2,0))*(DersMatris!$E$12/100)</f>
        <v>0.43622377622377623</v>
      </c>
      <c r="H31" s="204" cm="1">
        <f t="array" ref="H31">_xlfn.SINGLE(IFERROR(((MMULT(NotlarYuzdelikBasari!$E31:$N31,DersMatris_Degerlendirme!G$4:G$13)/(SUM(DersMatris_Degerlendirme!G$4:G$13)))+(MMULT(NotlarYuzdelikBasari!$AL31:$AU31,DersMatris_Degerlendirme!G$15:G$24)/(SUM(DersMatris_Degerlendirme!G$15:G$24))))/2,0))*(DersMatris!$F$12/100)</f>
        <v>0.48054956896551726</v>
      </c>
      <c r="I31" s="204" cm="1">
        <f t="array" ref="I31">_xlfn.SINGLE(IFERROR(((MMULT(NotlarYuzdelikBasari!$E31:$N31,DersMatris_Degerlendirme!H$4:H$13)/(SUM(DersMatris_Degerlendirme!H$4:H$13)))+(MMULT(NotlarYuzdelikBasari!$AL31:$AU31,DersMatris_Degerlendirme!H$15:H$24)/(SUM(DersMatris_Degerlendirme!H$15:H$24))))/2,0))*(DersMatris!$G$12/100)</f>
        <v>0.29604341736694678</v>
      </c>
      <c r="J31" s="204" cm="1">
        <f t="array" ref="J31">_xlfn.SINGLE(IFERROR(((MMULT(NotlarYuzdelikBasari!$E31:$N31,DersMatris_Degerlendirme!I$4:I$13)/(SUM(DersMatris_Degerlendirme!I$4:I$13)))+(MMULT(NotlarYuzdelikBasari!$AL31:$AU31,DersMatris_Degerlendirme!I$15:I$24)/(SUM(DersMatris_Degerlendirme!I$15:I$24))))/2,0))*(DersMatris!$H$12/100)</f>
        <v>0.10833333333333335</v>
      </c>
      <c r="K31" s="204" cm="1">
        <f t="array" ref="K31">_xlfn.SINGLE(IFERROR(((MMULT(NotlarYuzdelikBasari!$E31:$N31,DersMatris_Degerlendirme!J$4:J$13)/(SUM(DersMatris_Degerlendirme!J$4:J$13)))+(MMULT(NotlarYuzdelikBasari!$AL31:$AU31,DersMatris_Degerlendirme!J$15:J$24)/(SUM(DersMatris_Degerlendirme!J$15:J$24))))/2,0))*(DersMatris!$I$12/100)</f>
        <v>0.11666666666666668</v>
      </c>
      <c r="L31" s="204" cm="1">
        <f t="array" ref="L31">_xlfn.SINGLE(IFERROR(((MMULT(NotlarYuzdelikBasari!$E31:$N31,DersMatris_Degerlendirme!K$4:K$13)/(SUM(DersMatris_Degerlendirme!K$4:K$13)))+(MMULT(NotlarYuzdelikBasari!$AL31:$AU31,DersMatris_Degerlendirme!K$15:K$24)/(SUM(DersMatris_Degerlendirme!K$15:K$24))))/2,0))*(DersMatris!$J$12/100)</f>
        <v>0.15</v>
      </c>
      <c r="M31" s="204" cm="1">
        <f t="array" ref="M31">_xlfn.SINGLE(IFERROR(((MMULT(NotlarYuzdelikBasari!$E31:$N31,DersMatris_Degerlendirme!L$4:L$13)/(SUM(DersMatris_Degerlendirme!L$4:L$13)))+(MMULT(NotlarYuzdelikBasari!$AL31:$AU31,DersMatris_Degerlendirme!L$15:L$24)/(SUM(DersMatris_Degerlendirme!L$15:L$24))))/2,0))*(DersMatris!$K$12/100)</f>
        <v>0.24938775510204075</v>
      </c>
      <c r="N31" s="204" cm="1">
        <f t="array" ref="N31">_xlfn.SINGLE(IFERROR(((MMULT(NotlarYuzdelikBasari!$E31:$N31,DersMatris_Degerlendirme!M$4:M$13)/(SUM(DersMatris_Degerlendirme!M$4:M$13)))+(MMULT(NotlarYuzdelikBasari!$AL31:$AU31,DersMatris_Degerlendirme!M$15:M$24)/(SUM(DersMatris_Degerlendirme!M$15:M$24))))/2,0))*(DersMatris!$L$12/100)</f>
        <v>0.20490196078431372</v>
      </c>
      <c r="O31" s="204" cm="1">
        <f t="array" ref="O31">_xlfn.SINGLE(IFERROR(((MMULT(NotlarYuzdelikBasari!$E31:$N31,DersMatris_Degerlendirme!N$4:N$13)/(SUM(DersMatris_Degerlendirme!N$4:N$13)))+(MMULT(NotlarYuzdelikBasari!$AL31:$AU31,DersMatris_Degerlendirme!N$15:N$24)/(SUM(DersMatris_Degerlendirme!N$15:N$24))))/2,0))*(DersMatris!$M$12/100)</f>
        <v>0.4086742177314211</v>
      </c>
      <c r="P31" s="204" cm="1">
        <f t="array" ref="P31">_xlfn.SINGLE(IFERROR(((MMULT(NotlarYuzdelikBasari!$E31:$N31,DersMatris_Degerlendirme!O$4:O$13)/(SUM(DersMatris_Degerlendirme!O$4:O$13)))+(MMULT(NotlarYuzdelikBasari!$AL31:$AU31,DersMatris_Degerlendirme!O$15:O$24)/(SUM(DersMatris_Degerlendirme!O$15:O$24))))/2,0))*(DersMatris!$N$12/100)</f>
        <v>0</v>
      </c>
      <c r="Q31" s="204" cm="1">
        <f t="array" ref="Q31">_xlfn.SINGLE(IFERROR(((MMULT(NotlarYuzdelikBasari!$E31:$N31,DersMatris_Degerlendirme!P$4:P$13)/(SUM(DersMatris_Degerlendirme!P$4:P$13)))+(MMULT(NotlarYuzdelikBasari!$AL31:$AU31,DersMatris_Degerlendirme!P$15:P$24)/(SUM(DersMatris_Degerlendirme!P$15:P$24))))/2,0))*(DersMatris!$O$12/100)</f>
        <v>0</v>
      </c>
      <c r="R31" s="204" cm="1">
        <f t="array" ref="R31">_xlfn.SINGLE(IFERROR(((MMULT(NotlarYuzdelikBasari!$E31:$N31,DersMatris_Degerlendirme!Q$4:Q$13)/(SUM(DersMatris_Degerlendirme!Q$4:Q$13)))+(MMULT(NotlarYuzdelikBasari!$AL31:$AU31,DersMatris_Degerlendirme!Q$15:Q$24)/(SUM(DersMatris_Degerlendirme!Q$15:Q$24))))/2,0))*(DersMatris!$P$12/100)</f>
        <v>0</v>
      </c>
      <c r="S31" s="204" cm="1">
        <f t="array" ref="S31">_xlfn.SINGLE(IFERROR(((MMULT(NotlarYuzdelikBasari!$E31:$N31,DersMatris_Degerlendirme!R$4:R$13)/(SUM(DersMatris_Degerlendirme!R$4:R$13)))+(MMULT(NotlarYuzdelikBasari!$AL31:$AU31,DersMatris_Degerlendirme!R$15:R$24)/(SUM(DersMatris_Degerlendirme!R$15:R$24))))/2,0))*(DersMatris!$Q$12/100)</f>
        <v>0</v>
      </c>
      <c r="U31" s="188">
        <f>IFERROR(
    (
        IFERROR( MMULT(NotlarYuzdelikBasari!$E31:$N31, Degerlendirme!D$4:D$13) / SUM(Degerlendirme!D$4:D$13), 0 ) +
        IFERROR( MMULT(NotlarYuzdelikBasari!$AL31:$AU31, Degerlendirme!D$15:D$24) / SUM(Degerlendirme!D$15:D$24), 0 )
    ) / 2,
    0
)</f>
        <v>0.375</v>
      </c>
      <c r="V31" s="188">
        <f>IFERROR(
    (
        IFERROR( MMULT(NotlarYuzdelikBasari!$E31:$N31, Degerlendirme!E$4:E$13) / SUM(Degerlendirme!E$4:E$13), 0 ) +
        IFERROR( MMULT(NotlarYuzdelikBasari!$AL31:$AU31, Degerlendirme!E$15:E$24) / SUM(Degerlendirme!E$15:E$24), 0 )
    ) / 2,
    0
)</f>
        <v>0.4375</v>
      </c>
      <c r="W31" s="188">
        <f>IFERROR(
    (
        IFERROR( MMULT(NotlarYuzdelikBasari!$E31:$N31, Degerlendirme!F$4:F$13) / SUM(Degerlendirme!F$4:F$13), 0 ) +
        IFERROR( MMULT(NotlarYuzdelikBasari!$AL31:$AU31, Degerlendirme!F$15:F$24) / SUM(Degerlendirme!F$15:F$24), 0 )
    ) / 2,
    0
)</f>
        <v>0.58333333333333326</v>
      </c>
      <c r="X31" s="188">
        <f>IFERROR(
    (
        IFERROR( MMULT(NotlarYuzdelikBasari!$E31:$N31, Degerlendirme!G$4:G$13) / SUM(Degerlendirme!G$4:G$13), 0 ) +
        IFERROR( MMULT(NotlarYuzdelikBasari!$AL31:$AU31, Degerlendirme!G$15:G$24) / SUM(Degerlendirme!G$15:G$24), 0 )
    ) / 2,
    0
)</f>
        <v>0.54166666666666674</v>
      </c>
      <c r="Y31" s="188">
        <f>IFERROR(
    (
        IFERROR( MMULT(NotlarYuzdelikBasari!$E31:$N31, Degerlendirme!H$4:H$13) / SUM(Degerlendirme!H$4:H$13), 0 ) +
        IFERROR( MMULT(NotlarYuzdelikBasari!$AL31:$AU31, Degerlendirme!H$15:H$24) / SUM(Degerlendirme!H$15:H$24), 0 )
    ) / 2,
    0
)</f>
        <v>0.20833333333333334</v>
      </c>
      <c r="Z31" s="188">
        <f>IFERROR(
    (
        IFERROR( MMULT(NotlarYuzdelikBasari!$E31:$N31, Degerlendirme!I$4:I$13) / SUM(Degerlendirme!I$4:I$13), 0 ) +
        IFERROR( MMULT(NotlarYuzdelikBasari!$AL31:$AU31, Degerlendirme!I$15:I$24) / SUM(Degerlendirme!I$15:I$24), 0 )
    ) / 2,
    0
)</f>
        <v>0.5625</v>
      </c>
      <c r="AA31" s="188">
        <f>IFERROR(
    (
        IFERROR( MMULT(NotlarYuzdelikBasari!$E31:$N31, Degerlendirme!J$4:J$13) / SUM(Degerlendirme!J$4:J$13), 0 ) +
        IFERROR( MMULT(NotlarYuzdelikBasari!$AL31:$AU31, Degerlendirme!J$15:J$24) / SUM(Degerlendirme!J$15:J$24), 0 )
    ) / 2,
    0
)</f>
        <v>0.58333333333333337</v>
      </c>
      <c r="AB31" s="188">
        <f>IFERROR(
    (
        IFERROR( MMULT(NotlarYuzdelikBasari!$E31:$N31, Degerlendirme!K$4:K$13) / SUM(Degerlendirme!K$4:K$13), 0 ) +
        IFERROR( MMULT(NotlarYuzdelikBasari!$AL31:$AU31, Degerlendirme!K$15:K$24) / SUM(Degerlendirme!K$15:K$24), 0 )
    ) / 2,
    0
)</f>
        <v>0.625</v>
      </c>
      <c r="AD31" s="60" t="s">
        <v>20</v>
      </c>
      <c r="AE31" s="138">
        <f>IF(AB$304&gt;0,AVERAGEIF(AB$3:AB$302,"&gt;0"),0)</f>
        <v>0.73828125</v>
      </c>
    </row>
    <row r="32" spans="1:31" x14ac:dyDescent="0.25">
      <c r="A32" s="95">
        <v>30</v>
      </c>
      <c r="B32" s="141">
        <f>IF(Notlar!B32&lt;&gt;"",Notlar!B32,"")</f>
        <v>2111505205</v>
      </c>
      <c r="C32" s="142" t="str">
        <f>IF(Notlar!C32&lt;&gt;"",Notlar!C32,"")</f>
        <v xml:space="preserve">ABDULLAH MOHAMMED </v>
      </c>
      <c r="D32" s="183" t="str">
        <f>IF(Notlar!D32&lt;&gt;"",Notlar!D32,"")</f>
        <v>ABDULAZIZ AHMED AL-SENWI</v>
      </c>
      <c r="E32" s="208" cm="1">
        <f t="array" ref="E32">_xlfn.SINGLE(IFERROR(((MMULT(NotlarYuzdelikBasari!$E32:$N32,DersMatris_Degerlendirme!D$4:D$13)/(SUM(DersMatris_Degerlendirme!D$4:D$13)))+(MMULT(NotlarYuzdelikBasari!$AL32:$AU32,DersMatris_Degerlendirme!D$15:D$24)/(SUM(DersMatris_Degerlendirme!D$15:D$24))))/2,0))*(DersMatris!$C$12/100)</f>
        <v>0.38350850850850854</v>
      </c>
      <c r="F32" s="208" cm="1">
        <f t="array" ref="F32">_xlfn.SINGLE(IFERROR(((MMULT(NotlarYuzdelikBasari!$E32:$N32,DersMatris_Degerlendirme!E$4:E$13)/(SUM(DersMatris_Degerlendirme!E$4:E$13)))+(MMULT(NotlarYuzdelikBasari!$AL32:$AU32,DersMatris_Degerlendirme!E$15:E$24)/(SUM(DersMatris_Degerlendirme!E$15:E$24))))/2,0))*(DersMatris!$D$12/100)</f>
        <v>0.54263974812196203</v>
      </c>
      <c r="G32" s="204" cm="1">
        <f t="array" ref="G32">_xlfn.SINGLE(IFERROR(((MMULT(NotlarYuzdelikBasari!$E32:$N32,DersMatris_Degerlendirme!F$4:F$13)/(SUM(DersMatris_Degerlendirme!F$4:F$13)))+(MMULT(NotlarYuzdelikBasari!$AL32:$AU32,DersMatris_Degerlendirme!F$15:F$24)/(SUM(DersMatris_Degerlendirme!F$15:F$24))))/2,0))*(DersMatris!$E$12/100)</f>
        <v>0.47804195804195804</v>
      </c>
      <c r="H32" s="204" cm="1">
        <f t="array" ref="H32">_xlfn.SINGLE(IFERROR(((MMULT(NotlarYuzdelikBasari!$E32:$N32,DersMatris_Degerlendirme!G$4:G$13)/(SUM(DersMatris_Degerlendirme!G$4:G$13)))+(MMULT(NotlarYuzdelikBasari!$AL32:$AU32,DersMatris_Degerlendirme!G$15:G$24)/(SUM(DersMatris_Degerlendirme!G$15:G$24))))/2,0))*(DersMatris!$F$12/100)</f>
        <v>0.52586206896551713</v>
      </c>
      <c r="I32" s="204" cm="1">
        <f t="array" ref="I32">_xlfn.SINGLE(IFERROR(((MMULT(NotlarYuzdelikBasari!$E32:$N32,DersMatris_Degerlendirme!H$4:H$13)/(SUM(DersMatris_Degerlendirme!H$4:H$13)))+(MMULT(NotlarYuzdelikBasari!$AL32:$AU32,DersMatris_Degerlendirme!H$15:H$24)/(SUM(DersMatris_Degerlendirme!H$15:H$24))))/2,0))*(DersMatris!$G$12/100)</f>
        <v>0.32187791783380021</v>
      </c>
      <c r="J32" s="204" cm="1">
        <f t="array" ref="J32">_xlfn.SINGLE(IFERROR(((MMULT(NotlarYuzdelikBasari!$E32:$N32,DersMatris_Degerlendirme!I$4:I$13)/(SUM(DersMatris_Degerlendirme!I$4:I$13)))+(MMULT(NotlarYuzdelikBasari!$AL32:$AU32,DersMatris_Degerlendirme!I$15:I$24)/(SUM(DersMatris_Degerlendirme!I$15:I$24))))/2,0))*(DersMatris!$H$12/100)</f>
        <v>0.125</v>
      </c>
      <c r="K32" s="204" cm="1">
        <f t="array" ref="K32">_xlfn.SINGLE(IFERROR(((MMULT(NotlarYuzdelikBasari!$E32:$N32,DersMatris_Degerlendirme!J$4:J$13)/(SUM(DersMatris_Degerlendirme!J$4:J$13)))+(MMULT(NotlarYuzdelikBasari!$AL32:$AU32,DersMatris_Degerlendirme!J$15:J$24)/(SUM(DersMatris_Degerlendirme!J$15:J$24))))/2,0))*(DersMatris!$I$12/100)</f>
        <v>0.125</v>
      </c>
      <c r="L32" s="204" cm="1">
        <f t="array" ref="L32">_xlfn.SINGLE(IFERROR(((MMULT(NotlarYuzdelikBasari!$E32:$N32,DersMatris_Degerlendirme!K$4:K$13)/(SUM(DersMatris_Degerlendirme!K$4:K$13)))+(MMULT(NotlarYuzdelikBasari!$AL32:$AU32,DersMatris_Degerlendirme!K$15:K$24)/(SUM(DersMatris_Degerlendirme!K$15:K$24))))/2,0))*(DersMatris!$J$12/100)</f>
        <v>0.15952380952380951</v>
      </c>
      <c r="M32" s="204" cm="1">
        <f t="array" ref="M32">_xlfn.SINGLE(IFERROR(((MMULT(NotlarYuzdelikBasari!$E32:$N32,DersMatris_Degerlendirme!L$4:L$13)/(SUM(DersMatris_Degerlendirme!L$4:L$13)))+(MMULT(NotlarYuzdelikBasari!$AL32:$AU32,DersMatris_Degerlendirme!L$15:L$24)/(SUM(DersMatris_Degerlendirme!L$15:L$24))))/2,0))*(DersMatris!$K$12/100)</f>
        <v>0.27387755102040812</v>
      </c>
      <c r="N32" s="204" cm="1">
        <f t="array" ref="N32">_xlfn.SINGLE(IFERROR(((MMULT(NotlarYuzdelikBasari!$E32:$N32,DersMatris_Degerlendirme!M$4:M$13)/(SUM(DersMatris_Degerlendirme!M$4:M$13)))+(MMULT(NotlarYuzdelikBasari!$AL32:$AU32,DersMatris_Degerlendirme!M$15:M$24)/(SUM(DersMatris_Degerlendirme!M$15:M$24))))/2,0))*(DersMatris!$L$12/100)</f>
        <v>0.22188725490196079</v>
      </c>
      <c r="O32" s="204" cm="1">
        <f t="array" ref="O32">_xlfn.SINGLE(IFERROR(((MMULT(NotlarYuzdelikBasari!$E32:$N32,DersMatris_Degerlendirme!N$4:N$13)/(SUM(DersMatris_Degerlendirme!N$4:N$13)))+(MMULT(NotlarYuzdelikBasari!$AL32:$AU32,DersMatris_Degerlendirme!N$15:N$24)/(SUM(DersMatris_Degerlendirme!N$15:N$24))))/2,0))*(DersMatris!$M$12/100)</f>
        <v>0.45179066166883963</v>
      </c>
      <c r="P32" s="204" cm="1">
        <f t="array" ref="P32">_xlfn.SINGLE(IFERROR(((MMULT(NotlarYuzdelikBasari!$E32:$N32,DersMatris_Degerlendirme!O$4:O$13)/(SUM(DersMatris_Degerlendirme!O$4:O$13)))+(MMULT(NotlarYuzdelikBasari!$AL32:$AU32,DersMatris_Degerlendirme!O$15:O$24)/(SUM(DersMatris_Degerlendirme!O$15:O$24))))/2,0))*(DersMatris!$N$12/100)</f>
        <v>0</v>
      </c>
      <c r="Q32" s="204" cm="1">
        <f t="array" ref="Q32">_xlfn.SINGLE(IFERROR(((MMULT(NotlarYuzdelikBasari!$E32:$N32,DersMatris_Degerlendirme!P$4:P$13)/(SUM(DersMatris_Degerlendirme!P$4:P$13)))+(MMULT(NotlarYuzdelikBasari!$AL32:$AU32,DersMatris_Degerlendirme!P$15:P$24)/(SUM(DersMatris_Degerlendirme!P$15:P$24))))/2,0))*(DersMatris!$O$12/100)</f>
        <v>0</v>
      </c>
      <c r="R32" s="204" cm="1">
        <f t="array" ref="R32">_xlfn.SINGLE(IFERROR(((MMULT(NotlarYuzdelikBasari!$E32:$N32,DersMatris_Degerlendirme!Q$4:Q$13)/(SUM(DersMatris_Degerlendirme!Q$4:Q$13)))+(MMULT(NotlarYuzdelikBasari!$AL32:$AU32,DersMatris_Degerlendirme!Q$15:Q$24)/(SUM(DersMatris_Degerlendirme!Q$15:Q$24))))/2,0))*(DersMatris!$P$12/100)</f>
        <v>0</v>
      </c>
      <c r="S32" s="204" cm="1">
        <f t="array" ref="S32">_xlfn.SINGLE(IFERROR(((MMULT(NotlarYuzdelikBasari!$E32:$N32,DersMatris_Degerlendirme!R$4:R$13)/(SUM(DersMatris_Degerlendirme!R$4:R$13)))+(MMULT(NotlarYuzdelikBasari!$AL32:$AU32,DersMatris_Degerlendirme!R$15:R$24)/(SUM(DersMatris_Degerlendirme!R$15:R$24))))/2,0))*(DersMatris!$Q$12/100)</f>
        <v>0</v>
      </c>
      <c r="U32" s="188">
        <f>IFERROR(
    (
        IFERROR( MMULT(NotlarYuzdelikBasari!$E32:$N32, Degerlendirme!D$4:D$13) / SUM(Degerlendirme!D$4:D$13), 0 ) +
        IFERROR( MMULT(NotlarYuzdelikBasari!$AL32:$AU32, Degerlendirme!D$15:D$24) / SUM(Degerlendirme!D$15:D$24), 0 )
    ) / 2,
    0
)</f>
        <v>0.4375</v>
      </c>
      <c r="V32" s="188">
        <f>IFERROR(
    (
        IFERROR( MMULT(NotlarYuzdelikBasari!$E32:$N32, Degerlendirme!E$4:E$13) / SUM(Degerlendirme!E$4:E$13), 0 ) +
        IFERROR( MMULT(NotlarYuzdelikBasari!$AL32:$AU32, Degerlendirme!E$15:E$24) / SUM(Degerlendirme!E$15:E$24), 0 )
    ) / 2,
    0
)</f>
        <v>0.64583333333333326</v>
      </c>
      <c r="W32" s="188">
        <f>IFERROR(
    (
        IFERROR( MMULT(NotlarYuzdelikBasari!$E32:$N32, Degerlendirme!F$4:F$13) / SUM(Degerlendirme!F$4:F$13), 0 ) +
        IFERROR( MMULT(NotlarYuzdelikBasari!$AL32:$AU32, Degerlendirme!F$15:F$24) / SUM(Degerlendirme!F$15:F$24), 0 )
    ) / 2,
    0
)</f>
        <v>0.45833333333333331</v>
      </c>
      <c r="X32" s="188">
        <f>IFERROR(
    (
        IFERROR( MMULT(NotlarYuzdelikBasari!$E32:$N32, Degerlendirme!G$4:G$13) / SUM(Degerlendirme!G$4:G$13), 0 ) +
        IFERROR( MMULT(NotlarYuzdelikBasari!$AL32:$AU32, Degerlendirme!G$15:G$24) / SUM(Degerlendirme!G$15:G$24), 0 )
    ) / 2,
    0
)</f>
        <v>0.5</v>
      </c>
      <c r="Y32" s="188">
        <f>IFERROR(
    (
        IFERROR( MMULT(NotlarYuzdelikBasari!$E32:$N32, Degerlendirme!H$4:H$13) / SUM(Degerlendirme!H$4:H$13), 0 ) +
        IFERROR( MMULT(NotlarYuzdelikBasari!$AL32:$AU32, Degerlendirme!H$15:H$24) / SUM(Degerlendirme!H$15:H$24), 0 )
    ) / 2,
    0
)</f>
        <v>0.25</v>
      </c>
      <c r="Z32" s="188">
        <f>IFERROR(
    (
        IFERROR( MMULT(NotlarYuzdelikBasari!$E32:$N32, Degerlendirme!I$4:I$13) / SUM(Degerlendirme!I$4:I$13), 0 ) +
        IFERROR( MMULT(NotlarYuzdelikBasari!$AL32:$AU32, Degerlendirme!I$15:I$24) / SUM(Degerlendirme!I$15:I$24), 0 )
    ) / 2,
    0
)</f>
        <v>0.625</v>
      </c>
      <c r="AA32" s="188">
        <f>IFERROR(
    (
        IFERROR( MMULT(NotlarYuzdelikBasari!$E32:$N32, Degerlendirme!J$4:J$13) / SUM(Degerlendirme!J$4:J$13), 0 ) +
        IFERROR( MMULT(NotlarYuzdelikBasari!$AL32:$AU32, Degerlendirme!J$15:J$24) / SUM(Degerlendirme!J$15:J$24), 0 )
    ) / 2,
    0
)</f>
        <v>0.625</v>
      </c>
      <c r="AB32" s="188">
        <f>IFERROR(
    (
        IFERROR( MMULT(NotlarYuzdelikBasari!$E32:$N32, Degerlendirme!K$4:K$13) / SUM(Degerlendirme!K$4:K$13), 0 ) +
        IFERROR( MMULT(NotlarYuzdelikBasari!$AL32:$AU32, Degerlendirme!K$15:K$24) / SUM(Degerlendirme!K$15:K$24), 0 )
    ) / 2,
    0
)</f>
        <v>0.625</v>
      </c>
    </row>
    <row r="33" spans="1:28" x14ac:dyDescent="0.25">
      <c r="A33" s="94">
        <v>31</v>
      </c>
      <c r="B33" s="143">
        <f>IF(Notlar!B33&lt;&gt;"",Notlar!B33,"")</f>
        <v>2111505211</v>
      </c>
      <c r="C33" s="144" t="str">
        <f>IF(Notlar!C33&lt;&gt;"",Notlar!C33,"")</f>
        <v xml:space="preserve">MOHAMMED FARES </v>
      </c>
      <c r="D33" s="184" t="str">
        <f>IF(Notlar!D33&lt;&gt;"",Notlar!D33,"")</f>
        <v>MOHAMMED SAEED</v>
      </c>
      <c r="E33" s="208" cm="1">
        <f t="array" ref="E33">_xlfn.SINGLE(IFERROR(((MMULT(NotlarYuzdelikBasari!$E33:$N33,DersMatris_Degerlendirme!D$4:D$13)/(SUM(DersMatris_Degerlendirme!D$4:D$13)))+(MMULT(NotlarYuzdelikBasari!$AL33:$AU33,DersMatris_Degerlendirme!D$15:D$24)/(SUM(DersMatris_Degerlendirme!D$15:D$24))))/2,0))*(DersMatris!$C$12/100)</f>
        <v>0.40802521271271269</v>
      </c>
      <c r="F33" s="208" cm="1">
        <f t="array" ref="F33">_xlfn.SINGLE(IFERROR(((MMULT(NotlarYuzdelikBasari!$E33:$N33,DersMatris_Degerlendirme!E$4:E$13)/(SUM(DersMatris_Degerlendirme!E$4:E$13)))+(MMULT(NotlarYuzdelikBasari!$AL33:$AU33,DersMatris_Degerlendirme!E$15:E$24)/(SUM(DersMatris_Degerlendirme!E$15:E$24))))/2,0))*(DersMatris!$D$12/100)</f>
        <v>0.58631241714538218</v>
      </c>
      <c r="G33" s="204" cm="1">
        <f t="array" ref="G33">_xlfn.SINGLE(IFERROR(((MMULT(NotlarYuzdelikBasari!$E33:$N33,DersMatris_Degerlendirme!F$4:F$13)/(SUM(DersMatris_Degerlendirme!F$4:F$13)))+(MMULT(NotlarYuzdelikBasari!$AL33:$AU33,DersMatris_Degerlendirme!F$15:F$24)/(SUM(DersMatris_Degerlendirme!F$15:F$24))))/2,0))*(DersMatris!$E$12/100)</f>
        <v>0.52293706293706299</v>
      </c>
      <c r="H33" s="204" cm="1">
        <f t="array" ref="H33">_xlfn.SINGLE(IFERROR(((MMULT(NotlarYuzdelikBasari!$E33:$N33,DersMatris_Degerlendirme!G$4:G$13)/(SUM(DersMatris_Degerlendirme!G$4:G$13)))+(MMULT(NotlarYuzdelikBasari!$AL33:$AU33,DersMatris_Degerlendirme!G$15:G$24)/(SUM(DersMatris_Degerlendirme!G$15:G$24))))/2,0))*(DersMatris!$F$12/100)</f>
        <v>0.5757543103448276</v>
      </c>
      <c r="I33" s="204" cm="1">
        <f t="array" ref="I33">_xlfn.SINGLE(IFERROR(((MMULT(NotlarYuzdelikBasari!$E33:$N33,DersMatris_Degerlendirme!H$4:H$13)/(SUM(DersMatris_Degerlendirme!H$4:H$13)))+(MMULT(NotlarYuzdelikBasari!$AL33:$AU33,DersMatris_Degerlendirme!H$15:H$24)/(SUM(DersMatris_Degerlendirme!H$15:H$24))))/2,0))*(DersMatris!$G$12/100)</f>
        <v>0.35636087768440716</v>
      </c>
      <c r="J33" s="204" cm="1">
        <f t="array" ref="J33">_xlfn.SINGLE(IFERROR(((MMULT(NotlarYuzdelikBasari!$E33:$N33,DersMatris_Degerlendirme!I$4:I$13)/(SUM(DersMatris_Degerlendirme!I$4:I$13)))+(MMULT(NotlarYuzdelikBasari!$AL33:$AU33,DersMatris_Degerlendirme!I$15:I$24)/(SUM(DersMatris_Degerlendirme!I$15:I$24))))/2,0))*(DersMatris!$H$12/100)</f>
        <v>0.13750000000000001</v>
      </c>
      <c r="K33" s="204" cm="1">
        <f t="array" ref="K33">_xlfn.SINGLE(IFERROR(((MMULT(NotlarYuzdelikBasari!$E33:$N33,DersMatris_Degerlendirme!J$4:J$13)/(SUM(DersMatris_Degerlendirme!J$4:J$13)))+(MMULT(NotlarYuzdelikBasari!$AL33:$AU33,DersMatris_Degerlendirme!J$15:J$24)/(SUM(DersMatris_Degerlendirme!J$15:J$24))))/2,0))*(DersMatris!$I$12/100)</f>
        <v>0.14166666666666666</v>
      </c>
      <c r="L33" s="204" cm="1">
        <f t="array" ref="L33">_xlfn.SINGLE(IFERROR(((MMULT(NotlarYuzdelikBasari!$E33:$N33,DersMatris_Degerlendirme!K$4:K$13)/(SUM(DersMatris_Degerlendirme!K$4:K$13)))+(MMULT(NotlarYuzdelikBasari!$AL33:$AU33,DersMatris_Degerlendirme!K$15:K$24)/(SUM(DersMatris_Degerlendirme!K$15:K$24))))/2,0))*(DersMatris!$J$12/100)</f>
        <v>0.17857142857142858</v>
      </c>
      <c r="M33" s="204" cm="1">
        <f t="array" ref="M33">_xlfn.SINGLE(IFERROR(((MMULT(NotlarYuzdelikBasari!$E33:$N33,DersMatris_Degerlendirme!L$4:L$13)/(SUM(DersMatris_Degerlendirme!L$4:L$13)))+(MMULT(NotlarYuzdelikBasari!$AL33:$AU33,DersMatris_Degerlendirme!L$15:L$24)/(SUM(DersMatris_Degerlendirme!L$15:L$24))))/2,0))*(DersMatris!$K$12/100)</f>
        <v>0.30108843537414959</v>
      </c>
      <c r="N33" s="204" cm="1">
        <f t="array" ref="N33">_xlfn.SINGLE(IFERROR(((MMULT(NotlarYuzdelikBasari!$E33:$N33,DersMatris_Degerlendirme!M$4:M$13)/(SUM(DersMatris_Degerlendirme!M$4:M$13)))+(MMULT(NotlarYuzdelikBasari!$AL33:$AU33,DersMatris_Degerlendirme!M$15:M$24)/(SUM(DersMatris_Degerlendirme!M$15:M$24))))/2,0))*(DersMatris!$L$12/100)</f>
        <v>0.24696078431372548</v>
      </c>
      <c r="O33" s="204" cm="1">
        <f t="array" ref="O33">_xlfn.SINGLE(IFERROR(((MMULT(NotlarYuzdelikBasari!$E33:$N33,DersMatris_Degerlendirme!N$4:N$13)/(SUM(DersMatris_Degerlendirme!N$4:N$13)))+(MMULT(NotlarYuzdelikBasari!$AL33:$AU33,DersMatris_Degerlendirme!N$15:N$24)/(SUM(DersMatris_Degerlendirme!N$15:N$24))))/2,0))*(DersMatris!$M$12/100)</f>
        <v>0.49075130378096476</v>
      </c>
      <c r="P33" s="204" cm="1">
        <f t="array" ref="P33">_xlfn.SINGLE(IFERROR(((MMULT(NotlarYuzdelikBasari!$E33:$N33,DersMatris_Degerlendirme!O$4:O$13)/(SUM(DersMatris_Degerlendirme!O$4:O$13)))+(MMULT(NotlarYuzdelikBasari!$AL33:$AU33,DersMatris_Degerlendirme!O$15:O$24)/(SUM(DersMatris_Degerlendirme!O$15:O$24))))/2,0))*(DersMatris!$N$12/100)</f>
        <v>0</v>
      </c>
      <c r="Q33" s="204" cm="1">
        <f t="array" ref="Q33">_xlfn.SINGLE(IFERROR(((MMULT(NotlarYuzdelikBasari!$E33:$N33,DersMatris_Degerlendirme!P$4:P$13)/(SUM(DersMatris_Degerlendirme!P$4:P$13)))+(MMULT(NotlarYuzdelikBasari!$AL33:$AU33,DersMatris_Degerlendirme!P$15:P$24)/(SUM(DersMatris_Degerlendirme!P$15:P$24))))/2,0))*(DersMatris!$O$12/100)</f>
        <v>0</v>
      </c>
      <c r="R33" s="204" cm="1">
        <f t="array" ref="R33">_xlfn.SINGLE(IFERROR(((MMULT(NotlarYuzdelikBasari!$E33:$N33,DersMatris_Degerlendirme!Q$4:Q$13)/(SUM(DersMatris_Degerlendirme!Q$4:Q$13)))+(MMULT(NotlarYuzdelikBasari!$AL33:$AU33,DersMatris_Degerlendirme!Q$15:Q$24)/(SUM(DersMatris_Degerlendirme!Q$15:Q$24))))/2,0))*(DersMatris!$P$12/100)</f>
        <v>0</v>
      </c>
      <c r="S33" s="204" cm="1">
        <f t="array" ref="S33">_xlfn.SINGLE(IFERROR(((MMULT(NotlarYuzdelikBasari!$E33:$N33,DersMatris_Degerlendirme!R$4:R$13)/(SUM(DersMatris_Degerlendirme!R$4:R$13)))+(MMULT(NotlarYuzdelikBasari!$AL33:$AU33,DersMatris_Degerlendirme!R$15:R$24)/(SUM(DersMatris_Degerlendirme!R$15:R$24))))/2,0))*(DersMatris!$Q$12/100)</f>
        <v>0</v>
      </c>
      <c r="U33" s="188">
        <f>IFERROR(
    (
        IFERROR( MMULT(NotlarYuzdelikBasari!$E33:$N33, Degerlendirme!D$4:D$13) / SUM(Degerlendirme!D$4:D$13), 0 ) +
        IFERROR( MMULT(NotlarYuzdelikBasari!$AL33:$AU33, Degerlendirme!D$15:D$24) / SUM(Degerlendirme!D$15:D$24), 0 )
    ) / 2,
    0
)</f>
        <v>0.375</v>
      </c>
      <c r="V33" s="188">
        <f>IFERROR(
    (
        IFERROR( MMULT(NotlarYuzdelikBasari!$E33:$N33, Degerlendirme!E$4:E$13) / SUM(Degerlendirme!E$4:E$13), 0 ) +
        IFERROR( MMULT(NotlarYuzdelikBasari!$AL33:$AU33, Degerlendirme!E$15:E$24) / SUM(Degerlendirme!E$15:E$24), 0 )
    ) / 2,
    0
)</f>
        <v>0.60416666666666674</v>
      </c>
      <c r="W33" s="188">
        <f>IFERROR(
    (
        IFERROR( MMULT(NotlarYuzdelikBasari!$E33:$N33, Degerlendirme!F$4:F$13) / SUM(Degerlendirme!F$4:F$13), 0 ) +
        IFERROR( MMULT(NotlarYuzdelikBasari!$AL33:$AU33, Degerlendirme!F$15:F$24) / SUM(Degerlendirme!F$15:F$24), 0 )
    ) / 2,
    0
)</f>
        <v>0.54166666666666674</v>
      </c>
      <c r="X33" s="188">
        <f>IFERROR(
    (
        IFERROR( MMULT(NotlarYuzdelikBasari!$E33:$N33, Degerlendirme!G$4:G$13) / SUM(Degerlendirme!G$4:G$13), 0 ) +
        IFERROR( MMULT(NotlarYuzdelikBasari!$AL33:$AU33, Degerlendirme!G$15:G$24) / SUM(Degerlendirme!G$15:G$24), 0 )
    ) / 2,
    0
)</f>
        <v>0.70833333333333326</v>
      </c>
      <c r="Y33" s="188">
        <f>IFERROR(
    (
        IFERROR( MMULT(NotlarYuzdelikBasari!$E33:$N33, Degerlendirme!H$4:H$13) / SUM(Degerlendirme!H$4:H$13), 0 ) +
        IFERROR( MMULT(NotlarYuzdelikBasari!$AL33:$AU33, Degerlendirme!H$15:H$24) / SUM(Degerlendirme!H$15:H$24), 0 )
    ) / 2,
    0
)</f>
        <v>0.33333333333333331</v>
      </c>
      <c r="Z33" s="188">
        <f>IFERROR(
    (
        IFERROR( MMULT(NotlarYuzdelikBasari!$E33:$N33, Degerlendirme!I$4:I$13) / SUM(Degerlendirme!I$4:I$13), 0 ) +
        IFERROR( MMULT(NotlarYuzdelikBasari!$AL33:$AU33, Degerlendirme!I$15:I$24) / SUM(Degerlendirme!I$15:I$24), 0 )
    ) / 2,
    0
)</f>
        <v>0.625</v>
      </c>
      <c r="AA33" s="188">
        <f>IFERROR(
    (
        IFERROR( MMULT(NotlarYuzdelikBasari!$E33:$N33, Degerlendirme!J$4:J$13) / SUM(Degerlendirme!J$4:J$13), 0 ) +
        IFERROR( MMULT(NotlarYuzdelikBasari!$AL33:$AU33, Degerlendirme!J$15:J$24) / SUM(Degerlendirme!J$15:J$24), 0 )
    ) / 2,
    0
)</f>
        <v>0.64583333333333326</v>
      </c>
      <c r="AB33" s="188">
        <f>IFERROR(
    (
        IFERROR( MMULT(NotlarYuzdelikBasari!$E33:$N33, Degerlendirme!K$4:K$13) / SUM(Degerlendirme!K$4:K$13), 0 ) +
        IFERROR( MMULT(NotlarYuzdelikBasari!$AL33:$AU33, Degerlendirme!K$15:K$24) / SUM(Degerlendirme!K$15:K$24), 0 )
    ) / 2,
    0
)</f>
        <v>0.875</v>
      </c>
    </row>
    <row r="34" spans="1:28" x14ac:dyDescent="0.25">
      <c r="A34" s="95">
        <v>32</v>
      </c>
      <c r="B34" s="141">
        <f>IF(Notlar!B34&lt;&gt;"",Notlar!B34,"")</f>
        <v>2111505220</v>
      </c>
      <c r="C34" s="142" t="str">
        <f>IF(Notlar!C34&lt;&gt;"",Notlar!C34,"")</f>
        <v xml:space="preserve">BAYRAM </v>
      </c>
      <c r="D34" s="183" t="str">
        <f>IF(Notlar!D34&lt;&gt;"",Notlar!D34,"")</f>
        <v>GÜMÜŞ</v>
      </c>
      <c r="E34" s="208" cm="1">
        <f t="array" ref="E34">_xlfn.SINGLE(IFERROR(((MMULT(NotlarYuzdelikBasari!$E34:$N34,DersMatris_Degerlendirme!D$4:D$13)/(SUM(DersMatris_Degerlendirme!D$4:D$13)))+(MMULT(NotlarYuzdelikBasari!$AL34:$AU34,DersMatris_Degerlendirme!D$15:D$24)/(SUM(DersMatris_Degerlendirme!D$15:D$24))))/2,0))*(DersMatris!$C$12/100)</f>
        <v>0.31179617117117114</v>
      </c>
      <c r="F34" s="208" cm="1">
        <f t="array" ref="F34">_xlfn.SINGLE(IFERROR(((MMULT(NotlarYuzdelikBasari!$E34:$N34,DersMatris_Degerlendirme!E$4:E$13)/(SUM(DersMatris_Degerlendirme!E$4:E$13)))+(MMULT(NotlarYuzdelikBasari!$AL34:$AU34,DersMatris_Degerlendirme!E$15:E$24)/(SUM(DersMatris_Degerlendirme!E$15:E$24))))/2,0))*(DersMatris!$D$12/100)</f>
        <v>0.44748950508174989</v>
      </c>
      <c r="G34" s="204" cm="1">
        <f t="array" ref="G34">_xlfn.SINGLE(IFERROR(((MMULT(NotlarYuzdelikBasari!$E34:$N34,DersMatris_Degerlendirme!F$4:F$13)/(SUM(DersMatris_Degerlendirme!F$4:F$13)))+(MMULT(NotlarYuzdelikBasari!$AL34:$AU34,DersMatris_Degerlendirme!F$15:F$24)/(SUM(DersMatris_Degerlendirme!F$15:F$24))))/2,0))*(DersMatris!$E$12/100)</f>
        <v>0.40139860139860145</v>
      </c>
      <c r="H34" s="204" cm="1">
        <f t="array" ref="H34">_xlfn.SINGLE(IFERROR(((MMULT(NotlarYuzdelikBasari!$E34:$N34,DersMatris_Degerlendirme!G$4:G$13)/(SUM(DersMatris_Degerlendirme!G$4:G$13)))+(MMULT(NotlarYuzdelikBasari!$AL34:$AU34,DersMatris_Degerlendirme!G$15:G$24)/(SUM(DersMatris_Degerlendirme!G$15:G$24))))/2,0))*(DersMatris!$F$12/100)</f>
        <v>0.4398706896551724</v>
      </c>
      <c r="I34" s="204" cm="1">
        <f t="array" ref="I34">_xlfn.SINGLE(IFERROR(((MMULT(NotlarYuzdelikBasari!$E34:$N34,DersMatris_Degerlendirme!H$4:H$13)/(SUM(DersMatris_Degerlendirme!H$4:H$13)))+(MMULT(NotlarYuzdelikBasari!$AL34:$AU34,DersMatris_Degerlendirme!H$15:H$24)/(SUM(DersMatris_Degerlendirme!H$15:H$24))))/2,0))*(DersMatris!$G$12/100)</f>
        <v>0.27431139122315595</v>
      </c>
      <c r="J34" s="204" cm="1">
        <f t="array" ref="J34">_xlfn.SINGLE(IFERROR(((MMULT(NotlarYuzdelikBasari!$E34:$N34,DersMatris_Degerlendirme!I$4:I$13)/(SUM(DersMatris_Degerlendirme!I$4:I$13)))+(MMULT(NotlarYuzdelikBasari!$AL34:$AU34,DersMatris_Degerlendirme!I$15:I$24)/(SUM(DersMatris_Degerlendirme!I$15:I$24))))/2,0))*(DersMatris!$H$12/100)</f>
        <v>0.1</v>
      </c>
      <c r="K34" s="204" cm="1">
        <f t="array" ref="K34">_xlfn.SINGLE(IFERROR(((MMULT(NotlarYuzdelikBasari!$E34:$N34,DersMatris_Degerlendirme!J$4:J$13)/(SUM(DersMatris_Degerlendirme!J$4:J$13)))+(MMULT(NotlarYuzdelikBasari!$AL34:$AU34,DersMatris_Degerlendirme!J$15:J$24)/(SUM(DersMatris_Degerlendirme!J$15:J$24))))/2,0))*(DersMatris!$I$12/100)</f>
        <v>0.1</v>
      </c>
      <c r="L34" s="204" cm="1">
        <f t="array" ref="L34">_xlfn.SINGLE(IFERROR(((MMULT(NotlarYuzdelikBasari!$E34:$N34,DersMatris_Degerlendirme!K$4:K$13)/(SUM(DersMatris_Degerlendirme!K$4:K$13)))+(MMULT(NotlarYuzdelikBasari!$AL34:$AU34,DersMatris_Degerlendirme!K$15:K$24)/(SUM(DersMatris_Degerlendirme!K$15:K$24))))/2,0))*(DersMatris!$J$12/100)</f>
        <v>0.1357142857142857</v>
      </c>
      <c r="M34" s="204" cm="1">
        <f t="array" ref="M34">_xlfn.SINGLE(IFERROR(((MMULT(NotlarYuzdelikBasari!$E34:$N34,DersMatris_Degerlendirme!L$4:L$13)/(SUM(DersMatris_Degerlendirme!L$4:L$13)))+(MMULT(NotlarYuzdelikBasari!$AL34:$AU34,DersMatris_Degerlendirme!L$15:L$24)/(SUM(DersMatris_Degerlendirme!L$15:L$24))))/2,0))*(DersMatris!$K$12/100)</f>
        <v>0.22938775510204079</v>
      </c>
      <c r="N34" s="204" cm="1">
        <f t="array" ref="N34">_xlfn.SINGLE(IFERROR(((MMULT(NotlarYuzdelikBasari!$E34:$N34,DersMatris_Degerlendirme!M$4:M$13)/(SUM(DersMatris_Degerlendirme!M$4:M$13)))+(MMULT(NotlarYuzdelikBasari!$AL34:$AU34,DersMatris_Degerlendirme!M$15:M$24)/(SUM(DersMatris_Degerlendirme!M$15:M$24))))/2,0))*(DersMatris!$L$12/100)</f>
        <v>0.18629901960784312</v>
      </c>
      <c r="O34" s="204" cm="1">
        <f t="array" ref="O34">_xlfn.SINGLE(IFERROR(((MMULT(NotlarYuzdelikBasari!$E34:$N34,DersMatris_Degerlendirme!N$4:N$13)/(SUM(DersMatris_Degerlendirme!N$4:N$13)))+(MMULT(NotlarYuzdelikBasari!$AL34:$AU34,DersMatris_Degerlendirme!N$15:N$24)/(SUM(DersMatris_Degerlendirme!N$15:N$24))))/2,0))*(DersMatris!$M$12/100)</f>
        <v>0.37524445893089958</v>
      </c>
      <c r="P34" s="204" cm="1">
        <f t="array" ref="P34">_xlfn.SINGLE(IFERROR(((MMULT(NotlarYuzdelikBasari!$E34:$N34,DersMatris_Degerlendirme!O$4:O$13)/(SUM(DersMatris_Degerlendirme!O$4:O$13)))+(MMULT(NotlarYuzdelikBasari!$AL34:$AU34,DersMatris_Degerlendirme!O$15:O$24)/(SUM(DersMatris_Degerlendirme!O$15:O$24))))/2,0))*(DersMatris!$N$12/100)</f>
        <v>0</v>
      </c>
      <c r="Q34" s="204" cm="1">
        <f t="array" ref="Q34">_xlfn.SINGLE(IFERROR(((MMULT(NotlarYuzdelikBasari!$E34:$N34,DersMatris_Degerlendirme!P$4:P$13)/(SUM(DersMatris_Degerlendirme!P$4:P$13)))+(MMULT(NotlarYuzdelikBasari!$AL34:$AU34,DersMatris_Degerlendirme!P$15:P$24)/(SUM(DersMatris_Degerlendirme!P$15:P$24))))/2,0))*(DersMatris!$O$12/100)</f>
        <v>0</v>
      </c>
      <c r="R34" s="204" cm="1">
        <f t="array" ref="R34">_xlfn.SINGLE(IFERROR(((MMULT(NotlarYuzdelikBasari!$E34:$N34,DersMatris_Degerlendirme!Q$4:Q$13)/(SUM(DersMatris_Degerlendirme!Q$4:Q$13)))+(MMULT(NotlarYuzdelikBasari!$AL34:$AU34,DersMatris_Degerlendirme!Q$15:Q$24)/(SUM(DersMatris_Degerlendirme!Q$15:Q$24))))/2,0))*(DersMatris!$P$12/100)</f>
        <v>0</v>
      </c>
      <c r="S34" s="204" cm="1">
        <f t="array" ref="S34">_xlfn.SINGLE(IFERROR(((MMULT(NotlarYuzdelikBasari!$E34:$N34,DersMatris_Degerlendirme!R$4:R$13)/(SUM(DersMatris_Degerlendirme!R$4:R$13)))+(MMULT(NotlarYuzdelikBasari!$AL34:$AU34,DersMatris_Degerlendirme!R$15:R$24)/(SUM(DersMatris_Degerlendirme!R$15:R$24))))/2,0))*(DersMatris!$Q$12/100)</f>
        <v>0</v>
      </c>
      <c r="U34" s="188">
        <f>IFERROR(
    (
        IFERROR( MMULT(NotlarYuzdelikBasari!$E34:$N34, Degerlendirme!D$4:D$13) / SUM(Degerlendirme!D$4:D$13), 0 ) +
        IFERROR( MMULT(NotlarYuzdelikBasari!$AL34:$AU34, Degerlendirme!D$15:D$24) / SUM(Degerlendirme!D$15:D$24), 0 )
    ) / 2,
    0
)</f>
        <v>0.25</v>
      </c>
      <c r="V34" s="188">
        <f>IFERROR(
    (
        IFERROR( MMULT(NotlarYuzdelikBasari!$E34:$N34, Degerlendirme!E$4:E$13) / SUM(Degerlendirme!E$4:E$13), 0 ) +
        IFERROR( MMULT(NotlarYuzdelikBasari!$AL34:$AU34, Degerlendirme!E$15:E$24) / SUM(Degerlendirme!E$15:E$24), 0 )
    ) / 2,
    0
)</f>
        <v>0.4375</v>
      </c>
      <c r="W34" s="188">
        <f>IFERROR(
    (
        IFERROR( MMULT(NotlarYuzdelikBasari!$E34:$N34, Degerlendirme!F$4:F$13) / SUM(Degerlendirme!F$4:F$13), 0 ) +
        IFERROR( MMULT(NotlarYuzdelikBasari!$AL34:$AU34, Degerlendirme!F$15:F$24) / SUM(Degerlendirme!F$15:F$24), 0 )
    ) / 2,
    0
)</f>
        <v>0.45833333333333337</v>
      </c>
      <c r="X34" s="188">
        <f>IFERROR(
    (
        IFERROR( MMULT(NotlarYuzdelikBasari!$E34:$N34, Degerlendirme!G$4:G$13) / SUM(Degerlendirme!G$4:G$13), 0 ) +
        IFERROR( MMULT(NotlarYuzdelikBasari!$AL34:$AU34, Degerlendirme!G$15:G$24) / SUM(Degerlendirme!G$15:G$24), 0 )
    ) / 2,
    0
)</f>
        <v>0.45833333333333337</v>
      </c>
      <c r="Y34" s="188">
        <f>IFERROR(
    (
        IFERROR( MMULT(NotlarYuzdelikBasari!$E34:$N34, Degerlendirme!H$4:H$13) / SUM(Degerlendirme!H$4:H$13), 0 ) +
        IFERROR( MMULT(NotlarYuzdelikBasari!$AL34:$AU34, Degerlendirme!H$15:H$24) / SUM(Degerlendirme!H$15:H$24), 0 )
    ) / 2,
    0
)</f>
        <v>0.29166666666666669</v>
      </c>
      <c r="Z34" s="188">
        <f>IFERROR(
    (
        IFERROR( MMULT(NotlarYuzdelikBasari!$E34:$N34, Degerlendirme!I$4:I$13) / SUM(Degerlendirme!I$4:I$13), 0 ) +
        IFERROR( MMULT(NotlarYuzdelikBasari!$AL34:$AU34, Degerlendirme!I$15:I$24) / SUM(Degerlendirme!I$15:I$24), 0 )
    ) / 2,
    0
)</f>
        <v>0.5</v>
      </c>
      <c r="AA34" s="188">
        <f>IFERROR(
    (
        IFERROR( MMULT(NotlarYuzdelikBasari!$E34:$N34, Degerlendirme!J$4:J$13) / SUM(Degerlendirme!J$4:J$13), 0 ) +
        IFERROR( MMULT(NotlarYuzdelikBasari!$AL34:$AU34, Degerlendirme!J$15:J$24) / SUM(Degerlendirme!J$15:J$24), 0 )
    ) / 2,
    0
)</f>
        <v>0.60416666666666674</v>
      </c>
      <c r="AB34" s="188">
        <f>IFERROR(
    (
        IFERROR( MMULT(NotlarYuzdelikBasari!$E34:$N34, Degerlendirme!K$4:K$13) / SUM(Degerlendirme!K$4:K$13), 0 ) +
        IFERROR( MMULT(NotlarYuzdelikBasari!$AL34:$AU34, Degerlendirme!K$15:K$24) / SUM(Degerlendirme!K$15:K$24), 0 )
    ) / 2,
    0
)</f>
        <v>0.5</v>
      </c>
    </row>
    <row r="35" spans="1:28" x14ac:dyDescent="0.25">
      <c r="A35" s="94">
        <v>33</v>
      </c>
      <c r="B35" s="143">
        <f>IF(Notlar!B35&lt;&gt;"",Notlar!B35,"")</f>
        <v>2111505227</v>
      </c>
      <c r="C35" s="144" t="str">
        <f>IF(Notlar!C35&lt;&gt;"",Notlar!C35,"")</f>
        <v xml:space="preserve">AHMED </v>
      </c>
      <c r="D35" s="184" t="str">
        <f>IF(Notlar!D35&lt;&gt;"",Notlar!D35,"")</f>
        <v>RAHAL</v>
      </c>
      <c r="E35" s="208" cm="1">
        <f t="array" ref="E35">_xlfn.SINGLE(IFERROR(((MMULT(NotlarYuzdelikBasari!$E35:$N35,DersMatris_Degerlendirme!D$4:D$13)/(SUM(DersMatris_Degerlendirme!D$4:D$13)))+(MMULT(NotlarYuzdelikBasari!$AL35:$AU35,DersMatris_Degerlendirme!D$15:D$24)/(SUM(DersMatris_Degerlendirme!D$15:D$24))))/2,0))*(DersMatris!$C$12/100)</f>
        <v>0.42741960710710708</v>
      </c>
      <c r="F35" s="208" cm="1">
        <f t="array" ref="F35">_xlfn.SINGLE(IFERROR(((MMULT(NotlarYuzdelikBasari!$E35:$N35,DersMatris_Degerlendirme!E$4:E$13)/(SUM(DersMatris_Degerlendirme!E$4:E$13)))+(MMULT(NotlarYuzdelikBasari!$AL35:$AU35,DersMatris_Degerlendirme!E$15:E$24)/(SUM(DersMatris_Degerlendirme!E$15:E$24))))/2,0))*(DersMatris!$D$12/100)</f>
        <v>0.61193935041979675</v>
      </c>
      <c r="G35" s="204" cm="1">
        <f t="array" ref="G35">_xlfn.SINGLE(IFERROR(((MMULT(NotlarYuzdelikBasari!$E35:$N35,DersMatris_Degerlendirme!F$4:F$13)/(SUM(DersMatris_Degerlendirme!F$4:F$13)))+(MMULT(NotlarYuzdelikBasari!$AL35:$AU35,DersMatris_Degerlendirme!F$15:F$24)/(SUM(DersMatris_Degerlendirme!F$15:F$24))))/2,0))*(DersMatris!$E$12/100)</f>
        <v>0.54097902097902095</v>
      </c>
      <c r="H35" s="204" cm="1">
        <f t="array" ref="H35">_xlfn.SINGLE(IFERROR(((MMULT(NotlarYuzdelikBasari!$E35:$N35,DersMatris_Degerlendirme!G$4:G$13)/(SUM(DersMatris_Degerlendirme!G$4:G$13)))+(MMULT(NotlarYuzdelikBasari!$AL35:$AU35,DersMatris_Degerlendirme!G$15:G$24)/(SUM(DersMatris_Degerlendirme!G$15:G$24))))/2,0))*(DersMatris!$F$12/100)</f>
        <v>0.59304956896551719</v>
      </c>
      <c r="I35" s="204" cm="1">
        <f t="array" ref="I35">_xlfn.SINGLE(IFERROR(((MMULT(NotlarYuzdelikBasari!$E35:$N35,DersMatris_Degerlendirme!H$4:H$13)/(SUM(DersMatris_Degerlendirme!H$4:H$13)))+(MMULT(NotlarYuzdelikBasari!$AL35:$AU35,DersMatris_Degerlendirme!H$15:H$24)/(SUM(DersMatris_Degerlendirme!H$15:H$24))))/2,0))*(DersMatris!$G$12/100)</f>
        <v>0.36378968253968258</v>
      </c>
      <c r="J35" s="204" cm="1">
        <f t="array" ref="J35">_xlfn.SINGLE(IFERROR(((MMULT(NotlarYuzdelikBasari!$E35:$N35,DersMatris_Degerlendirme!I$4:I$13)/(SUM(DersMatris_Degerlendirme!I$4:I$13)))+(MMULT(NotlarYuzdelikBasari!$AL35:$AU35,DersMatris_Degerlendirme!I$15:I$24)/(SUM(DersMatris_Degerlendirme!I$15:I$24))))/2,0))*(DersMatris!$H$12/100)</f>
        <v>0.13750000000000001</v>
      </c>
      <c r="K35" s="204" cm="1">
        <f t="array" ref="K35">_xlfn.SINGLE(IFERROR(((MMULT(NotlarYuzdelikBasari!$E35:$N35,DersMatris_Degerlendirme!J$4:J$13)/(SUM(DersMatris_Degerlendirme!J$4:J$13)))+(MMULT(NotlarYuzdelikBasari!$AL35:$AU35,DersMatris_Degerlendirme!J$15:J$24)/(SUM(DersMatris_Degerlendirme!J$15:J$24))))/2,0))*(DersMatris!$I$12/100)</f>
        <v>0.14166666666666666</v>
      </c>
      <c r="L35" s="204" cm="1">
        <f t="array" ref="L35">_xlfn.SINGLE(IFERROR(((MMULT(NotlarYuzdelikBasari!$E35:$N35,DersMatris_Degerlendirme!K$4:K$13)/(SUM(DersMatris_Degerlendirme!K$4:K$13)))+(MMULT(NotlarYuzdelikBasari!$AL35:$AU35,DersMatris_Degerlendirme!K$15:K$24)/(SUM(DersMatris_Degerlendirme!K$15:K$24))))/2,0))*(DersMatris!$J$12/100)</f>
        <v>0.18095238095238095</v>
      </c>
      <c r="M35" s="204" cm="1">
        <f t="array" ref="M35">_xlfn.SINGLE(IFERROR(((MMULT(NotlarYuzdelikBasari!$E35:$N35,DersMatris_Degerlendirme!L$4:L$13)/(SUM(DersMatris_Degerlendirme!L$4:L$13)))+(MMULT(NotlarYuzdelikBasari!$AL35:$AU35,DersMatris_Degerlendirme!L$15:L$24)/(SUM(DersMatris_Degerlendirme!L$15:L$24))))/2,0))*(DersMatris!$K$12/100)</f>
        <v>0.31061224489795908</v>
      </c>
      <c r="N35" s="204" cm="1">
        <f t="array" ref="N35">_xlfn.SINGLE(IFERROR(((MMULT(NotlarYuzdelikBasari!$E35:$N35,DersMatris_Degerlendirme!M$4:M$13)/(SUM(DersMatris_Degerlendirme!M$4:M$13)))+(MMULT(NotlarYuzdelikBasari!$AL35:$AU35,DersMatris_Degerlendirme!M$15:M$24)/(SUM(DersMatris_Degerlendirme!M$15:M$24))))/2,0))*(DersMatris!$L$12/100)</f>
        <v>0.24979166666666666</v>
      </c>
      <c r="O35" s="204" cm="1">
        <f t="array" ref="O35">_xlfn.SINGLE(IFERROR(((MMULT(NotlarYuzdelikBasari!$E35:$N35,DersMatris_Degerlendirme!N$4:N$13)/(SUM(DersMatris_Degerlendirme!N$4:N$13)))+(MMULT(NotlarYuzdelikBasari!$AL35:$AU35,DersMatris_Degerlendirme!N$15:N$24)/(SUM(DersMatris_Degerlendirme!N$15:N$24))))/2,0))*(DersMatris!$M$12/100)</f>
        <v>0.51116362451108222</v>
      </c>
      <c r="P35" s="204" cm="1">
        <f t="array" ref="P35">_xlfn.SINGLE(IFERROR(((MMULT(NotlarYuzdelikBasari!$E35:$N35,DersMatris_Degerlendirme!O$4:O$13)/(SUM(DersMatris_Degerlendirme!O$4:O$13)))+(MMULT(NotlarYuzdelikBasari!$AL35:$AU35,DersMatris_Degerlendirme!O$15:O$24)/(SUM(DersMatris_Degerlendirme!O$15:O$24))))/2,0))*(DersMatris!$N$12/100)</f>
        <v>0</v>
      </c>
      <c r="Q35" s="204" cm="1">
        <f t="array" ref="Q35">_xlfn.SINGLE(IFERROR(((MMULT(NotlarYuzdelikBasari!$E35:$N35,DersMatris_Degerlendirme!P$4:P$13)/(SUM(DersMatris_Degerlendirme!P$4:P$13)))+(MMULT(NotlarYuzdelikBasari!$AL35:$AU35,DersMatris_Degerlendirme!P$15:P$24)/(SUM(DersMatris_Degerlendirme!P$15:P$24))))/2,0))*(DersMatris!$O$12/100)</f>
        <v>0</v>
      </c>
      <c r="R35" s="204" cm="1">
        <f t="array" ref="R35">_xlfn.SINGLE(IFERROR(((MMULT(NotlarYuzdelikBasari!$E35:$N35,DersMatris_Degerlendirme!Q$4:Q$13)/(SUM(DersMatris_Degerlendirme!Q$4:Q$13)))+(MMULT(NotlarYuzdelikBasari!$AL35:$AU35,DersMatris_Degerlendirme!Q$15:Q$24)/(SUM(DersMatris_Degerlendirme!Q$15:Q$24))))/2,0))*(DersMatris!$P$12/100)</f>
        <v>0</v>
      </c>
      <c r="S35" s="204" cm="1">
        <f t="array" ref="S35">_xlfn.SINGLE(IFERROR(((MMULT(NotlarYuzdelikBasari!$E35:$N35,DersMatris_Degerlendirme!R$4:R$13)/(SUM(DersMatris_Degerlendirme!R$4:R$13)))+(MMULT(NotlarYuzdelikBasari!$AL35:$AU35,DersMatris_Degerlendirme!R$15:R$24)/(SUM(DersMatris_Degerlendirme!R$15:R$24))))/2,0))*(DersMatris!$Q$12/100)</f>
        <v>0</v>
      </c>
      <c r="U35" s="188">
        <f>IFERROR(
    (
        IFERROR( MMULT(NotlarYuzdelikBasari!$E35:$N35, Degerlendirme!D$4:D$13) / SUM(Degerlendirme!D$4:D$13), 0 ) +
        IFERROR( MMULT(NotlarYuzdelikBasari!$AL35:$AU35, Degerlendirme!D$15:D$24) / SUM(Degerlendirme!D$15:D$24), 0 )
    ) / 2,
    0
)</f>
        <v>0.375</v>
      </c>
      <c r="V35" s="188">
        <f>IFERROR(
    (
        IFERROR( MMULT(NotlarYuzdelikBasari!$E35:$N35, Degerlendirme!E$4:E$13) / SUM(Degerlendirme!E$4:E$13), 0 ) +
        IFERROR( MMULT(NotlarYuzdelikBasari!$AL35:$AU35, Degerlendirme!E$15:E$24) / SUM(Degerlendirme!E$15:E$24), 0 )
    ) / 2,
    0
)</f>
        <v>0.72916666666666674</v>
      </c>
      <c r="W35" s="188">
        <f>IFERROR(
    (
        IFERROR( MMULT(NotlarYuzdelikBasari!$E35:$N35, Degerlendirme!F$4:F$13) / SUM(Degerlendirme!F$4:F$13), 0 ) +
        IFERROR( MMULT(NotlarYuzdelikBasari!$AL35:$AU35, Degerlendirme!F$15:F$24) / SUM(Degerlendirme!F$15:F$24), 0 )
    ) / 2,
    0
)</f>
        <v>0.625</v>
      </c>
      <c r="X35" s="188">
        <f>IFERROR(
    (
        IFERROR( MMULT(NotlarYuzdelikBasari!$E35:$N35, Degerlendirme!G$4:G$13) / SUM(Degerlendirme!G$4:G$13), 0 ) +
        IFERROR( MMULT(NotlarYuzdelikBasari!$AL35:$AU35, Degerlendirme!G$15:G$24) / SUM(Degerlendirme!G$15:G$24), 0 )
    ) / 2,
    0
)</f>
        <v>0.625</v>
      </c>
      <c r="Y35" s="188">
        <f>IFERROR(
    (
        IFERROR( MMULT(NotlarYuzdelikBasari!$E35:$N35, Degerlendirme!H$4:H$13) / SUM(Degerlendirme!H$4:H$13), 0 ) +
        IFERROR( MMULT(NotlarYuzdelikBasari!$AL35:$AU35, Degerlendirme!H$15:H$24) / SUM(Degerlendirme!H$15:H$24), 0 )
    ) / 2,
    0
)</f>
        <v>0.29166666666666669</v>
      </c>
      <c r="Z35" s="188">
        <f>IFERROR(
    (
        IFERROR( MMULT(NotlarYuzdelikBasari!$E35:$N35, Degerlendirme!I$4:I$13) / SUM(Degerlendirme!I$4:I$13), 0 ) +
        IFERROR( MMULT(NotlarYuzdelikBasari!$AL35:$AU35, Degerlendirme!I$15:I$24) / SUM(Degerlendirme!I$15:I$24), 0 )
    ) / 2,
    0
)</f>
        <v>0.75</v>
      </c>
      <c r="AA35" s="188">
        <f>IFERROR(
    (
        IFERROR( MMULT(NotlarYuzdelikBasari!$E35:$N35, Degerlendirme!J$4:J$13) / SUM(Degerlendirme!J$4:J$13), 0 ) +
        IFERROR( MMULT(NotlarYuzdelikBasari!$AL35:$AU35, Degerlendirme!J$15:J$24) / SUM(Degerlendirme!J$15:J$24), 0 )
    ) / 2,
    0
)</f>
        <v>0.66666666666666674</v>
      </c>
      <c r="AB35" s="188">
        <f>IFERROR(
    (
        IFERROR( MMULT(NotlarYuzdelikBasari!$E35:$N35, Degerlendirme!K$4:K$13) / SUM(Degerlendirme!K$4:K$13), 0 ) +
        IFERROR( MMULT(NotlarYuzdelikBasari!$AL35:$AU35, Degerlendirme!K$15:K$24) / SUM(Degerlendirme!K$15:K$24), 0 )
    ) / 2,
    0
)</f>
        <v>0.625</v>
      </c>
    </row>
    <row r="36" spans="1:28" x14ac:dyDescent="0.25">
      <c r="A36" s="95">
        <v>34</v>
      </c>
      <c r="B36" s="141">
        <f>IF(Notlar!B36&lt;&gt;"",Notlar!B36,"")</f>
        <v>2111505228</v>
      </c>
      <c r="C36" s="142" t="str">
        <f>IF(Notlar!C36&lt;&gt;"",Notlar!C36,"")</f>
        <v xml:space="preserve">MOTASEM </v>
      </c>
      <c r="D36" s="183" t="str">
        <f>IF(Notlar!D36&lt;&gt;"",Notlar!D36,"")</f>
        <v>ALOKOR</v>
      </c>
      <c r="E36" s="208" cm="1">
        <f t="array" ref="E36">_xlfn.SINGLE(IFERROR(((MMULT(NotlarYuzdelikBasari!$E36:$N36,DersMatris_Degerlendirme!D$4:D$13)/(SUM(DersMatris_Degerlendirme!D$4:D$13)))+(MMULT(NotlarYuzdelikBasari!$AL36:$AU36,DersMatris_Degerlendirme!D$15:D$24)/(SUM(DersMatris_Degerlendirme!D$15:D$24))))/2,0))*(DersMatris!$C$12/100)</f>
        <v>0.4318380880880881</v>
      </c>
      <c r="F36" s="208" cm="1">
        <f t="array" ref="F36">_xlfn.SINGLE(IFERROR(((MMULT(NotlarYuzdelikBasari!$E36:$N36,DersMatris_Degerlendirme!E$4:E$13)/(SUM(DersMatris_Degerlendirme!E$4:E$13)))+(MMULT(NotlarYuzdelikBasari!$AL36:$AU36,DersMatris_Degerlendirme!E$15:E$24)/(SUM(DersMatris_Degerlendirme!E$15:E$24))))/2,0))*(DersMatris!$D$12/100)</f>
        <v>0.62511323464427759</v>
      </c>
      <c r="G36" s="204" cm="1">
        <f t="array" ref="G36">_xlfn.SINGLE(IFERROR(((MMULT(NotlarYuzdelikBasari!$E36:$N36,DersMatris_Degerlendirme!F$4:F$13)/(SUM(DersMatris_Degerlendirme!F$4:F$13)))+(MMULT(NotlarYuzdelikBasari!$AL36:$AU36,DersMatris_Degerlendirme!F$15:F$24)/(SUM(DersMatris_Degerlendirme!F$15:F$24))))/2,0))*(DersMatris!$E$12/100)</f>
        <v>0.558041958041958</v>
      </c>
      <c r="H36" s="204" cm="1">
        <f t="array" ref="H36">_xlfn.SINGLE(IFERROR(((MMULT(NotlarYuzdelikBasari!$E36:$N36,DersMatris_Degerlendirme!G$4:G$13)/(SUM(DersMatris_Degerlendirme!G$4:G$13)))+(MMULT(NotlarYuzdelikBasari!$AL36:$AU36,DersMatris_Degerlendirme!G$15:G$24)/(SUM(DersMatris_Degerlendirme!G$15:G$24))))/2,0))*(DersMatris!$F$12/100)</f>
        <v>0.6110452586206897</v>
      </c>
      <c r="I36" s="204" cm="1">
        <f t="array" ref="I36">_xlfn.SINGLE(IFERROR(((MMULT(NotlarYuzdelikBasari!$E36:$N36,DersMatris_Degerlendirme!H$4:H$13)/(SUM(DersMatris_Degerlendirme!H$4:H$13)))+(MMULT(NotlarYuzdelikBasari!$AL36:$AU36,DersMatris_Degerlendirme!H$15:H$24)/(SUM(DersMatris_Degerlendirme!H$15:H$24))))/2,0))*(DersMatris!$G$12/100)</f>
        <v>0.38241713352007478</v>
      </c>
      <c r="J36" s="204" cm="1">
        <f t="array" ref="J36">_xlfn.SINGLE(IFERROR(((MMULT(NotlarYuzdelikBasari!$E36:$N36,DersMatris_Degerlendirme!I$4:I$13)/(SUM(DersMatris_Degerlendirme!I$4:I$13)))+(MMULT(NotlarYuzdelikBasari!$AL36:$AU36,DersMatris_Degerlendirme!I$15:I$24)/(SUM(DersMatris_Degerlendirme!I$15:I$24))))/2,0))*(DersMatris!$H$12/100)</f>
        <v>0.14166666666666666</v>
      </c>
      <c r="K36" s="204" cm="1">
        <f t="array" ref="K36">_xlfn.SINGLE(IFERROR(((MMULT(NotlarYuzdelikBasari!$E36:$N36,DersMatris_Degerlendirme!J$4:J$13)/(SUM(DersMatris_Degerlendirme!J$4:J$13)))+(MMULT(NotlarYuzdelikBasari!$AL36:$AU36,DersMatris_Degerlendirme!J$15:J$24)/(SUM(DersMatris_Degerlendirme!J$15:J$24))))/2,0))*(DersMatris!$I$12/100)</f>
        <v>0.14166666666666666</v>
      </c>
      <c r="L36" s="204" cm="1">
        <f t="array" ref="L36">_xlfn.SINGLE(IFERROR(((MMULT(NotlarYuzdelikBasari!$E36:$N36,DersMatris_Degerlendirme!K$4:K$13)/(SUM(DersMatris_Degerlendirme!K$4:K$13)))+(MMULT(NotlarYuzdelikBasari!$AL36:$AU36,DersMatris_Degerlendirme!K$15:K$24)/(SUM(DersMatris_Degerlendirme!K$15:K$24))))/2,0))*(DersMatris!$J$12/100)</f>
        <v>0.18809523809523807</v>
      </c>
      <c r="M36" s="204" cm="1">
        <f t="array" ref="M36">_xlfn.SINGLE(IFERROR(((MMULT(NotlarYuzdelikBasari!$E36:$N36,DersMatris_Degerlendirme!L$4:L$13)/(SUM(DersMatris_Degerlendirme!L$4:L$13)))+(MMULT(NotlarYuzdelikBasari!$AL36:$AU36,DersMatris_Degerlendirme!L$15:L$24)/(SUM(DersMatris_Degerlendirme!L$15:L$24))))/2,0))*(DersMatris!$K$12/100)</f>
        <v>0.3197278911564625</v>
      </c>
      <c r="N36" s="204" cm="1">
        <f t="array" ref="N36">_xlfn.SINGLE(IFERROR(((MMULT(NotlarYuzdelikBasari!$E36:$N36,DersMatris_Degerlendirme!M$4:M$13)/(SUM(DersMatris_Degerlendirme!M$4:M$13)))+(MMULT(NotlarYuzdelikBasari!$AL36:$AU36,DersMatris_Degerlendirme!M$15:M$24)/(SUM(DersMatris_Degerlendirme!M$15:M$24))))/2,0))*(DersMatris!$L$12/100)</f>
        <v>0.25895833333333335</v>
      </c>
      <c r="O36" s="204" cm="1">
        <f t="array" ref="O36">_xlfn.SINGLE(IFERROR(((MMULT(NotlarYuzdelikBasari!$E36:$N36,DersMatris_Degerlendirme!N$4:N$13)/(SUM(DersMatris_Degerlendirme!N$4:N$13)))+(MMULT(NotlarYuzdelikBasari!$AL36:$AU36,DersMatris_Degerlendirme!N$15:N$24)/(SUM(DersMatris_Degerlendirme!N$15:N$24))))/2,0))*(DersMatris!$M$12/100)</f>
        <v>0.5205141786179921</v>
      </c>
      <c r="P36" s="204" cm="1">
        <f t="array" ref="P36">_xlfn.SINGLE(IFERROR(((MMULT(NotlarYuzdelikBasari!$E36:$N36,DersMatris_Degerlendirme!O$4:O$13)/(SUM(DersMatris_Degerlendirme!O$4:O$13)))+(MMULT(NotlarYuzdelikBasari!$AL36:$AU36,DersMatris_Degerlendirme!O$15:O$24)/(SUM(DersMatris_Degerlendirme!O$15:O$24))))/2,0))*(DersMatris!$N$12/100)</f>
        <v>0</v>
      </c>
      <c r="Q36" s="204" cm="1">
        <f t="array" ref="Q36">_xlfn.SINGLE(IFERROR(((MMULT(NotlarYuzdelikBasari!$E36:$N36,DersMatris_Degerlendirme!P$4:P$13)/(SUM(DersMatris_Degerlendirme!P$4:P$13)))+(MMULT(NotlarYuzdelikBasari!$AL36:$AU36,DersMatris_Degerlendirme!P$15:P$24)/(SUM(DersMatris_Degerlendirme!P$15:P$24))))/2,0))*(DersMatris!$O$12/100)</f>
        <v>0</v>
      </c>
      <c r="R36" s="204" cm="1">
        <f t="array" ref="R36">_xlfn.SINGLE(IFERROR(((MMULT(NotlarYuzdelikBasari!$E36:$N36,DersMatris_Degerlendirme!Q$4:Q$13)/(SUM(DersMatris_Degerlendirme!Q$4:Q$13)))+(MMULT(NotlarYuzdelikBasari!$AL36:$AU36,DersMatris_Degerlendirme!Q$15:Q$24)/(SUM(DersMatris_Degerlendirme!Q$15:Q$24))))/2,0))*(DersMatris!$P$12/100)</f>
        <v>0</v>
      </c>
      <c r="S36" s="204" cm="1">
        <f t="array" ref="S36">_xlfn.SINGLE(IFERROR(((MMULT(NotlarYuzdelikBasari!$E36:$N36,DersMatris_Degerlendirme!R$4:R$13)/(SUM(DersMatris_Degerlendirme!R$4:R$13)))+(MMULT(NotlarYuzdelikBasari!$AL36:$AU36,DersMatris_Degerlendirme!R$15:R$24)/(SUM(DersMatris_Degerlendirme!R$15:R$24))))/2,0))*(DersMatris!$Q$12/100)</f>
        <v>0</v>
      </c>
      <c r="U36" s="188">
        <f>IFERROR(
    (
        IFERROR( MMULT(NotlarYuzdelikBasari!$E36:$N36, Degerlendirme!D$4:D$13) / SUM(Degerlendirme!D$4:D$13), 0 ) +
        IFERROR( MMULT(NotlarYuzdelikBasari!$AL36:$AU36, Degerlendirme!D$15:D$24) / SUM(Degerlendirme!D$15:D$24), 0 )
    ) / 2,
    0
)</f>
        <v>0.375</v>
      </c>
      <c r="V36" s="188">
        <f>IFERROR(
    (
        IFERROR( MMULT(NotlarYuzdelikBasari!$E36:$N36, Degerlendirme!E$4:E$13) / SUM(Degerlendirme!E$4:E$13), 0 ) +
        IFERROR( MMULT(NotlarYuzdelikBasari!$AL36:$AU36, Degerlendirme!E$15:E$24) / SUM(Degerlendirme!E$15:E$24), 0 )
    ) / 2,
    0
)</f>
        <v>0.66666666666666674</v>
      </c>
      <c r="W36" s="188">
        <f>IFERROR(
    (
        IFERROR( MMULT(NotlarYuzdelikBasari!$E36:$N36, Degerlendirme!F$4:F$13) / SUM(Degerlendirme!F$4:F$13), 0 ) +
        IFERROR( MMULT(NotlarYuzdelikBasari!$AL36:$AU36, Degerlendirme!F$15:F$24) / SUM(Degerlendirme!F$15:F$24), 0 )
    ) / 2,
    0
)</f>
        <v>0.70833333333333326</v>
      </c>
      <c r="X36" s="188">
        <f>IFERROR(
    (
        IFERROR( MMULT(NotlarYuzdelikBasari!$E36:$N36, Degerlendirme!G$4:G$13) / SUM(Degerlendirme!G$4:G$13), 0 ) +
        IFERROR( MMULT(NotlarYuzdelikBasari!$AL36:$AU36, Degerlendirme!G$15:G$24) / SUM(Degerlendirme!G$15:G$24), 0 )
    ) / 2,
    0
)</f>
        <v>0.625</v>
      </c>
      <c r="Y36" s="188">
        <f>IFERROR(
    (
        IFERROR( MMULT(NotlarYuzdelikBasari!$E36:$N36, Degerlendirme!H$4:H$13) / SUM(Degerlendirme!H$4:H$13), 0 ) +
        IFERROR( MMULT(NotlarYuzdelikBasari!$AL36:$AU36, Degerlendirme!H$15:H$24) / SUM(Degerlendirme!H$15:H$24), 0 )
    ) / 2,
    0
)</f>
        <v>0.33333333333333331</v>
      </c>
      <c r="Z36" s="188">
        <f>IFERROR(
    (
        IFERROR( MMULT(NotlarYuzdelikBasari!$E36:$N36, Degerlendirme!I$4:I$13) / SUM(Degerlendirme!I$4:I$13), 0 ) +
        IFERROR( MMULT(NotlarYuzdelikBasari!$AL36:$AU36, Degerlendirme!I$15:I$24) / SUM(Degerlendirme!I$15:I$24), 0 )
    ) / 2,
    0
)</f>
        <v>0.625</v>
      </c>
      <c r="AA36" s="188">
        <f>IFERROR(
    (
        IFERROR( MMULT(NotlarYuzdelikBasari!$E36:$N36, Degerlendirme!J$4:J$13) / SUM(Degerlendirme!J$4:J$13), 0 ) +
        IFERROR( MMULT(NotlarYuzdelikBasari!$AL36:$AU36, Degerlendirme!J$15:J$24) / SUM(Degerlendirme!J$15:J$24), 0 )
    ) / 2,
    0
)</f>
        <v>0.77083333333333326</v>
      </c>
      <c r="AB36" s="188">
        <f>IFERROR(
    (
        IFERROR( MMULT(NotlarYuzdelikBasari!$E36:$N36, Degerlendirme!K$4:K$13) / SUM(Degerlendirme!K$4:K$13), 0 ) +
        IFERROR( MMULT(NotlarYuzdelikBasari!$AL36:$AU36, Degerlendirme!K$15:K$24) / SUM(Degerlendirme!K$15:K$24), 0 )
    ) / 2,
    0
)</f>
        <v>0.875</v>
      </c>
    </row>
    <row r="37" spans="1:28" x14ac:dyDescent="0.25">
      <c r="A37" s="94">
        <v>35</v>
      </c>
      <c r="B37" s="143">
        <f>IF(Notlar!B37&lt;&gt;"",Notlar!B37,"")</f>
        <v>2111505254</v>
      </c>
      <c r="C37" s="144" t="str">
        <f>IF(Notlar!C37&lt;&gt;"",Notlar!C37,"")</f>
        <v xml:space="preserve">YUSUF </v>
      </c>
      <c r="D37" s="184" t="str">
        <f>IF(Notlar!D37&lt;&gt;"",Notlar!D37,"")</f>
        <v>ASLAN</v>
      </c>
      <c r="E37" s="208" cm="1">
        <f t="array" ref="E37">_xlfn.SINGLE(IFERROR(((MMULT(NotlarYuzdelikBasari!$E37:$N37,DersMatris_Degerlendirme!D$4:D$13)/(SUM(DersMatris_Degerlendirme!D$4:D$13)))+(MMULT(NotlarYuzdelikBasari!$AL37:$AU37,DersMatris_Degerlendirme!D$15:D$24)/(SUM(DersMatris_Degerlendirme!D$15:D$24))))/2,0))*(DersMatris!$C$12/100)</f>
        <v>0.52658126876876876</v>
      </c>
      <c r="F37" s="208" cm="1">
        <f t="array" ref="F37">_xlfn.SINGLE(IFERROR(((MMULT(NotlarYuzdelikBasari!$E37:$N37,DersMatris_Degerlendirme!E$4:E$13)/(SUM(DersMatris_Degerlendirme!E$4:E$13)))+(MMULT(NotlarYuzdelikBasari!$AL37:$AU37,DersMatris_Degerlendirme!E$15:E$24)/(SUM(DersMatris_Degerlendirme!E$15:E$24))))/2,0))*(DersMatris!$D$12/100)</f>
        <v>0.7583434600088379</v>
      </c>
      <c r="G37" s="204" cm="1">
        <f t="array" ref="G37">_xlfn.SINGLE(IFERROR(((MMULT(NotlarYuzdelikBasari!$E37:$N37,DersMatris_Degerlendirme!F$4:F$13)/(SUM(DersMatris_Degerlendirme!F$4:F$13)))+(MMULT(NotlarYuzdelikBasari!$AL37:$AU37,DersMatris_Degerlendirme!F$15:F$24)/(SUM(DersMatris_Degerlendirme!F$15:F$24))))/2,0))*(DersMatris!$E$12/100)</f>
        <v>0.67692307692307696</v>
      </c>
      <c r="H37" s="204" cm="1">
        <f t="array" ref="H37">_xlfn.SINGLE(IFERROR(((MMULT(NotlarYuzdelikBasari!$E37:$N37,DersMatris_Degerlendirme!G$4:G$13)/(SUM(DersMatris_Degerlendirme!G$4:G$13)))+(MMULT(NotlarYuzdelikBasari!$AL37:$AU37,DersMatris_Degerlendirme!G$15:G$24)/(SUM(DersMatris_Degerlendirme!G$15:G$24))))/2,0))*(DersMatris!$F$12/100)</f>
        <v>0.74213362068965516</v>
      </c>
      <c r="I37" s="204" cm="1">
        <f t="array" ref="I37">_xlfn.SINGLE(IFERROR(((MMULT(NotlarYuzdelikBasari!$E37:$N37,DersMatris_Degerlendirme!H$4:H$13)/(SUM(DersMatris_Degerlendirme!H$4:H$13)))+(MMULT(NotlarYuzdelikBasari!$AL37:$AU37,DersMatris_Degerlendirme!H$15:H$24)/(SUM(DersMatris_Degerlendirme!H$15:H$24))))/2,0))*(DersMatris!$G$12/100)</f>
        <v>0.45936624649859947</v>
      </c>
      <c r="J37" s="204" cm="1">
        <f t="array" ref="J37">_xlfn.SINGLE(IFERROR(((MMULT(NotlarYuzdelikBasari!$E37:$N37,DersMatris_Degerlendirme!I$4:I$13)/(SUM(DersMatris_Degerlendirme!I$4:I$13)))+(MMULT(NotlarYuzdelikBasari!$AL37:$AU37,DersMatris_Degerlendirme!I$15:I$24)/(SUM(DersMatris_Degerlendirme!I$15:I$24))))/2,0))*(DersMatris!$H$12/100)</f>
        <v>0.17083333333333336</v>
      </c>
      <c r="K37" s="204" cm="1">
        <f t="array" ref="K37">_xlfn.SINGLE(IFERROR(((MMULT(NotlarYuzdelikBasari!$E37:$N37,DersMatris_Degerlendirme!J$4:J$13)/(SUM(DersMatris_Degerlendirme!J$4:J$13)))+(MMULT(NotlarYuzdelikBasari!$AL37:$AU37,DersMatris_Degerlendirme!J$15:J$24)/(SUM(DersMatris_Degerlendirme!J$15:J$24))))/2,0))*(DersMatris!$I$12/100)</f>
        <v>0.17500000000000002</v>
      </c>
      <c r="L37" s="204" cm="1">
        <f t="array" ref="L37">_xlfn.SINGLE(IFERROR(((MMULT(NotlarYuzdelikBasari!$E37:$N37,DersMatris_Degerlendirme!K$4:K$13)/(SUM(DersMatris_Degerlendirme!K$4:K$13)))+(MMULT(NotlarYuzdelikBasari!$AL37:$AU37,DersMatris_Degerlendirme!K$15:K$24)/(SUM(DersMatris_Degerlendirme!K$15:K$24))))/2,0))*(DersMatris!$J$12/100)</f>
        <v>0.22857142857142859</v>
      </c>
      <c r="M37" s="204" cm="1">
        <f t="array" ref="M37">_xlfn.SINGLE(IFERROR(((MMULT(NotlarYuzdelikBasari!$E37:$N37,DersMatris_Degerlendirme!L$4:L$13)/(SUM(DersMatris_Degerlendirme!L$4:L$13)))+(MMULT(NotlarYuzdelikBasari!$AL37:$AU37,DersMatris_Degerlendirme!L$15:L$24)/(SUM(DersMatris_Degerlendirme!L$15:L$24))))/2,0))*(DersMatris!$K$12/100)</f>
        <v>0.38802721088435366</v>
      </c>
      <c r="N37" s="204" cm="1">
        <f t="array" ref="N37">_xlfn.SINGLE(IFERROR(((MMULT(NotlarYuzdelikBasari!$E37:$N37,DersMatris_Degerlendirme!M$4:M$13)/(SUM(DersMatris_Degerlendirme!M$4:M$13)))+(MMULT(NotlarYuzdelikBasari!$AL37:$AU37,DersMatris_Degerlendirme!M$15:M$24)/(SUM(DersMatris_Degerlendirme!M$15:M$24))))/2,0))*(DersMatris!$L$12/100)</f>
        <v>0.31409313725490196</v>
      </c>
      <c r="O37" s="204" cm="1">
        <f t="array" ref="O37">_xlfn.SINGLE(IFERROR(((MMULT(NotlarYuzdelikBasari!$E37:$N37,DersMatris_Degerlendirme!N$4:N$13)/(SUM(DersMatris_Degerlendirme!N$4:N$13)))+(MMULT(NotlarYuzdelikBasari!$AL37:$AU37,DersMatris_Degerlendirme!N$15:N$24)/(SUM(DersMatris_Degerlendirme!N$15:N$24))))/2,0))*(DersMatris!$M$12/100)</f>
        <v>0.63531820404172101</v>
      </c>
      <c r="P37" s="204" cm="1">
        <f t="array" ref="P37">_xlfn.SINGLE(IFERROR(((MMULT(NotlarYuzdelikBasari!$E37:$N37,DersMatris_Degerlendirme!O$4:O$13)/(SUM(DersMatris_Degerlendirme!O$4:O$13)))+(MMULT(NotlarYuzdelikBasari!$AL37:$AU37,DersMatris_Degerlendirme!O$15:O$24)/(SUM(DersMatris_Degerlendirme!O$15:O$24))))/2,0))*(DersMatris!$N$12/100)</f>
        <v>0</v>
      </c>
      <c r="Q37" s="204" cm="1">
        <f t="array" ref="Q37">_xlfn.SINGLE(IFERROR(((MMULT(NotlarYuzdelikBasari!$E37:$N37,DersMatris_Degerlendirme!P$4:P$13)/(SUM(DersMatris_Degerlendirme!P$4:P$13)))+(MMULT(NotlarYuzdelikBasari!$AL37:$AU37,DersMatris_Degerlendirme!P$15:P$24)/(SUM(DersMatris_Degerlendirme!P$15:P$24))))/2,0))*(DersMatris!$O$12/100)</f>
        <v>0</v>
      </c>
      <c r="R37" s="204" cm="1">
        <f t="array" ref="R37">_xlfn.SINGLE(IFERROR(((MMULT(NotlarYuzdelikBasari!$E37:$N37,DersMatris_Degerlendirme!Q$4:Q$13)/(SUM(DersMatris_Degerlendirme!Q$4:Q$13)))+(MMULT(NotlarYuzdelikBasari!$AL37:$AU37,DersMatris_Degerlendirme!Q$15:Q$24)/(SUM(DersMatris_Degerlendirme!Q$15:Q$24))))/2,0))*(DersMatris!$P$12/100)</f>
        <v>0</v>
      </c>
      <c r="S37" s="204" cm="1">
        <f t="array" ref="S37">_xlfn.SINGLE(IFERROR(((MMULT(NotlarYuzdelikBasari!$E37:$N37,DersMatris_Degerlendirme!R$4:R$13)/(SUM(DersMatris_Degerlendirme!R$4:R$13)))+(MMULT(NotlarYuzdelikBasari!$AL37:$AU37,DersMatris_Degerlendirme!R$15:R$24)/(SUM(DersMatris_Degerlendirme!R$15:R$24))))/2,0))*(DersMatris!$Q$12/100)</f>
        <v>0</v>
      </c>
      <c r="U37" s="188">
        <f>IFERROR(
    (
        IFERROR( MMULT(NotlarYuzdelikBasari!$E37:$N37, Degerlendirme!D$4:D$13) / SUM(Degerlendirme!D$4:D$13), 0 ) +
        IFERROR( MMULT(NotlarYuzdelikBasari!$AL37:$AU37, Degerlendirme!D$15:D$24) / SUM(Degerlendirme!D$15:D$24), 0 )
    ) / 2,
    0
)</f>
        <v>0.4375</v>
      </c>
      <c r="V37" s="188">
        <f>IFERROR(
    (
        IFERROR( MMULT(NotlarYuzdelikBasari!$E37:$N37, Degerlendirme!E$4:E$13) / SUM(Degerlendirme!E$4:E$13), 0 ) +
        IFERROR( MMULT(NotlarYuzdelikBasari!$AL37:$AU37, Degerlendirme!E$15:E$24) / SUM(Degerlendirme!E$15:E$24), 0 )
    ) / 2,
    0
)</f>
        <v>0.79166666666666674</v>
      </c>
      <c r="W37" s="188">
        <f>IFERROR(
    (
        IFERROR( MMULT(NotlarYuzdelikBasari!$E37:$N37, Degerlendirme!F$4:F$13) / SUM(Degerlendirme!F$4:F$13), 0 ) +
        IFERROR( MMULT(NotlarYuzdelikBasari!$AL37:$AU37, Degerlendirme!F$15:F$24) / SUM(Degerlendirme!F$15:F$24), 0 )
    ) / 2,
    0
)</f>
        <v>0.79166666666666674</v>
      </c>
      <c r="X37" s="188">
        <f>IFERROR(
    (
        IFERROR( MMULT(NotlarYuzdelikBasari!$E37:$N37, Degerlendirme!G$4:G$13) / SUM(Degerlendirme!G$4:G$13), 0 ) +
        IFERROR( MMULT(NotlarYuzdelikBasari!$AL37:$AU37, Degerlendirme!G$15:G$24) / SUM(Degerlendirme!G$15:G$24), 0 )
    ) / 2,
    0
)</f>
        <v>0.91666666666666674</v>
      </c>
      <c r="Y37" s="188">
        <f>IFERROR(
    (
        IFERROR( MMULT(NotlarYuzdelikBasari!$E37:$N37, Degerlendirme!H$4:H$13) / SUM(Degerlendirme!H$4:H$13), 0 ) +
        IFERROR( MMULT(NotlarYuzdelikBasari!$AL37:$AU37, Degerlendirme!H$15:H$24) / SUM(Degerlendirme!H$15:H$24), 0 )
    ) / 2,
    0
)</f>
        <v>0.41666666666666669</v>
      </c>
      <c r="Z37" s="188">
        <f>IFERROR(
    (
        IFERROR( MMULT(NotlarYuzdelikBasari!$E37:$N37, Degerlendirme!I$4:I$13) / SUM(Degerlendirme!I$4:I$13), 0 ) +
        IFERROR( MMULT(NotlarYuzdelikBasari!$AL37:$AU37, Degerlendirme!I$15:I$24) / SUM(Degerlendirme!I$15:I$24), 0 )
    ) / 2,
    0
)</f>
        <v>0.875</v>
      </c>
      <c r="AA37" s="188">
        <f>IFERROR(
    (
        IFERROR( MMULT(NotlarYuzdelikBasari!$E37:$N37, Degerlendirme!J$4:J$13) / SUM(Degerlendirme!J$4:J$13), 0 ) +
        IFERROR( MMULT(NotlarYuzdelikBasari!$AL37:$AU37, Degerlendirme!J$15:J$24) / SUM(Degerlendirme!J$15:J$24), 0 )
    ) / 2,
    0
)</f>
        <v>0.85416666666666674</v>
      </c>
      <c r="AB37" s="188">
        <f>IFERROR(
    (
        IFERROR( MMULT(NotlarYuzdelikBasari!$E37:$N37, Degerlendirme!K$4:K$13) / SUM(Degerlendirme!K$4:K$13), 0 ) +
        IFERROR( MMULT(NotlarYuzdelikBasari!$AL37:$AU37, Degerlendirme!K$15:K$24) / SUM(Degerlendirme!K$15:K$24), 0 )
    ) / 2,
    0
)</f>
        <v>0.875</v>
      </c>
    </row>
    <row r="38" spans="1:28" x14ac:dyDescent="0.25">
      <c r="A38" s="95">
        <v>36</v>
      </c>
      <c r="B38" s="141">
        <f>IF(Notlar!B38&lt;&gt;"",Notlar!B38,"")</f>
        <v>2111505255</v>
      </c>
      <c r="C38" s="142" t="str">
        <f>IF(Notlar!C38&lt;&gt;"",Notlar!C38,"")</f>
        <v xml:space="preserve">BATURALP </v>
      </c>
      <c r="D38" s="183" t="str">
        <f>IF(Notlar!D38&lt;&gt;"",Notlar!D38,"")</f>
        <v>ÖZMEN</v>
      </c>
      <c r="E38" s="208" cm="1">
        <f t="array" ref="E38">_xlfn.SINGLE(IFERROR(((MMULT(NotlarYuzdelikBasari!$E38:$N38,DersMatris_Degerlendirme!D$4:D$13)/(SUM(DersMatris_Degerlendirme!D$4:D$13)))+(MMULT(NotlarYuzdelikBasari!$AL38:$AU38,DersMatris_Degerlendirme!D$15:D$24)/(SUM(DersMatris_Degerlendirme!D$15:D$24))))/2,0))*(DersMatris!$C$12/100)</f>
        <v>0.16258445945945946</v>
      </c>
      <c r="F38" s="208" cm="1">
        <f t="array" ref="F38">_xlfn.SINGLE(IFERROR(((MMULT(NotlarYuzdelikBasari!$E38:$N38,DersMatris_Degerlendirme!E$4:E$13)/(SUM(DersMatris_Degerlendirme!E$4:E$13)))+(MMULT(NotlarYuzdelikBasari!$AL38:$AU38,DersMatris_Degerlendirme!E$15:E$24)/(SUM(DersMatris_Degerlendirme!E$15:E$24))))/2,0))*(DersMatris!$D$12/100)</f>
        <v>0.23588709677419353</v>
      </c>
      <c r="G38" s="204" cm="1">
        <f t="array" ref="G38">_xlfn.SINGLE(IFERROR(((MMULT(NotlarYuzdelikBasari!$E38:$N38,DersMatris_Degerlendirme!F$4:F$13)/(SUM(DersMatris_Degerlendirme!F$4:F$13)))+(MMULT(NotlarYuzdelikBasari!$AL38:$AU38,DersMatris_Degerlendirme!F$15:F$24)/(SUM(DersMatris_Degerlendirme!F$15:F$24))))/2,0))*(DersMatris!$E$12/100)</f>
        <v>0.21090909090909091</v>
      </c>
      <c r="H38" s="204" cm="1">
        <f t="array" ref="H38">_xlfn.SINGLE(IFERROR(((MMULT(NotlarYuzdelikBasari!$E38:$N38,DersMatris_Degerlendirme!G$4:G$13)/(SUM(DersMatris_Degerlendirme!G$4:G$13)))+(MMULT(NotlarYuzdelikBasari!$AL38:$AU38,DersMatris_Degerlendirme!G$15:G$24)/(SUM(DersMatris_Degerlendirme!G$15:G$24))))/2,0))*(DersMatris!$F$12/100)</f>
        <v>0.22817887931034483</v>
      </c>
      <c r="I38" s="204" cm="1">
        <f t="array" ref="I38">_xlfn.SINGLE(IFERROR(((MMULT(NotlarYuzdelikBasari!$E38:$N38,DersMatris_Degerlendirme!H$4:H$13)/(SUM(DersMatris_Degerlendirme!H$4:H$13)))+(MMULT(NotlarYuzdelikBasari!$AL38:$AU38,DersMatris_Degerlendirme!H$15:H$24)/(SUM(DersMatris_Degerlendirme!H$15:H$24))))/2,0))*(DersMatris!$G$12/100)</f>
        <v>0.14325396825396827</v>
      </c>
      <c r="J38" s="204" cm="1">
        <f t="array" ref="J38">_xlfn.SINGLE(IFERROR(((MMULT(NotlarYuzdelikBasari!$E38:$N38,DersMatris_Degerlendirme!I$4:I$13)/(SUM(DersMatris_Degerlendirme!I$4:I$13)))+(MMULT(NotlarYuzdelikBasari!$AL38:$AU38,DersMatris_Degerlendirme!I$15:I$24)/(SUM(DersMatris_Degerlendirme!I$15:I$24))))/2,0))*(DersMatris!$H$12/100)</f>
        <v>4.5833333333333337E-2</v>
      </c>
      <c r="K38" s="204" cm="1">
        <f t="array" ref="K38">_xlfn.SINGLE(IFERROR(((MMULT(NotlarYuzdelikBasari!$E38:$N38,DersMatris_Degerlendirme!J$4:J$13)/(SUM(DersMatris_Degerlendirme!J$4:J$13)))+(MMULT(NotlarYuzdelikBasari!$AL38:$AU38,DersMatris_Degerlendirme!J$15:J$24)/(SUM(DersMatris_Degerlendirme!J$15:J$24))))/2,0))*(DersMatris!$I$12/100)</f>
        <v>4.1666666666666671E-2</v>
      </c>
      <c r="L38" s="204" cm="1">
        <f t="array" ref="L38">_xlfn.SINGLE(IFERROR(((MMULT(NotlarYuzdelikBasari!$E38:$N38,DersMatris_Degerlendirme!K$4:K$13)/(SUM(DersMatris_Degerlendirme!K$4:K$13)))+(MMULT(NotlarYuzdelikBasari!$AL38:$AU38,DersMatris_Degerlendirme!K$15:K$24)/(SUM(DersMatris_Degerlendirme!K$15:K$24))))/2,0))*(DersMatris!$J$12/100)</f>
        <v>6.6666666666666666E-2</v>
      </c>
      <c r="M38" s="204" cm="1">
        <f t="array" ref="M38">_xlfn.SINGLE(IFERROR(((MMULT(NotlarYuzdelikBasari!$E38:$N38,DersMatris_Degerlendirme!L$4:L$13)/(SUM(DersMatris_Degerlendirme!L$4:L$13)))+(MMULT(NotlarYuzdelikBasari!$AL38:$AU38,DersMatris_Degerlendirme!L$15:L$24)/(SUM(DersMatris_Degerlendirme!L$15:L$24))))/2,0))*(DersMatris!$K$12/100)</f>
        <v>0.11619047619047616</v>
      </c>
      <c r="N38" s="204" cm="1">
        <f t="array" ref="N38">_xlfn.SINGLE(IFERROR(((MMULT(NotlarYuzdelikBasari!$E38:$N38,DersMatris_Degerlendirme!M$4:M$13)/(SUM(DersMatris_Degerlendirme!M$4:M$13)))+(MMULT(NotlarYuzdelikBasari!$AL38:$AU38,DersMatris_Degerlendirme!M$15:M$24)/(SUM(DersMatris_Degerlendirme!M$15:M$24))))/2,0))*(DersMatris!$L$12/100)</f>
        <v>8.9374999999999996E-2</v>
      </c>
      <c r="O38" s="204" cm="1">
        <f t="array" ref="O38">_xlfn.SINGLE(IFERROR(((MMULT(NotlarYuzdelikBasari!$E38:$N38,DersMatris_Degerlendirme!N$4:N$13)/(SUM(DersMatris_Degerlendirme!N$4:N$13)))+(MMULT(NotlarYuzdelikBasari!$AL38:$AU38,DersMatris_Degerlendirme!N$15:N$24)/(SUM(DersMatris_Degerlendirme!N$15:N$24))))/2,0))*(DersMatris!$M$12/100)</f>
        <v>0.19290865384615383</v>
      </c>
      <c r="P38" s="204" cm="1">
        <f t="array" ref="P38">_xlfn.SINGLE(IFERROR(((MMULT(NotlarYuzdelikBasari!$E38:$N38,DersMatris_Degerlendirme!O$4:O$13)/(SUM(DersMatris_Degerlendirme!O$4:O$13)))+(MMULT(NotlarYuzdelikBasari!$AL38:$AU38,DersMatris_Degerlendirme!O$15:O$24)/(SUM(DersMatris_Degerlendirme!O$15:O$24))))/2,0))*(DersMatris!$N$12/100)</f>
        <v>0</v>
      </c>
      <c r="Q38" s="204" cm="1">
        <f t="array" ref="Q38">_xlfn.SINGLE(IFERROR(((MMULT(NotlarYuzdelikBasari!$E38:$N38,DersMatris_Degerlendirme!P$4:P$13)/(SUM(DersMatris_Degerlendirme!P$4:P$13)))+(MMULT(NotlarYuzdelikBasari!$AL38:$AU38,DersMatris_Degerlendirme!P$15:P$24)/(SUM(DersMatris_Degerlendirme!P$15:P$24))))/2,0))*(DersMatris!$O$12/100)</f>
        <v>0</v>
      </c>
      <c r="R38" s="204" cm="1">
        <f t="array" ref="R38">_xlfn.SINGLE(IFERROR(((MMULT(NotlarYuzdelikBasari!$E38:$N38,DersMatris_Degerlendirme!Q$4:Q$13)/(SUM(DersMatris_Degerlendirme!Q$4:Q$13)))+(MMULT(NotlarYuzdelikBasari!$AL38:$AU38,DersMatris_Degerlendirme!Q$15:Q$24)/(SUM(DersMatris_Degerlendirme!Q$15:Q$24))))/2,0))*(DersMatris!$P$12/100)</f>
        <v>0</v>
      </c>
      <c r="S38" s="204" cm="1">
        <f t="array" ref="S38">_xlfn.SINGLE(IFERROR(((MMULT(NotlarYuzdelikBasari!$E38:$N38,DersMatris_Degerlendirme!R$4:R$13)/(SUM(DersMatris_Degerlendirme!R$4:R$13)))+(MMULT(NotlarYuzdelikBasari!$AL38:$AU38,DersMatris_Degerlendirme!R$15:R$24)/(SUM(DersMatris_Degerlendirme!R$15:R$24))))/2,0))*(DersMatris!$Q$12/100)</f>
        <v>0</v>
      </c>
      <c r="U38" s="188">
        <f>IFERROR(
    (
        IFERROR( MMULT(NotlarYuzdelikBasari!$E38:$N38, Degerlendirme!D$4:D$13) / SUM(Degerlendirme!D$4:D$13), 0 ) +
        IFERROR( MMULT(NotlarYuzdelikBasari!$AL38:$AU38, Degerlendirme!D$15:D$24) / SUM(Degerlendirme!D$15:D$24), 0 )
    ) / 2,
    0
)</f>
        <v>0</v>
      </c>
      <c r="V38" s="188">
        <f>IFERROR(
    (
        IFERROR( MMULT(NotlarYuzdelikBasari!$E38:$N38, Degerlendirme!E$4:E$13) / SUM(Degerlendirme!E$4:E$13), 0 ) +
        IFERROR( MMULT(NotlarYuzdelikBasari!$AL38:$AU38, Degerlendirme!E$15:E$24) / SUM(Degerlendirme!E$15:E$24), 0 )
    ) / 2,
    0
)</f>
        <v>0.25</v>
      </c>
      <c r="W38" s="188">
        <f>IFERROR(
    (
        IFERROR( MMULT(NotlarYuzdelikBasari!$E38:$N38, Degerlendirme!F$4:F$13) / SUM(Degerlendirme!F$4:F$13), 0 ) +
        IFERROR( MMULT(NotlarYuzdelikBasari!$AL38:$AU38, Degerlendirme!F$15:F$24) / SUM(Degerlendirme!F$15:F$24), 0 )
    ) / 2,
    0
)</f>
        <v>0.5</v>
      </c>
      <c r="X38" s="188">
        <f>IFERROR(
    (
        IFERROR( MMULT(NotlarYuzdelikBasari!$E38:$N38, Degerlendirme!G$4:G$13) / SUM(Degerlendirme!G$4:G$13), 0 ) +
        IFERROR( MMULT(NotlarYuzdelikBasari!$AL38:$AU38, Degerlendirme!G$15:G$24) / SUM(Degerlendirme!G$15:G$24), 0 )
    ) / 2,
    0
)</f>
        <v>0.25</v>
      </c>
      <c r="Y38" s="188">
        <f>IFERROR(
    (
        IFERROR( MMULT(NotlarYuzdelikBasari!$E38:$N38, Degerlendirme!H$4:H$13) / SUM(Degerlendirme!H$4:H$13), 0 ) +
        IFERROR( MMULT(NotlarYuzdelikBasari!$AL38:$AU38, Degerlendirme!H$15:H$24) / SUM(Degerlendirme!H$15:H$24), 0 )
    ) / 2,
    0
)</f>
        <v>0.25</v>
      </c>
      <c r="Z38" s="188">
        <f>IFERROR(
    (
        IFERROR( MMULT(NotlarYuzdelikBasari!$E38:$N38, Degerlendirme!I$4:I$13) / SUM(Degerlendirme!I$4:I$13), 0 ) +
        IFERROR( MMULT(NotlarYuzdelikBasari!$AL38:$AU38, Degerlendirme!I$15:I$24) / SUM(Degerlendirme!I$15:I$24), 0 )
    ) / 2,
    0
)</f>
        <v>0.1875</v>
      </c>
      <c r="AA38" s="188">
        <f>IFERROR(
    (
        IFERROR( MMULT(NotlarYuzdelikBasari!$E38:$N38, Degerlendirme!J$4:J$13) / SUM(Degerlendirme!J$4:J$13), 0 ) +
        IFERROR( MMULT(NotlarYuzdelikBasari!$AL38:$AU38, Degerlendirme!J$15:J$24) / SUM(Degerlendirme!J$15:J$24), 0 )
    ) / 2,
    0
)</f>
        <v>0.25</v>
      </c>
      <c r="AB38" s="188">
        <f>IFERROR(
    (
        IFERROR( MMULT(NotlarYuzdelikBasari!$E38:$N38, Degerlendirme!K$4:K$13) / SUM(Degerlendirme!K$4:K$13), 0 ) +
        IFERROR( MMULT(NotlarYuzdelikBasari!$AL38:$AU38, Degerlendirme!K$15:K$24) / SUM(Degerlendirme!K$15:K$24), 0 )
    ) / 2,
    0
)</f>
        <v>0.25</v>
      </c>
    </row>
    <row r="39" spans="1:28" x14ac:dyDescent="0.25">
      <c r="A39" s="94">
        <v>37</v>
      </c>
      <c r="B39" s="143">
        <f>IF(Notlar!B39&lt;&gt;"",Notlar!B39,"")</f>
        <v>2211505003</v>
      </c>
      <c r="C39" s="144" t="str">
        <f>IF(Notlar!C39&lt;&gt;"",Notlar!C39,"")</f>
        <v xml:space="preserve">SERHAT </v>
      </c>
      <c r="D39" s="184" t="str">
        <f>IF(Notlar!D39&lt;&gt;"",Notlar!D39,"")</f>
        <v>ÇETİNER</v>
      </c>
      <c r="E39" s="208" cm="1">
        <f t="array" ref="E39">_xlfn.SINGLE(IFERROR(((MMULT(NotlarYuzdelikBasari!$E39:$N39,DersMatris_Degerlendirme!D$4:D$13)/(SUM(DersMatris_Degerlendirme!D$4:D$13)))+(MMULT(NotlarYuzdelikBasari!$AL39:$AU39,DersMatris_Degerlendirme!D$15:D$24)/(SUM(DersMatris_Degerlendirme!D$15:D$24))))/2,0))*(DersMatris!$C$12/100)</f>
        <v>0.39555180180180183</v>
      </c>
      <c r="F39" s="208" cm="1">
        <f t="array" ref="F39">_xlfn.SINGLE(IFERROR(((MMULT(NotlarYuzdelikBasari!$E39:$N39,DersMatris_Degerlendirme!E$4:E$13)/(SUM(DersMatris_Degerlendirme!E$4:E$13)))+(MMULT(NotlarYuzdelikBasari!$AL39:$AU39,DersMatris_Degerlendirme!E$15:E$24)/(SUM(DersMatris_Degerlendirme!E$15:E$24))))/2,0))*(DersMatris!$D$12/100)</f>
        <v>0.56583075563411389</v>
      </c>
      <c r="G39" s="204" cm="1">
        <f t="array" ref="G39">_xlfn.SINGLE(IFERROR(((MMULT(NotlarYuzdelikBasari!$E39:$N39,DersMatris_Degerlendirme!F$4:F$13)/(SUM(DersMatris_Degerlendirme!F$4:F$13)))+(MMULT(NotlarYuzdelikBasari!$AL39:$AU39,DersMatris_Degerlendirme!F$15:F$24)/(SUM(DersMatris_Degerlendirme!F$15:F$24))))/2,0))*(DersMatris!$E$12/100)</f>
        <v>0.50405594405594412</v>
      </c>
      <c r="H39" s="204" cm="1">
        <f t="array" ref="H39">_xlfn.SINGLE(IFERROR(((MMULT(NotlarYuzdelikBasari!$E39:$N39,DersMatris_Degerlendirme!G$4:G$13)/(SUM(DersMatris_Degerlendirme!G$4:G$13)))+(MMULT(NotlarYuzdelikBasari!$AL39:$AU39,DersMatris_Degerlendirme!G$15:G$24)/(SUM(DersMatris_Degerlendirme!G$15:G$24))))/2,0))*(DersMatris!$F$12/100)</f>
        <v>0.5570581896551724</v>
      </c>
      <c r="I39" s="204" cm="1">
        <f t="array" ref="I39">_xlfn.SINGLE(IFERROR(((MMULT(NotlarYuzdelikBasari!$E39:$N39,DersMatris_Degerlendirme!H$4:H$13)/(SUM(DersMatris_Degerlendirme!H$4:H$13)))+(MMULT(NotlarYuzdelikBasari!$AL39:$AU39,DersMatris_Degerlendirme!H$15:H$24)/(SUM(DersMatris_Degerlendirme!H$15:H$24))))/2,0))*(DersMatris!$G$12/100)</f>
        <v>0.34017273576097112</v>
      </c>
      <c r="J39" s="204" cm="1">
        <f t="array" ref="J39">_xlfn.SINGLE(IFERROR(((MMULT(NotlarYuzdelikBasari!$E39:$N39,DersMatris_Degerlendirme!I$4:I$13)/(SUM(DersMatris_Degerlendirme!I$4:I$13)))+(MMULT(NotlarYuzdelikBasari!$AL39:$AU39,DersMatris_Degerlendirme!I$15:I$24)/(SUM(DersMatris_Degerlendirme!I$15:I$24))))/2,0))*(DersMatris!$H$12/100)</f>
        <v>0.14166666666666666</v>
      </c>
      <c r="K39" s="204" cm="1">
        <f t="array" ref="K39">_xlfn.SINGLE(IFERROR(((MMULT(NotlarYuzdelikBasari!$E39:$N39,DersMatris_Degerlendirme!J$4:J$13)/(SUM(DersMatris_Degerlendirme!J$4:J$13)))+(MMULT(NotlarYuzdelikBasari!$AL39:$AU39,DersMatris_Degerlendirme!J$15:J$24)/(SUM(DersMatris_Degerlendirme!J$15:J$24))))/2,0))*(DersMatris!$I$12/100)</f>
        <v>0.15000000000000002</v>
      </c>
      <c r="L39" s="204" cm="1">
        <f t="array" ref="L39">_xlfn.SINGLE(IFERROR(((MMULT(NotlarYuzdelikBasari!$E39:$N39,DersMatris_Degerlendirme!K$4:K$13)/(SUM(DersMatris_Degerlendirme!K$4:K$13)))+(MMULT(NotlarYuzdelikBasari!$AL39:$AU39,DersMatris_Degerlendirme!K$15:K$24)/(SUM(DersMatris_Degerlendirme!K$15:K$24))))/2,0))*(DersMatris!$J$12/100)</f>
        <v>0.17619047619047618</v>
      </c>
      <c r="M39" s="204" cm="1">
        <f t="array" ref="M39">_xlfn.SINGLE(IFERROR(((MMULT(NotlarYuzdelikBasari!$E39:$N39,DersMatris_Degerlendirme!L$4:L$13)/(SUM(DersMatris_Degerlendirme!L$4:L$13)))+(MMULT(NotlarYuzdelikBasari!$AL39:$AU39,DersMatris_Degerlendirme!L$15:L$24)/(SUM(DersMatris_Degerlendirme!L$15:L$24))))/2,0))*(DersMatris!$K$12/100)</f>
        <v>0.29455782312925166</v>
      </c>
      <c r="N39" s="204" cm="1">
        <f t="array" ref="N39">_xlfn.SINGLE(IFERROR(((MMULT(NotlarYuzdelikBasari!$E39:$N39,DersMatris_Degerlendirme!M$4:M$13)/(SUM(DersMatris_Degerlendirme!M$4:M$13)))+(MMULT(NotlarYuzdelikBasari!$AL39:$AU39,DersMatris_Degerlendirme!M$15:M$24)/(SUM(DersMatris_Degerlendirme!M$15:M$24))))/2,0))*(DersMatris!$L$12/100)</f>
        <v>0.2457475490196078</v>
      </c>
      <c r="O39" s="204" cm="1">
        <f t="array" ref="O39">_xlfn.SINGLE(IFERROR(((MMULT(NotlarYuzdelikBasari!$E39:$N39,DersMatris_Degerlendirme!N$4:N$13)/(SUM(DersMatris_Degerlendirme!N$4:N$13)))+(MMULT(NotlarYuzdelikBasari!$AL39:$AU39,DersMatris_Degerlendirme!N$15:N$24)/(SUM(DersMatris_Degerlendirme!N$15:N$24))))/2,0))*(DersMatris!$M$12/100)</f>
        <v>0.47910894719687092</v>
      </c>
      <c r="P39" s="204" cm="1">
        <f t="array" ref="P39">_xlfn.SINGLE(IFERROR(((MMULT(NotlarYuzdelikBasari!$E39:$N39,DersMatris_Degerlendirme!O$4:O$13)/(SUM(DersMatris_Degerlendirme!O$4:O$13)))+(MMULT(NotlarYuzdelikBasari!$AL39:$AU39,DersMatris_Degerlendirme!O$15:O$24)/(SUM(DersMatris_Degerlendirme!O$15:O$24))))/2,0))*(DersMatris!$N$12/100)</f>
        <v>0</v>
      </c>
      <c r="Q39" s="204" cm="1">
        <f t="array" ref="Q39">_xlfn.SINGLE(IFERROR(((MMULT(NotlarYuzdelikBasari!$E39:$N39,DersMatris_Degerlendirme!P$4:P$13)/(SUM(DersMatris_Degerlendirme!P$4:P$13)))+(MMULT(NotlarYuzdelikBasari!$AL39:$AU39,DersMatris_Degerlendirme!P$15:P$24)/(SUM(DersMatris_Degerlendirme!P$15:P$24))))/2,0))*(DersMatris!$O$12/100)</f>
        <v>0</v>
      </c>
      <c r="R39" s="204" cm="1">
        <f t="array" ref="R39">_xlfn.SINGLE(IFERROR(((MMULT(NotlarYuzdelikBasari!$E39:$N39,DersMatris_Degerlendirme!Q$4:Q$13)/(SUM(DersMatris_Degerlendirme!Q$4:Q$13)))+(MMULT(NotlarYuzdelikBasari!$AL39:$AU39,DersMatris_Degerlendirme!Q$15:Q$24)/(SUM(DersMatris_Degerlendirme!Q$15:Q$24))))/2,0))*(DersMatris!$P$12/100)</f>
        <v>0</v>
      </c>
      <c r="S39" s="204" cm="1">
        <f t="array" ref="S39">_xlfn.SINGLE(IFERROR(((MMULT(NotlarYuzdelikBasari!$E39:$N39,DersMatris_Degerlendirme!R$4:R$13)/(SUM(DersMatris_Degerlendirme!R$4:R$13)))+(MMULT(NotlarYuzdelikBasari!$AL39:$AU39,DersMatris_Degerlendirme!R$15:R$24)/(SUM(DersMatris_Degerlendirme!R$15:R$24))))/2,0))*(DersMatris!$Q$12/100)</f>
        <v>0</v>
      </c>
      <c r="U39" s="188">
        <f>IFERROR(
    (
        IFERROR( MMULT(NotlarYuzdelikBasari!$E39:$N39, Degerlendirme!D$4:D$13) / SUM(Degerlendirme!D$4:D$13), 0 ) +
        IFERROR( MMULT(NotlarYuzdelikBasari!$AL39:$AU39, Degerlendirme!D$15:D$24) / SUM(Degerlendirme!D$15:D$24), 0 )
    ) / 2,
    0
)</f>
        <v>0.3125</v>
      </c>
      <c r="V39" s="188">
        <f>IFERROR(
    (
        IFERROR( MMULT(NotlarYuzdelikBasari!$E39:$N39, Degerlendirme!E$4:E$13) / SUM(Degerlendirme!E$4:E$13), 0 ) +
        IFERROR( MMULT(NotlarYuzdelikBasari!$AL39:$AU39, Degerlendirme!E$15:E$24) / SUM(Degerlendirme!E$15:E$24), 0 )
    ) / 2,
    0
)</f>
        <v>0.60416666666666674</v>
      </c>
      <c r="W39" s="188">
        <f>IFERROR(
    (
        IFERROR( MMULT(NotlarYuzdelikBasari!$E39:$N39, Degerlendirme!F$4:F$13) / SUM(Degerlendirme!F$4:F$13), 0 ) +
        IFERROR( MMULT(NotlarYuzdelikBasari!$AL39:$AU39, Degerlendirme!F$15:F$24) / SUM(Degerlendirme!F$15:F$24), 0 )
    ) / 2,
    0
)</f>
        <v>0.45833333333333337</v>
      </c>
      <c r="X39" s="188">
        <f>IFERROR(
    (
        IFERROR( MMULT(NotlarYuzdelikBasari!$E39:$N39, Degerlendirme!G$4:G$13) / SUM(Degerlendirme!G$4:G$13), 0 ) +
        IFERROR( MMULT(NotlarYuzdelikBasari!$AL39:$AU39, Degerlendirme!G$15:G$24) / SUM(Degerlendirme!G$15:G$24), 0 )
    ) / 2,
    0
)</f>
        <v>0.70833333333333326</v>
      </c>
      <c r="Y39" s="188">
        <f>IFERROR(
    (
        IFERROR( MMULT(NotlarYuzdelikBasari!$E39:$N39, Degerlendirme!H$4:H$13) / SUM(Degerlendirme!H$4:H$13), 0 ) +
        IFERROR( MMULT(NotlarYuzdelikBasari!$AL39:$AU39, Degerlendirme!H$15:H$24) / SUM(Degerlendirme!H$15:H$24), 0 )
    ) / 2,
    0
)</f>
        <v>0.33333333333333331</v>
      </c>
      <c r="Z39" s="188">
        <f>IFERROR(
    (
        IFERROR( MMULT(NotlarYuzdelikBasari!$E39:$N39, Degerlendirme!I$4:I$13) / SUM(Degerlendirme!I$4:I$13), 0 ) +
        IFERROR( MMULT(NotlarYuzdelikBasari!$AL39:$AU39, Degerlendirme!I$15:I$24) / SUM(Degerlendirme!I$15:I$24), 0 )
    ) / 2,
    0
)</f>
        <v>0.75</v>
      </c>
      <c r="AA39" s="188">
        <f>IFERROR(
    (
        IFERROR( MMULT(NotlarYuzdelikBasari!$E39:$N39, Degerlendirme!J$4:J$13) / SUM(Degerlendirme!J$4:J$13), 0 ) +
        IFERROR( MMULT(NotlarYuzdelikBasari!$AL39:$AU39, Degerlendirme!J$15:J$24) / SUM(Degerlendirme!J$15:J$24), 0 )
    ) / 2,
    0
)</f>
        <v>0.58333333333333326</v>
      </c>
      <c r="AB39" s="188">
        <f>IFERROR(
    (
        IFERROR( MMULT(NotlarYuzdelikBasari!$E39:$N39, Degerlendirme!K$4:K$13) / SUM(Degerlendirme!K$4:K$13), 0 ) +
        IFERROR( MMULT(NotlarYuzdelikBasari!$AL39:$AU39, Degerlendirme!K$15:K$24) / SUM(Degerlendirme!K$15:K$24), 0 )
    ) / 2,
    0
)</f>
        <v>0.75</v>
      </c>
    </row>
    <row r="40" spans="1:28" x14ac:dyDescent="0.25">
      <c r="A40" s="95">
        <v>38</v>
      </c>
      <c r="B40" s="141">
        <f>IF(Notlar!B40&lt;&gt;"",Notlar!B40,"")</f>
        <v>2211505005</v>
      </c>
      <c r="C40" s="142" t="str">
        <f>IF(Notlar!C40&lt;&gt;"",Notlar!C40,"")</f>
        <v xml:space="preserve">SEFA </v>
      </c>
      <c r="D40" s="183" t="str">
        <f>IF(Notlar!D40&lt;&gt;"",Notlar!D40,"")</f>
        <v>YILMAZ</v>
      </c>
      <c r="E40" s="208" cm="1">
        <f t="array" ref="E40">_xlfn.SINGLE(IFERROR(((MMULT(NotlarYuzdelikBasari!$E40:$N40,DersMatris_Degerlendirme!D$4:D$13)/(SUM(DersMatris_Degerlendirme!D$4:D$13)))+(MMULT(NotlarYuzdelikBasari!$AL40:$AU40,DersMatris_Degerlendirme!D$15:D$24)/(SUM(DersMatris_Degerlendirme!D$15:D$24))))/2,0))*(DersMatris!$C$12/100)</f>
        <v>0.49494807307307309</v>
      </c>
      <c r="F40" s="208" cm="1">
        <f t="array" ref="F40">_xlfn.SINGLE(IFERROR(((MMULT(NotlarYuzdelikBasari!$E40:$N40,DersMatris_Degerlendirme!E$4:E$13)/(SUM(DersMatris_Degerlendirme!E$4:E$13)))+(MMULT(NotlarYuzdelikBasari!$AL40:$AU40,DersMatris_Degerlendirme!E$15:E$24)/(SUM(DersMatris_Degerlendirme!E$15:E$24))))/2,0))*(DersMatris!$D$12/100)</f>
        <v>0.71004750331418476</v>
      </c>
      <c r="G40" s="204" cm="1">
        <f t="array" ref="G40">_xlfn.SINGLE(IFERROR(((MMULT(NotlarYuzdelikBasari!$E40:$N40,DersMatris_Degerlendirme!F$4:F$13)/(SUM(DersMatris_Degerlendirme!F$4:F$13)))+(MMULT(NotlarYuzdelikBasari!$AL40:$AU40,DersMatris_Degerlendirme!F$15:F$24)/(SUM(DersMatris_Degerlendirme!F$15:F$24))))/2,0))*(DersMatris!$E$12/100)</f>
        <v>0.63566433566433567</v>
      </c>
      <c r="H40" s="204" cm="1">
        <f t="array" ref="H40">_xlfn.SINGLE(IFERROR(((MMULT(NotlarYuzdelikBasari!$E40:$N40,DersMatris_Degerlendirme!G$4:G$13)/(SUM(DersMatris_Degerlendirme!G$4:G$13)))+(MMULT(NotlarYuzdelikBasari!$AL40:$AU40,DersMatris_Degerlendirme!G$15:G$24)/(SUM(DersMatris_Degerlendirme!G$15:G$24))))/2,0))*(DersMatris!$F$12/100)</f>
        <v>0.69913793103448274</v>
      </c>
      <c r="I40" s="204" cm="1">
        <f t="array" ref="I40">_xlfn.SINGLE(IFERROR(((MMULT(NotlarYuzdelikBasari!$E40:$N40,DersMatris_Degerlendirme!H$4:H$13)/(SUM(DersMatris_Degerlendirme!H$4:H$13)))+(MMULT(NotlarYuzdelikBasari!$AL40:$AU40,DersMatris_Degerlendirme!H$15:H$24)/(SUM(DersMatris_Degerlendirme!H$15:H$24))))/2,0))*(DersMatris!$G$12/100)</f>
        <v>0.43452964519140991</v>
      </c>
      <c r="J40" s="204" cm="1">
        <f t="array" ref="J40">_xlfn.SINGLE(IFERROR(((MMULT(NotlarYuzdelikBasari!$E40:$N40,DersMatris_Degerlendirme!I$4:I$13)/(SUM(DersMatris_Degerlendirme!I$4:I$13)))+(MMULT(NotlarYuzdelikBasari!$AL40:$AU40,DersMatris_Degerlendirme!I$15:I$24)/(SUM(DersMatris_Degerlendirme!I$15:I$24))))/2,0))*(DersMatris!$H$12/100)</f>
        <v>0.16666666666666666</v>
      </c>
      <c r="K40" s="204" cm="1">
        <f t="array" ref="K40">_xlfn.SINGLE(IFERROR(((MMULT(NotlarYuzdelikBasari!$E40:$N40,DersMatris_Degerlendirme!J$4:J$13)/(SUM(DersMatris_Degerlendirme!J$4:J$13)))+(MMULT(NotlarYuzdelikBasari!$AL40:$AU40,DersMatris_Degerlendirme!J$15:J$24)/(SUM(DersMatris_Degerlendirme!J$15:J$24))))/2,0))*(DersMatris!$I$12/100)</f>
        <v>0.16666666666666666</v>
      </c>
      <c r="L40" s="204" cm="1">
        <f t="array" ref="L40">_xlfn.SINGLE(IFERROR(((MMULT(NotlarYuzdelikBasari!$E40:$N40,DersMatris_Degerlendirme!K$4:K$13)/(SUM(DersMatris_Degerlendirme!K$4:K$13)))+(MMULT(NotlarYuzdelikBasari!$AL40:$AU40,DersMatris_Degerlendirme!K$15:K$24)/(SUM(DersMatris_Degerlendirme!K$15:K$24))))/2,0))*(DersMatris!$J$12/100)</f>
        <v>0.21666666666666667</v>
      </c>
      <c r="M40" s="204" cm="1">
        <f t="array" ref="M40">_xlfn.SINGLE(IFERROR(((MMULT(NotlarYuzdelikBasari!$E40:$N40,DersMatris_Degerlendirme!L$4:L$13)/(SUM(DersMatris_Degerlendirme!L$4:L$13)))+(MMULT(NotlarYuzdelikBasari!$AL40:$AU40,DersMatris_Degerlendirme!L$15:L$24)/(SUM(DersMatris_Degerlendirme!L$15:L$24))))/2,0))*(DersMatris!$K$12/100)</f>
        <v>0.36476190476190468</v>
      </c>
      <c r="N40" s="204" cm="1">
        <f t="array" ref="N40">_xlfn.SINGLE(IFERROR(((MMULT(NotlarYuzdelikBasari!$E40:$N40,DersMatris_Degerlendirme!M$4:M$13)/(SUM(DersMatris_Degerlendirme!M$4:M$13)))+(MMULT(NotlarYuzdelikBasari!$AL40:$AU40,DersMatris_Degerlendirme!M$15:M$24)/(SUM(DersMatris_Degerlendirme!M$15:M$24))))/2,0))*(DersMatris!$L$12/100)</f>
        <v>0.29939950980392155</v>
      </c>
      <c r="O40" s="204" cm="1">
        <f t="array" ref="O40">_xlfn.SINGLE(IFERROR(((MMULT(NotlarYuzdelikBasari!$E40:$N40,DersMatris_Degerlendirme!N$4:N$13)/(SUM(DersMatris_Degerlendirme!N$4:N$13)))+(MMULT(NotlarYuzdelikBasari!$AL40:$AU40,DersMatris_Degerlendirme!N$15:N$24)/(SUM(DersMatris_Degerlendirme!N$15:N$24))))/2,0))*(DersMatris!$M$12/100)</f>
        <v>0.59476857887874846</v>
      </c>
      <c r="P40" s="204" cm="1">
        <f t="array" ref="P40">_xlfn.SINGLE(IFERROR(((MMULT(NotlarYuzdelikBasari!$E40:$N40,DersMatris_Degerlendirme!O$4:O$13)/(SUM(DersMatris_Degerlendirme!O$4:O$13)))+(MMULT(NotlarYuzdelikBasari!$AL40:$AU40,DersMatris_Degerlendirme!O$15:O$24)/(SUM(DersMatris_Degerlendirme!O$15:O$24))))/2,0))*(DersMatris!$N$12/100)</f>
        <v>0</v>
      </c>
      <c r="Q40" s="204" cm="1">
        <f t="array" ref="Q40">_xlfn.SINGLE(IFERROR(((MMULT(NotlarYuzdelikBasari!$E40:$N40,DersMatris_Degerlendirme!P$4:P$13)/(SUM(DersMatris_Degerlendirme!P$4:P$13)))+(MMULT(NotlarYuzdelikBasari!$AL40:$AU40,DersMatris_Degerlendirme!P$15:P$24)/(SUM(DersMatris_Degerlendirme!P$15:P$24))))/2,0))*(DersMatris!$O$12/100)</f>
        <v>0</v>
      </c>
      <c r="R40" s="204" cm="1">
        <f t="array" ref="R40">_xlfn.SINGLE(IFERROR(((MMULT(NotlarYuzdelikBasari!$E40:$N40,DersMatris_Degerlendirme!Q$4:Q$13)/(SUM(DersMatris_Degerlendirme!Q$4:Q$13)))+(MMULT(NotlarYuzdelikBasari!$AL40:$AU40,DersMatris_Degerlendirme!Q$15:Q$24)/(SUM(DersMatris_Degerlendirme!Q$15:Q$24))))/2,0))*(DersMatris!$P$12/100)</f>
        <v>0</v>
      </c>
      <c r="S40" s="204" cm="1">
        <f t="array" ref="S40">_xlfn.SINGLE(IFERROR(((MMULT(NotlarYuzdelikBasari!$E40:$N40,DersMatris_Degerlendirme!R$4:R$13)/(SUM(DersMatris_Degerlendirme!R$4:R$13)))+(MMULT(NotlarYuzdelikBasari!$AL40:$AU40,DersMatris_Degerlendirme!R$15:R$24)/(SUM(DersMatris_Degerlendirme!R$15:R$24))))/2,0))*(DersMatris!$Q$12/100)</f>
        <v>0</v>
      </c>
      <c r="U40" s="188">
        <f>IFERROR(
    (
        IFERROR( MMULT(NotlarYuzdelikBasari!$E40:$N40, Degerlendirme!D$4:D$13) / SUM(Degerlendirme!D$4:D$13), 0 ) +
        IFERROR( MMULT(NotlarYuzdelikBasari!$AL40:$AU40, Degerlendirme!D$15:D$24) / SUM(Degerlendirme!D$15:D$24), 0 )
    ) / 2,
    0
)</f>
        <v>0.4375</v>
      </c>
      <c r="V40" s="188">
        <f>IFERROR(
    (
        IFERROR( MMULT(NotlarYuzdelikBasari!$E40:$N40, Degerlendirme!E$4:E$13) / SUM(Degerlendirme!E$4:E$13), 0 ) +
        IFERROR( MMULT(NotlarYuzdelikBasari!$AL40:$AU40, Degerlendirme!E$15:E$24) / SUM(Degerlendirme!E$15:E$24), 0 )
    ) / 2,
    0
)</f>
        <v>0.6875</v>
      </c>
      <c r="W40" s="188">
        <f>IFERROR(
    (
        IFERROR( MMULT(NotlarYuzdelikBasari!$E40:$N40, Degerlendirme!F$4:F$13) / SUM(Degerlendirme!F$4:F$13), 0 ) +
        IFERROR( MMULT(NotlarYuzdelikBasari!$AL40:$AU40, Degerlendirme!F$15:F$24) / SUM(Degerlendirme!F$15:F$24), 0 )
    ) / 2,
    0
)</f>
        <v>0.66666666666666674</v>
      </c>
      <c r="X40" s="188">
        <f>IFERROR(
    (
        IFERROR( MMULT(NotlarYuzdelikBasari!$E40:$N40, Degerlendirme!G$4:G$13) / SUM(Degerlendirme!G$4:G$13), 0 ) +
        IFERROR( MMULT(NotlarYuzdelikBasari!$AL40:$AU40, Degerlendirme!G$15:G$24) / SUM(Degerlendirme!G$15:G$24), 0 )
    ) / 2,
    0
)</f>
        <v>0.875</v>
      </c>
      <c r="Y40" s="188">
        <f>IFERROR(
    (
        IFERROR( MMULT(NotlarYuzdelikBasari!$E40:$N40, Degerlendirme!H$4:H$13) / SUM(Degerlendirme!H$4:H$13), 0 ) +
        IFERROR( MMULT(NotlarYuzdelikBasari!$AL40:$AU40, Degerlendirme!H$15:H$24) / SUM(Degerlendirme!H$15:H$24), 0 )
    ) / 2,
    0
)</f>
        <v>0.45833333333333331</v>
      </c>
      <c r="Z40" s="188">
        <f>IFERROR(
    (
        IFERROR( MMULT(NotlarYuzdelikBasari!$E40:$N40, Degerlendirme!I$4:I$13) / SUM(Degerlendirme!I$4:I$13), 0 ) +
        IFERROR( MMULT(NotlarYuzdelikBasari!$AL40:$AU40, Degerlendirme!I$15:I$24) / SUM(Degerlendirme!I$15:I$24), 0 )
    ) / 2,
    0
)</f>
        <v>0.75</v>
      </c>
      <c r="AA40" s="188">
        <f>IFERROR(
    (
        IFERROR( MMULT(NotlarYuzdelikBasari!$E40:$N40, Degerlendirme!J$4:J$13) / SUM(Degerlendirme!J$4:J$13), 0 ) +
        IFERROR( MMULT(NotlarYuzdelikBasari!$AL40:$AU40, Degerlendirme!J$15:J$24) / SUM(Degerlendirme!J$15:J$24), 0 )
    ) / 2,
    0
)</f>
        <v>0.83333333333333326</v>
      </c>
      <c r="AB40" s="188">
        <f>IFERROR(
    (
        IFERROR( MMULT(NotlarYuzdelikBasari!$E40:$N40, Degerlendirme!K$4:K$13) / SUM(Degerlendirme!K$4:K$13), 0 ) +
        IFERROR( MMULT(NotlarYuzdelikBasari!$AL40:$AU40, Degerlendirme!K$15:K$24) / SUM(Degerlendirme!K$15:K$24), 0 )
    ) / 2,
    0
)</f>
        <v>1</v>
      </c>
    </row>
    <row r="41" spans="1:28" x14ac:dyDescent="0.25">
      <c r="A41" s="94">
        <v>39</v>
      </c>
      <c r="B41" s="143">
        <f>IF(Notlar!B41&lt;&gt;"",Notlar!B41,"")</f>
        <v>2211505006</v>
      </c>
      <c r="C41" s="144" t="str">
        <f>IF(Notlar!C41&lt;&gt;"",Notlar!C41,"")</f>
        <v xml:space="preserve">OĞUZ ENDER </v>
      </c>
      <c r="D41" s="184" t="str">
        <f>IF(Notlar!D41&lt;&gt;"",Notlar!D41,"")</f>
        <v>DEMİR</v>
      </c>
      <c r="E41" s="208" cm="1">
        <f t="array" ref="E41">_xlfn.SINGLE(IFERROR(((MMULT(NotlarYuzdelikBasari!$E41:$N41,DersMatris_Degerlendirme!D$4:D$13)/(SUM(DersMatris_Degerlendirme!D$4:D$13)))+(MMULT(NotlarYuzdelikBasari!$AL41:$AU41,DersMatris_Degerlendirme!D$15:D$24)/(SUM(DersMatris_Degerlendirme!D$15:D$24))))/2,0))*(DersMatris!$C$12/100)</f>
        <v>0.38131881881881879</v>
      </c>
      <c r="F41" s="208" cm="1">
        <f t="array" ref="F41">_xlfn.SINGLE(IFERROR(((MMULT(NotlarYuzdelikBasari!$E41:$N41,DersMatris_Degerlendirme!E$4:E$13)/(SUM(DersMatris_Degerlendirme!E$4:E$13)))+(MMULT(NotlarYuzdelikBasari!$AL41:$AU41,DersMatris_Degerlendirme!E$15:E$24)/(SUM(DersMatris_Degerlendirme!E$15:E$24))))/2,0))*(DersMatris!$D$12/100)</f>
        <v>0.54569708351745472</v>
      </c>
      <c r="G41" s="204" cm="1">
        <f t="array" ref="G41">_xlfn.SINGLE(IFERROR(((MMULT(NotlarYuzdelikBasari!$E41:$N41,DersMatris_Degerlendirme!F$4:F$13)/(SUM(DersMatris_Degerlendirme!F$4:F$13)))+(MMULT(NotlarYuzdelikBasari!$AL41:$AU41,DersMatris_Degerlendirme!F$15:F$24)/(SUM(DersMatris_Degerlendirme!F$15:F$24))))/2,0))*(DersMatris!$E$12/100)</f>
        <v>0.48671328671328667</v>
      </c>
      <c r="H41" s="204" cm="1">
        <f t="array" ref="H41">_xlfn.SINGLE(IFERROR(((MMULT(NotlarYuzdelikBasari!$E41:$N41,DersMatris_Degerlendirme!G$4:G$13)/(SUM(DersMatris_Degerlendirme!G$4:G$13)))+(MMULT(NotlarYuzdelikBasari!$AL41:$AU41,DersMatris_Degerlendirme!G$15:G$24)/(SUM(DersMatris_Degerlendirme!G$15:G$24))))/2,0))*(DersMatris!$F$12/100)</f>
        <v>0.53162715517241377</v>
      </c>
      <c r="I41" s="204" cm="1">
        <f t="array" ref="I41">_xlfn.SINGLE(IFERROR(((MMULT(NotlarYuzdelikBasari!$E41:$N41,DersMatris_Degerlendirme!H$4:H$13)/(SUM(DersMatris_Degerlendirme!H$4:H$13)))+(MMULT(NotlarYuzdelikBasari!$AL41:$AU41,DersMatris_Degerlendirme!H$15:H$24)/(SUM(DersMatris_Degerlendirme!H$15:H$24))))/2,0))*(DersMatris!$G$12/100)</f>
        <v>0.33263305322128855</v>
      </c>
      <c r="J41" s="204" cm="1">
        <f t="array" ref="J41">_xlfn.SINGLE(IFERROR(((MMULT(NotlarYuzdelikBasari!$E41:$N41,DersMatris_Degerlendirme!I$4:I$13)/(SUM(DersMatris_Degerlendirme!I$4:I$13)))+(MMULT(NotlarYuzdelikBasari!$AL41:$AU41,DersMatris_Degerlendirme!I$15:I$24)/(SUM(DersMatris_Degerlendirme!I$15:I$24))))/2,0))*(DersMatris!$H$12/100)</f>
        <v>0.12083333333333335</v>
      </c>
      <c r="K41" s="204" cm="1">
        <f t="array" ref="K41">_xlfn.SINGLE(IFERROR(((MMULT(NotlarYuzdelikBasari!$E41:$N41,DersMatris_Degerlendirme!J$4:J$13)/(SUM(DersMatris_Degerlendirme!J$4:J$13)))+(MMULT(NotlarYuzdelikBasari!$AL41:$AU41,DersMatris_Degerlendirme!J$15:J$24)/(SUM(DersMatris_Degerlendirme!J$15:J$24))))/2,0))*(DersMatris!$I$12/100)</f>
        <v>0.10833333333333335</v>
      </c>
      <c r="L41" s="204" cm="1">
        <f t="array" ref="L41">_xlfn.SINGLE(IFERROR(((MMULT(NotlarYuzdelikBasari!$E41:$N41,DersMatris_Degerlendirme!K$4:K$13)/(SUM(DersMatris_Degerlendirme!K$4:K$13)))+(MMULT(NotlarYuzdelikBasari!$AL41:$AU41,DersMatris_Degerlendirme!K$15:K$24)/(SUM(DersMatris_Degerlendirme!K$15:K$24))))/2,0))*(DersMatris!$J$12/100)</f>
        <v>0.15952380952380951</v>
      </c>
      <c r="M41" s="204" cm="1">
        <f t="array" ref="M41">_xlfn.SINGLE(IFERROR(((MMULT(NotlarYuzdelikBasari!$E41:$N41,DersMatris_Degerlendirme!L$4:L$13)/(SUM(DersMatris_Degerlendirme!L$4:L$13)))+(MMULT(NotlarYuzdelikBasari!$AL41:$AU41,DersMatris_Degerlendirme!L$15:L$24)/(SUM(DersMatris_Degerlendirme!L$15:L$24))))/2,0))*(DersMatris!$K$12/100)</f>
        <v>0.27510204081632655</v>
      </c>
      <c r="N41" s="204" cm="1">
        <f t="array" ref="N41">_xlfn.SINGLE(IFERROR(((MMULT(NotlarYuzdelikBasari!$E41:$N41,DersMatris_Degerlendirme!M$4:M$13)/(SUM(DersMatris_Degerlendirme!M$4:M$13)))+(MMULT(NotlarYuzdelikBasari!$AL41:$AU41,DersMatris_Degerlendirme!M$15:M$24)/(SUM(DersMatris_Degerlendirme!M$15:M$24))))/2,0))*(DersMatris!$L$12/100)</f>
        <v>0.21973039215686271</v>
      </c>
      <c r="O41" s="204" cm="1">
        <f t="array" ref="O41">_xlfn.SINGLE(IFERROR(((MMULT(NotlarYuzdelikBasari!$E41:$N41,DersMatris_Degerlendirme!N$4:N$13)/(SUM(DersMatris_Degerlendirme!N$4:N$13)))+(MMULT(NotlarYuzdelikBasari!$AL41:$AU41,DersMatris_Degerlendirme!N$15:N$24)/(SUM(DersMatris_Degerlendirme!N$15:N$24))))/2,0))*(DersMatris!$M$12/100)</f>
        <v>0.45334908735332463</v>
      </c>
      <c r="P41" s="204" cm="1">
        <f t="array" ref="P41">_xlfn.SINGLE(IFERROR(((MMULT(NotlarYuzdelikBasari!$E41:$N41,DersMatris_Degerlendirme!O$4:O$13)/(SUM(DersMatris_Degerlendirme!O$4:O$13)))+(MMULT(NotlarYuzdelikBasari!$AL41:$AU41,DersMatris_Degerlendirme!O$15:O$24)/(SUM(DersMatris_Degerlendirme!O$15:O$24))))/2,0))*(DersMatris!$N$12/100)</f>
        <v>0</v>
      </c>
      <c r="Q41" s="204" cm="1">
        <f t="array" ref="Q41">_xlfn.SINGLE(IFERROR(((MMULT(NotlarYuzdelikBasari!$E41:$N41,DersMatris_Degerlendirme!P$4:P$13)/(SUM(DersMatris_Degerlendirme!P$4:P$13)))+(MMULT(NotlarYuzdelikBasari!$AL41:$AU41,DersMatris_Degerlendirme!P$15:P$24)/(SUM(DersMatris_Degerlendirme!P$15:P$24))))/2,0))*(DersMatris!$O$12/100)</f>
        <v>0</v>
      </c>
      <c r="R41" s="204" cm="1">
        <f t="array" ref="R41">_xlfn.SINGLE(IFERROR(((MMULT(NotlarYuzdelikBasari!$E41:$N41,DersMatris_Degerlendirme!Q$4:Q$13)/(SUM(DersMatris_Degerlendirme!Q$4:Q$13)))+(MMULT(NotlarYuzdelikBasari!$AL41:$AU41,DersMatris_Degerlendirme!Q$15:Q$24)/(SUM(DersMatris_Degerlendirme!Q$15:Q$24))))/2,0))*(DersMatris!$P$12/100)</f>
        <v>0</v>
      </c>
      <c r="S41" s="204" cm="1">
        <f t="array" ref="S41">_xlfn.SINGLE(IFERROR(((MMULT(NotlarYuzdelikBasari!$E41:$N41,DersMatris_Degerlendirme!R$4:R$13)/(SUM(DersMatris_Degerlendirme!R$4:R$13)))+(MMULT(NotlarYuzdelikBasari!$AL41:$AU41,DersMatris_Degerlendirme!R$15:R$24)/(SUM(DersMatris_Degerlendirme!R$15:R$24))))/2,0))*(DersMatris!$Q$12/100)</f>
        <v>0</v>
      </c>
      <c r="U41" s="188">
        <f>IFERROR(
    (
        IFERROR( MMULT(NotlarYuzdelikBasari!$E41:$N41, Degerlendirme!D$4:D$13) / SUM(Degerlendirme!D$4:D$13), 0 ) +
        IFERROR( MMULT(NotlarYuzdelikBasari!$AL41:$AU41, Degerlendirme!D$15:D$24) / SUM(Degerlendirme!D$15:D$24), 0 )
    ) / 2,
    0
)</f>
        <v>0.375</v>
      </c>
      <c r="V41" s="188">
        <f>IFERROR(
    (
        IFERROR( MMULT(NotlarYuzdelikBasari!$E41:$N41, Degerlendirme!E$4:E$13) / SUM(Degerlendirme!E$4:E$13), 0 ) +
        IFERROR( MMULT(NotlarYuzdelikBasari!$AL41:$AU41, Degerlendirme!E$15:E$24) / SUM(Degerlendirme!E$15:E$24), 0 )
    ) / 2,
    0
)</f>
        <v>0.52083333333333337</v>
      </c>
      <c r="W41" s="188">
        <f>IFERROR(
    (
        IFERROR( MMULT(NotlarYuzdelikBasari!$E41:$N41, Degerlendirme!F$4:F$13) / SUM(Degerlendirme!F$4:F$13), 0 ) +
        IFERROR( MMULT(NotlarYuzdelikBasari!$AL41:$AU41, Degerlendirme!F$15:F$24) / SUM(Degerlendirme!F$15:F$24), 0 )
    ) / 2,
    0
)</f>
        <v>0.375</v>
      </c>
      <c r="X41" s="188">
        <f>IFERROR(
    (
        IFERROR( MMULT(NotlarYuzdelikBasari!$E41:$N41, Degerlendirme!G$4:G$13) / SUM(Degerlendirme!G$4:G$13), 0 ) +
        IFERROR( MMULT(NotlarYuzdelikBasari!$AL41:$AU41, Degerlendirme!G$15:G$24) / SUM(Degerlendirme!G$15:G$24), 0 )
    ) / 2,
    0
)</f>
        <v>0.79166666666666674</v>
      </c>
      <c r="Y41" s="188">
        <f>IFERROR(
    (
        IFERROR( MMULT(NotlarYuzdelikBasari!$E41:$N41, Degerlendirme!H$4:H$13) / SUM(Degerlendirme!H$4:H$13), 0 ) +
        IFERROR( MMULT(NotlarYuzdelikBasari!$AL41:$AU41, Degerlendirme!H$15:H$24) / SUM(Degerlendirme!H$15:H$24), 0 )
    ) / 2,
    0
)</f>
        <v>0.375</v>
      </c>
      <c r="Z41" s="188">
        <f>IFERROR(
    (
        IFERROR( MMULT(NotlarYuzdelikBasari!$E41:$N41, Degerlendirme!I$4:I$13) / SUM(Degerlendirme!I$4:I$13), 0 ) +
        IFERROR( MMULT(NotlarYuzdelikBasari!$AL41:$AU41, Degerlendirme!I$15:I$24) / SUM(Degerlendirme!I$15:I$24), 0 )
    ) / 2,
    0
)</f>
        <v>0.5625</v>
      </c>
      <c r="AA41" s="188">
        <f>IFERROR(
    (
        IFERROR( MMULT(NotlarYuzdelikBasari!$E41:$N41, Degerlendirme!J$4:J$13) / SUM(Degerlendirme!J$4:J$13), 0 ) +
        IFERROR( MMULT(NotlarYuzdelikBasari!$AL41:$AU41, Degerlendirme!J$15:J$24) / SUM(Degerlendirme!J$15:J$24), 0 )
    ) / 2,
    0
)</f>
        <v>0.6875</v>
      </c>
      <c r="AB41" s="188">
        <f>IFERROR(
    (
        IFERROR( MMULT(NotlarYuzdelikBasari!$E41:$N41, Degerlendirme!K$4:K$13) / SUM(Degerlendirme!K$4:K$13), 0 ) +
        IFERROR( MMULT(NotlarYuzdelikBasari!$AL41:$AU41, Degerlendirme!K$15:K$24) / SUM(Degerlendirme!K$15:K$24), 0 )
    ) / 2,
    0
)</f>
        <v>0.5</v>
      </c>
    </row>
    <row r="42" spans="1:28" x14ac:dyDescent="0.25">
      <c r="A42" s="95">
        <v>40</v>
      </c>
      <c r="B42" s="141">
        <f>IF(Notlar!B42&lt;&gt;"",Notlar!B42,"")</f>
        <v>2211505008</v>
      </c>
      <c r="C42" s="142" t="str">
        <f>IF(Notlar!C42&lt;&gt;"",Notlar!C42,"")</f>
        <v xml:space="preserve">KÜBRA </v>
      </c>
      <c r="D42" s="183" t="str">
        <f>IF(Notlar!D42&lt;&gt;"",Notlar!D42,"")</f>
        <v>ŞAHİN</v>
      </c>
      <c r="E42" s="208" cm="1">
        <f t="array" ref="E42">_xlfn.SINGLE(IFERROR(((MMULT(NotlarYuzdelikBasari!$E42:$N42,DersMatris_Degerlendirme!D$4:D$13)/(SUM(DersMatris_Degerlendirme!D$4:D$13)))+(MMULT(NotlarYuzdelikBasari!$AL42:$AU42,DersMatris_Degerlendirme!D$15:D$24)/(SUM(DersMatris_Degerlendirme!D$15:D$24))))/2,0))*(DersMatris!$C$12/100)</f>
        <v>0.45983483483483478</v>
      </c>
      <c r="F42" s="208" cm="1">
        <f t="array" ref="F42">_xlfn.SINGLE(IFERROR(((MMULT(NotlarYuzdelikBasari!$E42:$N42,DersMatris_Degerlendirme!E$4:E$13)/(SUM(DersMatris_Degerlendirme!E$4:E$13)))+(MMULT(NotlarYuzdelikBasari!$AL42:$AU42,DersMatris_Degerlendirme!E$15:E$24)/(SUM(DersMatris_Degerlendirme!E$15:E$24))))/2,0))*(DersMatris!$D$12/100)</f>
        <v>0.65352408307556342</v>
      </c>
      <c r="G42" s="204" cm="1">
        <f t="array" ref="G42">_xlfn.SINGLE(IFERROR(((MMULT(NotlarYuzdelikBasari!$E42:$N42,DersMatris_Degerlendirme!F$4:F$13)/(SUM(DersMatris_Degerlendirme!F$4:F$13)))+(MMULT(NotlarYuzdelikBasari!$AL42:$AU42,DersMatris_Degerlendirme!F$15:F$24)/(SUM(DersMatris_Degerlendirme!F$15:F$24))))/2,0))*(DersMatris!$E$12/100)</f>
        <v>0.57776223776223778</v>
      </c>
      <c r="H42" s="204" cm="1">
        <f t="array" ref="H42">_xlfn.SINGLE(IFERROR(((MMULT(NotlarYuzdelikBasari!$E42:$N42,DersMatris_Degerlendirme!G$4:G$13)/(SUM(DersMatris_Degerlendirme!G$4:G$13)))+(MMULT(NotlarYuzdelikBasari!$AL42:$AU42,DersMatris_Degerlendirme!G$15:G$24)/(SUM(DersMatris_Degerlendirme!G$15:G$24))))/2,0))*(DersMatris!$F$12/100)</f>
        <v>0.63189655172413794</v>
      </c>
      <c r="I42" s="204" cm="1">
        <f t="array" ref="I42">_xlfn.SINGLE(IFERROR(((MMULT(NotlarYuzdelikBasari!$E42:$N42,DersMatris_Degerlendirme!H$4:H$13)/(SUM(DersMatris_Degerlendirme!H$4:H$13)))+(MMULT(NotlarYuzdelikBasari!$AL42:$AU42,DersMatris_Degerlendirme!H$15:H$24)/(SUM(DersMatris_Degerlendirme!H$15:H$24))))/2,0))*(DersMatris!$G$12/100)</f>
        <v>0.39095471521942116</v>
      </c>
      <c r="J42" s="204" cm="1">
        <f t="array" ref="J42">_xlfn.SINGLE(IFERROR(((MMULT(NotlarYuzdelikBasari!$E42:$N42,DersMatris_Degerlendirme!I$4:I$13)/(SUM(DersMatris_Degerlendirme!I$4:I$13)))+(MMULT(NotlarYuzdelikBasari!$AL42:$AU42,DersMatris_Degerlendirme!I$15:I$24)/(SUM(DersMatris_Degerlendirme!I$15:I$24))))/2,0))*(DersMatris!$H$12/100)</f>
        <v>0.14166666666666666</v>
      </c>
      <c r="K42" s="204" cm="1">
        <f t="array" ref="K42">_xlfn.SINGLE(IFERROR(((MMULT(NotlarYuzdelikBasari!$E42:$N42,DersMatris_Degerlendirme!J$4:J$13)/(SUM(DersMatris_Degerlendirme!J$4:J$13)))+(MMULT(NotlarYuzdelikBasari!$AL42:$AU42,DersMatris_Degerlendirme!J$15:J$24)/(SUM(DersMatris_Degerlendirme!J$15:J$24))))/2,0))*(DersMatris!$I$12/100)</f>
        <v>0.13333333333333333</v>
      </c>
      <c r="L42" s="204" cm="1">
        <f t="array" ref="L42">_xlfn.SINGLE(IFERROR(((MMULT(NotlarYuzdelikBasari!$E42:$N42,DersMatris_Degerlendirme!K$4:K$13)/(SUM(DersMatris_Degerlendirme!K$4:K$13)))+(MMULT(NotlarYuzdelikBasari!$AL42:$AU42,DersMatris_Degerlendirme!K$15:K$24)/(SUM(DersMatris_Degerlendirme!K$15:K$24))))/2,0))*(DersMatris!$J$12/100)</f>
        <v>0.18809523809523807</v>
      </c>
      <c r="M42" s="204" cm="1">
        <f t="array" ref="M42">_xlfn.SINGLE(IFERROR(((MMULT(NotlarYuzdelikBasari!$E42:$N42,DersMatris_Degerlendirme!L$4:L$13)/(SUM(DersMatris_Degerlendirme!L$4:L$13)))+(MMULT(NotlarYuzdelikBasari!$AL42:$AU42,DersMatris_Degerlendirme!L$15:L$24)/(SUM(DersMatris_Degerlendirme!L$15:L$24))))/2,0))*(DersMatris!$K$12/100)</f>
        <v>0.32639455782312921</v>
      </c>
      <c r="N42" s="204" cm="1">
        <f t="array" ref="N42">_xlfn.SINGLE(IFERROR(((MMULT(NotlarYuzdelikBasari!$E42:$N42,DersMatris_Degerlendirme!M$4:M$13)/(SUM(DersMatris_Degerlendirme!M$4:M$13)))+(MMULT(NotlarYuzdelikBasari!$AL42:$AU42,DersMatris_Degerlendirme!M$15:M$24)/(SUM(DersMatris_Degerlendirme!M$15:M$24))))/2,0))*(DersMatris!$L$12/100)</f>
        <v>0.25922794117647058</v>
      </c>
      <c r="O42" s="204" cm="1">
        <f t="array" ref="O42">_xlfn.SINGLE(IFERROR(((MMULT(NotlarYuzdelikBasari!$E42:$N42,DersMatris_Degerlendirme!N$4:N$13)/(SUM(DersMatris_Degerlendirme!N$4:N$13)))+(MMULT(NotlarYuzdelikBasari!$AL42:$AU42,DersMatris_Degerlendirme!N$15:N$24)/(SUM(DersMatris_Degerlendirme!N$15:N$24))))/2,0))*(DersMatris!$M$12/100)</f>
        <v>0.54089594198174706</v>
      </c>
      <c r="P42" s="204" cm="1">
        <f t="array" ref="P42">_xlfn.SINGLE(IFERROR(((MMULT(NotlarYuzdelikBasari!$E42:$N42,DersMatris_Degerlendirme!O$4:O$13)/(SUM(DersMatris_Degerlendirme!O$4:O$13)))+(MMULT(NotlarYuzdelikBasari!$AL42:$AU42,DersMatris_Degerlendirme!O$15:O$24)/(SUM(DersMatris_Degerlendirme!O$15:O$24))))/2,0))*(DersMatris!$N$12/100)</f>
        <v>0</v>
      </c>
      <c r="Q42" s="204" cm="1">
        <f t="array" ref="Q42">_xlfn.SINGLE(IFERROR(((MMULT(NotlarYuzdelikBasari!$E42:$N42,DersMatris_Degerlendirme!P$4:P$13)/(SUM(DersMatris_Degerlendirme!P$4:P$13)))+(MMULT(NotlarYuzdelikBasari!$AL42:$AU42,DersMatris_Degerlendirme!P$15:P$24)/(SUM(DersMatris_Degerlendirme!P$15:P$24))))/2,0))*(DersMatris!$O$12/100)</f>
        <v>0</v>
      </c>
      <c r="R42" s="204" cm="1">
        <f t="array" ref="R42">_xlfn.SINGLE(IFERROR(((MMULT(NotlarYuzdelikBasari!$E42:$N42,DersMatris_Degerlendirme!Q$4:Q$13)/(SUM(DersMatris_Degerlendirme!Q$4:Q$13)))+(MMULT(NotlarYuzdelikBasari!$AL42:$AU42,DersMatris_Degerlendirme!Q$15:Q$24)/(SUM(DersMatris_Degerlendirme!Q$15:Q$24))))/2,0))*(DersMatris!$P$12/100)</f>
        <v>0</v>
      </c>
      <c r="S42" s="204" cm="1">
        <f t="array" ref="S42">_xlfn.SINGLE(IFERROR(((MMULT(NotlarYuzdelikBasari!$E42:$N42,DersMatris_Degerlendirme!R$4:R$13)/(SUM(DersMatris_Degerlendirme!R$4:R$13)))+(MMULT(NotlarYuzdelikBasari!$AL42:$AU42,DersMatris_Degerlendirme!R$15:R$24)/(SUM(DersMatris_Degerlendirme!R$15:R$24))))/2,0))*(DersMatris!$Q$12/100)</f>
        <v>0</v>
      </c>
      <c r="U42" s="188">
        <f>IFERROR(
    (
        IFERROR( MMULT(NotlarYuzdelikBasari!$E42:$N42, Degerlendirme!D$4:D$13) / SUM(Degerlendirme!D$4:D$13), 0 ) +
        IFERROR( MMULT(NotlarYuzdelikBasari!$AL42:$AU42, Degerlendirme!D$15:D$24) / SUM(Degerlendirme!D$15:D$24), 0 )
    ) / 2,
    0
)</f>
        <v>0.4375</v>
      </c>
      <c r="V42" s="188">
        <f>IFERROR(
    (
        IFERROR( MMULT(NotlarYuzdelikBasari!$E42:$N42, Degerlendirme!E$4:E$13) / SUM(Degerlendirme!E$4:E$13), 0 ) +
        IFERROR( MMULT(NotlarYuzdelikBasari!$AL42:$AU42, Degerlendirme!E$15:E$24) / SUM(Degerlendirme!E$15:E$24), 0 )
    ) / 2,
    0
)</f>
        <v>0.72916666666666674</v>
      </c>
      <c r="W42" s="188">
        <f>IFERROR(
    (
        IFERROR( MMULT(NotlarYuzdelikBasari!$E42:$N42, Degerlendirme!F$4:F$13) / SUM(Degerlendirme!F$4:F$13), 0 ) +
        IFERROR( MMULT(NotlarYuzdelikBasari!$AL42:$AU42, Degerlendirme!F$15:F$24) / SUM(Degerlendirme!F$15:F$24), 0 )
    ) / 2,
    0
)</f>
        <v>0.58333333333333326</v>
      </c>
      <c r="X42" s="188">
        <f>IFERROR(
    (
        IFERROR( MMULT(NotlarYuzdelikBasari!$E42:$N42, Degerlendirme!G$4:G$13) / SUM(Degerlendirme!G$4:G$13), 0 ) +
        IFERROR( MMULT(NotlarYuzdelikBasari!$AL42:$AU42, Degerlendirme!G$15:G$24) / SUM(Degerlendirme!G$15:G$24), 0 )
    ) / 2,
    0
)</f>
        <v>0.70833333333333326</v>
      </c>
      <c r="Y42" s="188">
        <f>IFERROR(
    (
        IFERROR( MMULT(NotlarYuzdelikBasari!$E42:$N42, Degerlendirme!H$4:H$13) / SUM(Degerlendirme!H$4:H$13), 0 ) +
        IFERROR( MMULT(NotlarYuzdelikBasari!$AL42:$AU42, Degerlendirme!H$15:H$24) / SUM(Degerlendirme!H$15:H$24), 0 )
    ) / 2,
    0
)</f>
        <v>0.41666666666666669</v>
      </c>
      <c r="Z42" s="188">
        <f>IFERROR(
    (
        IFERROR( MMULT(NotlarYuzdelikBasari!$E42:$N42, Degerlendirme!I$4:I$13) / SUM(Degerlendirme!I$4:I$13), 0 ) +
        IFERROR( MMULT(NotlarYuzdelikBasari!$AL42:$AU42, Degerlendirme!I$15:I$24) / SUM(Degerlendirme!I$15:I$24), 0 )
    ) / 2,
    0
)</f>
        <v>0.6875</v>
      </c>
      <c r="AA42" s="188">
        <f>IFERROR(
    (
        IFERROR( MMULT(NotlarYuzdelikBasari!$E42:$N42, Degerlendirme!J$4:J$13) / SUM(Degerlendirme!J$4:J$13), 0 ) +
        IFERROR( MMULT(NotlarYuzdelikBasari!$AL42:$AU42, Degerlendirme!J$15:J$24) / SUM(Degerlendirme!J$15:J$24), 0 )
    ) / 2,
    0
)</f>
        <v>0.79166666666666674</v>
      </c>
      <c r="AB42" s="188">
        <f>IFERROR(
    (
        IFERROR( MMULT(NotlarYuzdelikBasari!$E42:$N42, Degerlendirme!K$4:K$13) / SUM(Degerlendirme!K$4:K$13), 0 ) +
        IFERROR( MMULT(NotlarYuzdelikBasari!$AL42:$AU42, Degerlendirme!K$15:K$24) / SUM(Degerlendirme!K$15:K$24), 0 )
    ) / 2,
    0
)</f>
        <v>0.625</v>
      </c>
    </row>
    <row r="43" spans="1:28" x14ac:dyDescent="0.25">
      <c r="A43" s="94">
        <v>41</v>
      </c>
      <c r="B43" s="143">
        <f>IF(Notlar!B43&lt;&gt;"",Notlar!B43,"")</f>
        <v>2211505011</v>
      </c>
      <c r="C43" s="144" t="str">
        <f>IF(Notlar!C43&lt;&gt;"",Notlar!C43,"")</f>
        <v xml:space="preserve">AHMET ŞAHİN </v>
      </c>
      <c r="D43" s="184" t="str">
        <f>IF(Notlar!D43&lt;&gt;"",Notlar!D43,"")</f>
        <v>ORKİN</v>
      </c>
      <c r="E43" s="208" cm="1">
        <f t="array" ref="E43">_xlfn.SINGLE(IFERROR(((MMULT(NotlarYuzdelikBasari!$E43:$N43,DersMatris_Degerlendirme!D$4:D$13)/(SUM(DersMatris_Degerlendirme!D$4:D$13)))+(MMULT(NotlarYuzdelikBasari!$AL43:$AU43,DersMatris_Degerlendirme!D$15:D$24)/(SUM(DersMatris_Degerlendirme!D$15:D$24))))/2,0))*(DersMatris!$C$12/100)</f>
        <v>0.43555274024024027</v>
      </c>
      <c r="F43" s="208" cm="1">
        <f t="array" ref="F43">_xlfn.SINGLE(IFERROR(((MMULT(NotlarYuzdelikBasari!$E43:$N43,DersMatris_Degerlendirme!E$4:E$13)/(SUM(DersMatris_Degerlendirme!E$4:E$13)))+(MMULT(NotlarYuzdelikBasari!$AL43:$AU43,DersMatris_Degerlendirme!E$15:E$24)/(SUM(DersMatris_Degerlendirme!E$15:E$24))))/2,0))*(DersMatris!$D$12/100)</f>
        <v>0.63087991604065408</v>
      </c>
      <c r="G43" s="204" cm="1">
        <f t="array" ref="G43">_xlfn.SINGLE(IFERROR(((MMULT(NotlarYuzdelikBasari!$E43:$N43,DersMatris_Degerlendirme!F$4:F$13)/(SUM(DersMatris_Degerlendirme!F$4:F$13)))+(MMULT(NotlarYuzdelikBasari!$AL43:$AU43,DersMatris_Degerlendirme!F$15:F$24)/(SUM(DersMatris_Degerlendirme!F$15:F$24))))/2,0))*(DersMatris!$E$12/100)</f>
        <v>0.56811188811188806</v>
      </c>
      <c r="H43" s="204" cm="1">
        <f t="array" ref="H43">_xlfn.SINGLE(IFERROR(((MMULT(NotlarYuzdelikBasari!$E43:$N43,DersMatris_Degerlendirme!G$4:G$13)/(SUM(DersMatris_Degerlendirme!G$4:G$13)))+(MMULT(NotlarYuzdelikBasari!$AL43:$AU43,DersMatris_Degerlendirme!G$15:G$24)/(SUM(DersMatris_Degerlendirme!G$15:G$24))))/2,0))*(DersMatris!$F$12/100)</f>
        <v>0.62176724137931039</v>
      </c>
      <c r="I43" s="204" cm="1">
        <f t="array" ref="I43">_xlfn.SINGLE(IFERROR(((MMULT(NotlarYuzdelikBasari!$E43:$N43,DersMatris_Degerlendirme!H$4:H$13)/(SUM(DersMatris_Degerlendirme!H$4:H$13)))+(MMULT(NotlarYuzdelikBasari!$AL43:$AU43,DersMatris_Degerlendirme!H$15:H$24)/(SUM(DersMatris_Degerlendirme!H$15:H$24))))/2,0))*(DersMatris!$G$12/100)</f>
        <v>0.3898459383753502</v>
      </c>
      <c r="J43" s="204" cm="1">
        <f t="array" ref="J43">_xlfn.SINGLE(IFERROR(((MMULT(NotlarYuzdelikBasari!$E43:$N43,DersMatris_Degerlendirme!I$4:I$13)/(SUM(DersMatris_Degerlendirme!I$4:I$13)))+(MMULT(NotlarYuzdelikBasari!$AL43:$AU43,DersMatris_Degerlendirme!I$15:I$24)/(SUM(DersMatris_Degerlendirme!I$15:I$24))))/2,0))*(DersMatris!$H$12/100)</f>
        <v>0.14166666666666669</v>
      </c>
      <c r="K43" s="204" cm="1">
        <f t="array" ref="K43">_xlfn.SINGLE(IFERROR(((MMULT(NotlarYuzdelikBasari!$E43:$N43,DersMatris_Degerlendirme!J$4:J$13)/(SUM(DersMatris_Degerlendirme!J$4:J$13)))+(MMULT(NotlarYuzdelikBasari!$AL43:$AU43,DersMatris_Degerlendirme!J$15:J$24)/(SUM(DersMatris_Degerlendirme!J$15:J$24))))/2,0))*(DersMatris!$I$12/100)</f>
        <v>0.14166666666666669</v>
      </c>
      <c r="L43" s="204" cm="1">
        <f t="array" ref="L43">_xlfn.SINGLE(IFERROR(((MMULT(NotlarYuzdelikBasari!$E43:$N43,DersMatris_Degerlendirme!K$4:K$13)/(SUM(DersMatris_Degerlendirme!K$4:K$13)))+(MMULT(NotlarYuzdelikBasari!$AL43:$AU43,DersMatris_Degerlendirme!K$15:K$24)/(SUM(DersMatris_Degerlendirme!K$15:K$24))))/2,0))*(DersMatris!$J$12/100)</f>
        <v>0.19285714285714284</v>
      </c>
      <c r="M43" s="204" cm="1">
        <f t="array" ref="M43">_xlfn.SINGLE(IFERROR(((MMULT(NotlarYuzdelikBasari!$E43:$N43,DersMatris_Degerlendirme!L$4:L$13)/(SUM(DersMatris_Degerlendirme!L$4:L$13)))+(MMULT(NotlarYuzdelikBasari!$AL43:$AU43,DersMatris_Degerlendirme!L$15:L$24)/(SUM(DersMatris_Degerlendirme!L$15:L$24))))/2,0))*(DersMatris!$K$12/100)</f>
        <v>0.32517006802721082</v>
      </c>
      <c r="N43" s="204" cm="1">
        <f t="array" ref="N43">_xlfn.SINGLE(IFERROR(((MMULT(NotlarYuzdelikBasari!$E43:$N43,DersMatris_Degerlendirme!M$4:M$13)/(SUM(DersMatris_Degerlendirme!M$4:M$13)))+(MMULT(NotlarYuzdelikBasari!$AL43:$AU43,DersMatris_Degerlendirme!M$15:M$24)/(SUM(DersMatris_Degerlendirme!M$15:M$24))))/2,0))*(DersMatris!$L$12/100)</f>
        <v>0.26408088235294114</v>
      </c>
      <c r="O43" s="204" cm="1">
        <f t="array" ref="O43">_xlfn.SINGLE(IFERROR(((MMULT(NotlarYuzdelikBasari!$E43:$N43,DersMatris_Degerlendirme!N$4:N$13)/(SUM(DersMatris_Degerlendirme!N$4:N$13)))+(MMULT(NotlarYuzdelikBasari!$AL43:$AU43,DersMatris_Degerlendirme!N$15:N$24)/(SUM(DersMatris_Degerlendirme!N$15:N$24))))/2,0))*(DersMatris!$M$12/100)</f>
        <v>0.52958971642764019</v>
      </c>
      <c r="P43" s="204" cm="1">
        <f t="array" ref="P43">_xlfn.SINGLE(IFERROR(((MMULT(NotlarYuzdelikBasari!$E43:$N43,DersMatris_Degerlendirme!O$4:O$13)/(SUM(DersMatris_Degerlendirme!O$4:O$13)))+(MMULT(NotlarYuzdelikBasari!$AL43:$AU43,DersMatris_Degerlendirme!O$15:O$24)/(SUM(DersMatris_Degerlendirme!O$15:O$24))))/2,0))*(DersMatris!$N$12/100)</f>
        <v>0</v>
      </c>
      <c r="Q43" s="204" cm="1">
        <f t="array" ref="Q43">_xlfn.SINGLE(IFERROR(((MMULT(NotlarYuzdelikBasari!$E43:$N43,DersMatris_Degerlendirme!P$4:P$13)/(SUM(DersMatris_Degerlendirme!P$4:P$13)))+(MMULT(NotlarYuzdelikBasari!$AL43:$AU43,DersMatris_Degerlendirme!P$15:P$24)/(SUM(DersMatris_Degerlendirme!P$15:P$24))))/2,0))*(DersMatris!$O$12/100)</f>
        <v>0</v>
      </c>
      <c r="R43" s="204" cm="1">
        <f t="array" ref="R43">_xlfn.SINGLE(IFERROR(((MMULT(NotlarYuzdelikBasari!$E43:$N43,DersMatris_Degerlendirme!Q$4:Q$13)/(SUM(DersMatris_Degerlendirme!Q$4:Q$13)))+(MMULT(NotlarYuzdelikBasari!$AL43:$AU43,DersMatris_Degerlendirme!Q$15:Q$24)/(SUM(DersMatris_Degerlendirme!Q$15:Q$24))))/2,0))*(DersMatris!$P$12/100)</f>
        <v>0</v>
      </c>
      <c r="S43" s="204" cm="1">
        <f t="array" ref="S43">_xlfn.SINGLE(IFERROR(((MMULT(NotlarYuzdelikBasari!$E43:$N43,DersMatris_Degerlendirme!R$4:R$13)/(SUM(DersMatris_Degerlendirme!R$4:R$13)))+(MMULT(NotlarYuzdelikBasari!$AL43:$AU43,DersMatris_Degerlendirme!R$15:R$24)/(SUM(DersMatris_Degerlendirme!R$15:R$24))))/2,0))*(DersMatris!$Q$12/100)</f>
        <v>0</v>
      </c>
      <c r="U43" s="188">
        <f>IFERROR(
    (
        IFERROR( MMULT(NotlarYuzdelikBasari!$E43:$N43, Degerlendirme!D$4:D$13) / SUM(Degerlendirme!D$4:D$13), 0 ) +
        IFERROR( MMULT(NotlarYuzdelikBasari!$AL43:$AU43, Degerlendirme!D$15:D$24) / SUM(Degerlendirme!D$15:D$24), 0 )
    ) / 2,
    0
)</f>
        <v>0.4375</v>
      </c>
      <c r="V43" s="188">
        <f>IFERROR(
    (
        IFERROR( MMULT(NotlarYuzdelikBasari!$E43:$N43, Degerlendirme!E$4:E$13) / SUM(Degerlendirme!E$4:E$13), 0 ) +
        IFERROR( MMULT(NotlarYuzdelikBasari!$AL43:$AU43, Degerlendirme!E$15:E$24) / SUM(Degerlendirme!E$15:E$24), 0 )
    ) / 2,
    0
)</f>
        <v>0.58333333333333326</v>
      </c>
      <c r="W43" s="188">
        <f>IFERROR(
    (
        IFERROR( MMULT(NotlarYuzdelikBasari!$E43:$N43, Degerlendirme!F$4:F$13) / SUM(Degerlendirme!F$4:F$13), 0 ) +
        IFERROR( MMULT(NotlarYuzdelikBasari!$AL43:$AU43, Degerlendirme!F$15:F$24) / SUM(Degerlendirme!F$15:F$24), 0 )
    ) / 2,
    0
)</f>
        <v>0.66666666666666674</v>
      </c>
      <c r="X43" s="188">
        <f>IFERROR(
    (
        IFERROR( MMULT(NotlarYuzdelikBasari!$E43:$N43, Degerlendirme!G$4:G$13) / SUM(Degerlendirme!G$4:G$13), 0 ) +
        IFERROR( MMULT(NotlarYuzdelikBasari!$AL43:$AU43, Degerlendirme!G$15:G$24) / SUM(Degerlendirme!G$15:G$24), 0 )
    ) / 2,
    0
)</f>
        <v>0.79166666666666674</v>
      </c>
      <c r="Y43" s="188">
        <f>IFERROR(
    (
        IFERROR( MMULT(NotlarYuzdelikBasari!$E43:$N43, Degerlendirme!H$4:H$13) / SUM(Degerlendirme!H$4:H$13), 0 ) +
        IFERROR( MMULT(NotlarYuzdelikBasari!$AL43:$AU43, Degerlendirme!H$15:H$24) / SUM(Degerlendirme!H$15:H$24), 0 )
    ) / 2,
    0
)</f>
        <v>0.29166666666666669</v>
      </c>
      <c r="Z43" s="188">
        <f>IFERROR(
    (
        IFERROR( MMULT(NotlarYuzdelikBasari!$E43:$N43, Degerlendirme!I$4:I$13) / SUM(Degerlendirme!I$4:I$13), 0 ) +
        IFERROR( MMULT(NotlarYuzdelikBasari!$AL43:$AU43, Degerlendirme!I$15:I$24) / SUM(Degerlendirme!I$15:I$24), 0 )
    ) / 2,
    0
)</f>
        <v>0.6875</v>
      </c>
      <c r="AA43" s="188">
        <f>IFERROR(
    (
        IFERROR( MMULT(NotlarYuzdelikBasari!$E43:$N43, Degerlendirme!J$4:J$13) / SUM(Degerlendirme!J$4:J$13), 0 ) +
        IFERROR( MMULT(NotlarYuzdelikBasari!$AL43:$AU43, Degerlendirme!J$15:J$24) / SUM(Degerlendirme!J$15:J$24), 0 )
    ) / 2,
    0
)</f>
        <v>0.79166666666666674</v>
      </c>
      <c r="AB43" s="188">
        <f>IFERROR(
    (
        IFERROR( MMULT(NotlarYuzdelikBasari!$E43:$N43, Degerlendirme!K$4:K$13) / SUM(Degerlendirme!K$4:K$13), 0 ) +
        IFERROR( MMULT(NotlarYuzdelikBasari!$AL43:$AU43, Degerlendirme!K$15:K$24) / SUM(Degerlendirme!K$15:K$24), 0 )
    ) / 2,
    0
)</f>
        <v>0.75</v>
      </c>
    </row>
    <row r="44" spans="1:28" x14ac:dyDescent="0.25">
      <c r="A44" s="95">
        <v>42</v>
      </c>
      <c r="B44" s="141">
        <f>IF(Notlar!B44&lt;&gt;"",Notlar!B44,"")</f>
        <v>2211505012</v>
      </c>
      <c r="C44" s="142" t="str">
        <f>IF(Notlar!C44&lt;&gt;"",Notlar!C44,"")</f>
        <v xml:space="preserve">BÜŞRA </v>
      </c>
      <c r="D44" s="183" t="str">
        <f>IF(Notlar!D44&lt;&gt;"",Notlar!D44,"")</f>
        <v>KURT</v>
      </c>
      <c r="E44" s="208" cm="1">
        <f t="array" ref="E44">_xlfn.SINGLE(IFERROR(((MMULT(NotlarYuzdelikBasari!$E44:$N44,DersMatris_Degerlendirme!D$4:D$13)/(SUM(DersMatris_Degerlendirme!D$4:D$13)))+(MMULT(NotlarYuzdelikBasari!$AL44:$AU44,DersMatris_Degerlendirme!D$15:D$24)/(SUM(DersMatris_Degerlendirme!D$15:D$24))))/2,0))*(DersMatris!$C$12/100)</f>
        <v>0.38210085085085083</v>
      </c>
      <c r="F44" s="208" cm="1">
        <f t="array" ref="F44">_xlfn.SINGLE(IFERROR(((MMULT(NotlarYuzdelikBasari!$E44:$N44,DersMatris_Degerlendirme!E$4:E$13)/(SUM(DersMatris_Degerlendirme!E$4:E$13)))+(MMULT(NotlarYuzdelikBasari!$AL44:$AU44,DersMatris_Degerlendirme!E$15:E$24)/(SUM(DersMatris_Degerlendirme!E$15:E$24))))/2,0))*(DersMatris!$D$12/100)</f>
        <v>0.55285572249226689</v>
      </c>
      <c r="G44" s="204" cm="1">
        <f t="array" ref="G44">_xlfn.SINGLE(IFERROR(((MMULT(NotlarYuzdelikBasari!$E44:$N44,DersMatris_Degerlendirme!F$4:F$13)/(SUM(DersMatris_Degerlendirme!F$4:F$13)))+(MMULT(NotlarYuzdelikBasari!$AL44:$AU44,DersMatris_Degerlendirme!F$15:F$24)/(SUM(DersMatris_Degerlendirme!F$15:F$24))))/2,0))*(DersMatris!$E$12/100)</f>
        <v>0.49412587412587411</v>
      </c>
      <c r="H44" s="204" cm="1">
        <f t="array" ref="H44">_xlfn.SINGLE(IFERROR(((MMULT(NotlarYuzdelikBasari!$E44:$N44,DersMatris_Degerlendirme!G$4:G$13)/(SUM(DersMatris_Degerlendirme!G$4:G$13)))+(MMULT(NotlarYuzdelikBasari!$AL44:$AU44,DersMatris_Degerlendirme!G$15:G$24)/(SUM(DersMatris_Degerlendirme!G$15:G$24))))/2,0))*(DersMatris!$F$12/100)</f>
        <v>0.54132543103448272</v>
      </c>
      <c r="I44" s="204" cm="1">
        <f t="array" ref="I44">_xlfn.SINGLE(IFERROR(((MMULT(NotlarYuzdelikBasari!$E44:$N44,DersMatris_Degerlendirme!H$4:H$13)/(SUM(DersMatris_Degerlendirme!H$4:H$13)))+(MMULT(NotlarYuzdelikBasari!$AL44:$AU44,DersMatris_Degerlendirme!H$15:H$24)/(SUM(DersMatris_Degerlendirme!H$15:H$24))))/2,0))*(DersMatris!$G$12/100)</f>
        <v>0.33873132586367882</v>
      </c>
      <c r="J44" s="204" cm="1">
        <f t="array" ref="J44">_xlfn.SINGLE(IFERROR(((MMULT(NotlarYuzdelikBasari!$E44:$N44,DersMatris_Degerlendirme!I$4:I$13)/(SUM(DersMatris_Degerlendirme!I$4:I$13)))+(MMULT(NotlarYuzdelikBasari!$AL44:$AU44,DersMatris_Degerlendirme!I$15:I$24)/(SUM(DersMatris_Degerlendirme!I$15:I$24))))/2,0))*(DersMatris!$H$12/100)</f>
        <v>0.125</v>
      </c>
      <c r="K44" s="204" cm="1">
        <f t="array" ref="K44">_xlfn.SINGLE(IFERROR(((MMULT(NotlarYuzdelikBasari!$E44:$N44,DersMatris_Degerlendirme!J$4:J$13)/(SUM(DersMatris_Degerlendirme!J$4:J$13)))+(MMULT(NotlarYuzdelikBasari!$AL44:$AU44,DersMatris_Degerlendirme!J$15:J$24)/(SUM(DersMatris_Degerlendirme!J$15:J$24))))/2,0))*(DersMatris!$I$12/100)</f>
        <v>0.125</v>
      </c>
      <c r="L44" s="204" cm="1">
        <f t="array" ref="L44">_xlfn.SINGLE(IFERROR(((MMULT(NotlarYuzdelikBasari!$E44:$N44,DersMatris_Degerlendirme!K$4:K$13)/(SUM(DersMatris_Degerlendirme!K$4:K$13)))+(MMULT(NotlarYuzdelikBasari!$AL44:$AU44,DersMatris_Degerlendirme!K$15:K$24)/(SUM(DersMatris_Degerlendirme!K$15:K$24))))/2,0))*(DersMatris!$J$12/100)</f>
        <v>0.16666666666666666</v>
      </c>
      <c r="M44" s="204" cm="1">
        <f t="array" ref="M44">_xlfn.SINGLE(IFERROR(((MMULT(NotlarYuzdelikBasari!$E44:$N44,DersMatris_Degerlendirme!L$4:L$13)/(SUM(DersMatris_Degerlendirme!L$4:L$13)))+(MMULT(NotlarYuzdelikBasari!$AL44:$AU44,DersMatris_Degerlendirme!L$15:L$24)/(SUM(DersMatris_Degerlendirme!L$15:L$24))))/2,0))*(DersMatris!$K$12/100)</f>
        <v>0.28312925170068026</v>
      </c>
      <c r="N44" s="204" cm="1">
        <f t="array" ref="N44">_xlfn.SINGLE(IFERROR(((MMULT(NotlarYuzdelikBasari!$E44:$N44,DersMatris_Degerlendirme!M$4:M$13)/(SUM(DersMatris_Degerlendirme!M$4:M$13)))+(MMULT(NotlarYuzdelikBasari!$AL44:$AU44,DersMatris_Degerlendirme!M$15:M$24)/(SUM(DersMatris_Degerlendirme!M$15:M$24))))/2,0))*(DersMatris!$L$12/100)</f>
        <v>0.22930147058823527</v>
      </c>
      <c r="O44" s="204" cm="1">
        <f t="array" ref="O44">_xlfn.SINGLE(IFERROR(((MMULT(NotlarYuzdelikBasari!$E44:$N44,DersMatris_Degerlendirme!N$4:N$13)/(SUM(DersMatris_Degerlendirme!N$4:N$13)))+(MMULT(NotlarYuzdelikBasari!$AL44:$AU44,DersMatris_Degerlendirme!N$15:N$24)/(SUM(DersMatris_Degerlendirme!N$15:N$24))))/2,0))*(DersMatris!$M$12/100)</f>
        <v>0.46129400260756198</v>
      </c>
      <c r="P44" s="204" cm="1">
        <f t="array" ref="P44">_xlfn.SINGLE(IFERROR(((MMULT(NotlarYuzdelikBasari!$E44:$N44,DersMatris_Degerlendirme!O$4:O$13)/(SUM(DersMatris_Degerlendirme!O$4:O$13)))+(MMULT(NotlarYuzdelikBasari!$AL44:$AU44,DersMatris_Degerlendirme!O$15:O$24)/(SUM(DersMatris_Degerlendirme!O$15:O$24))))/2,0))*(DersMatris!$N$12/100)</f>
        <v>0</v>
      </c>
      <c r="Q44" s="204" cm="1">
        <f t="array" ref="Q44">_xlfn.SINGLE(IFERROR(((MMULT(NotlarYuzdelikBasari!$E44:$N44,DersMatris_Degerlendirme!P$4:P$13)/(SUM(DersMatris_Degerlendirme!P$4:P$13)))+(MMULT(NotlarYuzdelikBasari!$AL44:$AU44,DersMatris_Degerlendirme!P$15:P$24)/(SUM(DersMatris_Degerlendirme!P$15:P$24))))/2,0))*(DersMatris!$O$12/100)</f>
        <v>0</v>
      </c>
      <c r="R44" s="204" cm="1">
        <f t="array" ref="R44">_xlfn.SINGLE(IFERROR(((MMULT(NotlarYuzdelikBasari!$E44:$N44,DersMatris_Degerlendirme!Q$4:Q$13)/(SUM(DersMatris_Degerlendirme!Q$4:Q$13)))+(MMULT(NotlarYuzdelikBasari!$AL44:$AU44,DersMatris_Degerlendirme!Q$15:Q$24)/(SUM(DersMatris_Degerlendirme!Q$15:Q$24))))/2,0))*(DersMatris!$P$12/100)</f>
        <v>0</v>
      </c>
      <c r="S44" s="204" cm="1">
        <f t="array" ref="S44">_xlfn.SINGLE(IFERROR(((MMULT(NotlarYuzdelikBasari!$E44:$N44,DersMatris_Degerlendirme!R$4:R$13)/(SUM(DersMatris_Degerlendirme!R$4:R$13)))+(MMULT(NotlarYuzdelikBasari!$AL44:$AU44,DersMatris_Degerlendirme!R$15:R$24)/(SUM(DersMatris_Degerlendirme!R$15:R$24))))/2,0))*(DersMatris!$Q$12/100)</f>
        <v>0</v>
      </c>
      <c r="U44" s="188">
        <f>IFERROR(
    (
        IFERROR( MMULT(NotlarYuzdelikBasari!$E44:$N44, Degerlendirme!D$4:D$13) / SUM(Degerlendirme!D$4:D$13), 0 ) +
        IFERROR( MMULT(NotlarYuzdelikBasari!$AL44:$AU44, Degerlendirme!D$15:D$24) / SUM(Degerlendirme!D$15:D$24), 0 )
    ) / 2,
    0
)</f>
        <v>0.1875</v>
      </c>
      <c r="V44" s="188">
        <f>IFERROR(
    (
        IFERROR( MMULT(NotlarYuzdelikBasari!$E44:$N44, Degerlendirme!E$4:E$13) / SUM(Degerlendirme!E$4:E$13), 0 ) +
        IFERROR( MMULT(NotlarYuzdelikBasari!$AL44:$AU44, Degerlendirme!E$15:E$24) / SUM(Degerlendirme!E$15:E$24), 0 )
    ) / 2,
    0
)</f>
        <v>0.5625</v>
      </c>
      <c r="W44" s="188">
        <f>IFERROR(
    (
        IFERROR( MMULT(NotlarYuzdelikBasari!$E44:$N44, Degerlendirme!F$4:F$13) / SUM(Degerlendirme!F$4:F$13), 0 ) +
        IFERROR( MMULT(NotlarYuzdelikBasari!$AL44:$AU44, Degerlendirme!F$15:F$24) / SUM(Degerlendirme!F$15:F$24), 0 )
    ) / 2,
    0
)</f>
        <v>0.54166666666666663</v>
      </c>
      <c r="X44" s="188">
        <f>IFERROR(
    (
        IFERROR( MMULT(NotlarYuzdelikBasari!$E44:$N44, Degerlendirme!G$4:G$13) / SUM(Degerlendirme!G$4:G$13), 0 ) +
        IFERROR( MMULT(NotlarYuzdelikBasari!$AL44:$AU44, Degerlendirme!G$15:G$24) / SUM(Degerlendirme!G$15:G$24), 0 )
    ) / 2,
    0
)</f>
        <v>0.66666666666666663</v>
      </c>
      <c r="Y44" s="188">
        <f>IFERROR(
    (
        IFERROR( MMULT(NotlarYuzdelikBasari!$E44:$N44, Degerlendirme!H$4:H$13) / SUM(Degerlendirme!H$4:H$13), 0 ) +
        IFERROR( MMULT(NotlarYuzdelikBasari!$AL44:$AU44, Degerlendirme!H$15:H$24) / SUM(Degerlendirme!H$15:H$24), 0 )
    ) / 2,
    0
)</f>
        <v>0.45833333333333331</v>
      </c>
      <c r="Z44" s="188">
        <f>IFERROR(
    (
        IFERROR( MMULT(NotlarYuzdelikBasari!$E44:$N44, Degerlendirme!I$4:I$13) / SUM(Degerlendirme!I$4:I$13), 0 ) +
        IFERROR( MMULT(NotlarYuzdelikBasari!$AL44:$AU44, Degerlendirme!I$15:I$24) / SUM(Degerlendirme!I$15:I$24), 0 )
    ) / 2,
    0
)</f>
        <v>0.5625</v>
      </c>
      <c r="AA44" s="188">
        <f>IFERROR(
    (
        IFERROR( MMULT(NotlarYuzdelikBasari!$E44:$N44, Degerlendirme!J$4:J$13) / SUM(Degerlendirme!J$4:J$13), 0 ) +
        IFERROR( MMULT(NotlarYuzdelikBasari!$AL44:$AU44, Degerlendirme!J$15:J$24) / SUM(Degerlendirme!J$15:J$24), 0 )
    ) / 2,
    0
)</f>
        <v>0.64583333333333326</v>
      </c>
      <c r="AB44" s="188">
        <f>IFERROR(
    (
        IFERROR( MMULT(NotlarYuzdelikBasari!$E44:$N44, Degerlendirme!K$4:K$13) / SUM(Degerlendirme!K$4:K$13), 0 ) +
        IFERROR( MMULT(NotlarYuzdelikBasari!$AL44:$AU44, Degerlendirme!K$15:K$24) / SUM(Degerlendirme!K$15:K$24), 0 )
    ) / 2,
    0
)</f>
        <v>0.75</v>
      </c>
    </row>
    <row r="45" spans="1:28" x14ac:dyDescent="0.25">
      <c r="A45" s="94">
        <v>43</v>
      </c>
      <c r="B45" s="143">
        <f>IF(Notlar!B45&lt;&gt;"",Notlar!B45,"")</f>
        <v>2211505013</v>
      </c>
      <c r="C45" s="144" t="str">
        <f>IF(Notlar!C45&lt;&gt;"",Notlar!C45,"")</f>
        <v xml:space="preserve">HİLAL </v>
      </c>
      <c r="D45" s="184" t="str">
        <f>IF(Notlar!D45&lt;&gt;"",Notlar!D45,"")</f>
        <v>İNAN</v>
      </c>
      <c r="E45" s="208" cm="1">
        <f t="array" ref="E45">_xlfn.SINGLE(IFERROR(((MMULT(NotlarYuzdelikBasari!$E45:$N45,DersMatris_Degerlendirme!D$4:D$13)/(SUM(DersMatris_Degerlendirme!D$4:D$13)))+(MMULT(NotlarYuzdelikBasari!$AL45:$AU45,DersMatris_Degerlendirme!D$15:D$24)/(SUM(DersMatris_Degerlendirme!D$15:D$24))))/2,0))*(DersMatris!$C$12/100)</f>
        <v>0.5687327952952953</v>
      </c>
      <c r="F45" s="208" cm="1">
        <f t="array" ref="F45">_xlfn.SINGLE(IFERROR(((MMULT(NotlarYuzdelikBasari!$E45:$N45,DersMatris_Degerlendirme!E$4:E$13)/(SUM(DersMatris_Degerlendirme!E$4:E$13)))+(MMULT(NotlarYuzdelikBasari!$AL45:$AU45,DersMatris_Degerlendirme!E$15:E$24)/(SUM(DersMatris_Degerlendirme!E$15:E$24))))/2,0))*(DersMatris!$D$12/100)</f>
        <v>0.81946531153336277</v>
      </c>
      <c r="G45" s="204" cm="1">
        <f t="array" ref="G45">_xlfn.SINGLE(IFERROR(((MMULT(NotlarYuzdelikBasari!$E45:$N45,DersMatris_Degerlendirme!F$4:F$13)/(SUM(DersMatris_Degerlendirme!F$4:F$13)))+(MMULT(NotlarYuzdelikBasari!$AL45:$AU45,DersMatris_Degerlendirme!F$15:F$24)/(SUM(DersMatris_Degerlendirme!F$15:F$24))))/2,0))*(DersMatris!$E$12/100)</f>
        <v>0.73104895104895107</v>
      </c>
      <c r="H45" s="204" cm="1">
        <f t="array" ref="H45">_xlfn.SINGLE(IFERROR(((MMULT(NotlarYuzdelikBasari!$E45:$N45,DersMatris_Degerlendirme!G$4:G$13)/(SUM(DersMatris_Degerlendirme!G$4:G$13)))+(MMULT(NotlarYuzdelikBasari!$AL45:$AU45,DersMatris_Degerlendirme!G$15:G$24)/(SUM(DersMatris_Degerlendirme!G$15:G$24))))/2,0))*(DersMatris!$F$12/100)</f>
        <v>0.80070043103448274</v>
      </c>
      <c r="I45" s="204" cm="1">
        <f t="array" ref="I45">_xlfn.SINGLE(IFERROR(((MMULT(NotlarYuzdelikBasari!$E45:$N45,DersMatris_Degerlendirme!H$4:H$13)/(SUM(DersMatris_Degerlendirme!H$4:H$13)))+(MMULT(NotlarYuzdelikBasari!$AL45:$AU45,DersMatris_Degerlendirme!H$15:H$24)/(SUM(DersMatris_Degerlendirme!H$15:H$24))))/2,0))*(DersMatris!$G$12/100)</f>
        <v>0.49839519140989735</v>
      </c>
      <c r="J45" s="204" cm="1">
        <f t="array" ref="J45">_xlfn.SINGLE(IFERROR(((MMULT(NotlarYuzdelikBasari!$E45:$N45,DersMatris_Degerlendirme!I$4:I$13)/(SUM(DersMatris_Degerlendirme!I$4:I$13)))+(MMULT(NotlarYuzdelikBasari!$AL45:$AU45,DersMatris_Degerlendirme!I$15:I$24)/(SUM(DersMatris_Degerlendirme!I$15:I$24))))/2,0))*(DersMatris!$H$12/100)</f>
        <v>0.18333333333333335</v>
      </c>
      <c r="K45" s="204" cm="1">
        <f t="array" ref="K45">_xlfn.SINGLE(IFERROR(((MMULT(NotlarYuzdelikBasari!$E45:$N45,DersMatris_Degerlendirme!J$4:J$13)/(SUM(DersMatris_Degerlendirme!J$4:J$13)))+(MMULT(NotlarYuzdelikBasari!$AL45:$AU45,DersMatris_Degerlendirme!J$15:J$24)/(SUM(DersMatris_Degerlendirme!J$15:J$24))))/2,0))*(DersMatris!$I$12/100)</f>
        <v>0.18333333333333335</v>
      </c>
      <c r="L45" s="204" cm="1">
        <f t="array" ref="L45">_xlfn.SINGLE(IFERROR(((MMULT(NotlarYuzdelikBasari!$E45:$N45,DersMatris_Degerlendirme!K$4:K$13)/(SUM(DersMatris_Degerlendirme!K$4:K$13)))+(MMULT(NotlarYuzdelikBasari!$AL45:$AU45,DersMatris_Degerlendirme!K$15:K$24)/(SUM(DersMatris_Degerlendirme!K$15:K$24))))/2,0))*(DersMatris!$J$12/100)</f>
        <v>0.24523809523809526</v>
      </c>
      <c r="M45" s="204" cm="1">
        <f t="array" ref="M45">_xlfn.SINGLE(IFERROR(((MMULT(NotlarYuzdelikBasari!$E45:$N45,DersMatris_Degerlendirme!L$4:L$13)/(SUM(DersMatris_Degerlendirme!L$4:L$13)))+(MMULT(NotlarYuzdelikBasari!$AL45:$AU45,DersMatris_Degerlendirme!L$15:L$24)/(SUM(DersMatris_Degerlendirme!L$15:L$24))))/2,0))*(DersMatris!$K$12/100)</f>
        <v>0.41782312925170062</v>
      </c>
      <c r="N45" s="204" cm="1">
        <f t="array" ref="N45">_xlfn.SINGLE(IFERROR(((MMULT(NotlarYuzdelikBasari!$E45:$N45,DersMatris_Degerlendirme!M$4:M$13)/(SUM(DersMatris_Degerlendirme!M$4:M$13)))+(MMULT(NotlarYuzdelikBasari!$AL45:$AU45,DersMatris_Degerlendirme!M$15:M$24)/(SUM(DersMatris_Degerlendirme!M$15:M$24))))/2,0))*(DersMatris!$L$12/100)</f>
        <v>0.33714460784313721</v>
      </c>
      <c r="O45" s="204" cm="1">
        <f t="array" ref="O45">_xlfn.SINGLE(IFERROR(((MMULT(NotlarYuzdelikBasari!$E45:$N45,DersMatris_Degerlendirme!N$4:N$13)/(SUM(DersMatris_Degerlendirme!N$4:N$13)))+(MMULT(NotlarYuzdelikBasari!$AL45:$AU45,DersMatris_Degerlendirme!N$15:N$24)/(SUM(DersMatris_Degerlendirme!N$15:N$24))))/2,0))*(DersMatris!$M$12/100)</f>
        <v>0.68375162972620596</v>
      </c>
      <c r="P45" s="204" cm="1">
        <f t="array" ref="P45">_xlfn.SINGLE(IFERROR(((MMULT(NotlarYuzdelikBasari!$E45:$N45,DersMatris_Degerlendirme!O$4:O$13)/(SUM(DersMatris_Degerlendirme!O$4:O$13)))+(MMULT(NotlarYuzdelikBasari!$AL45:$AU45,DersMatris_Degerlendirme!O$15:O$24)/(SUM(DersMatris_Degerlendirme!O$15:O$24))))/2,0))*(DersMatris!$N$12/100)</f>
        <v>0</v>
      </c>
      <c r="Q45" s="204" cm="1">
        <f t="array" ref="Q45">_xlfn.SINGLE(IFERROR(((MMULT(NotlarYuzdelikBasari!$E45:$N45,DersMatris_Degerlendirme!P$4:P$13)/(SUM(DersMatris_Degerlendirme!P$4:P$13)))+(MMULT(NotlarYuzdelikBasari!$AL45:$AU45,DersMatris_Degerlendirme!P$15:P$24)/(SUM(DersMatris_Degerlendirme!P$15:P$24))))/2,0))*(DersMatris!$O$12/100)</f>
        <v>0</v>
      </c>
      <c r="R45" s="204" cm="1">
        <f t="array" ref="R45">_xlfn.SINGLE(IFERROR(((MMULT(NotlarYuzdelikBasari!$E45:$N45,DersMatris_Degerlendirme!Q$4:Q$13)/(SUM(DersMatris_Degerlendirme!Q$4:Q$13)))+(MMULT(NotlarYuzdelikBasari!$AL45:$AU45,DersMatris_Degerlendirme!Q$15:Q$24)/(SUM(DersMatris_Degerlendirme!Q$15:Q$24))))/2,0))*(DersMatris!$P$12/100)</f>
        <v>0</v>
      </c>
      <c r="S45" s="204" cm="1">
        <f t="array" ref="S45">_xlfn.SINGLE(IFERROR(((MMULT(NotlarYuzdelikBasari!$E45:$N45,DersMatris_Degerlendirme!R$4:R$13)/(SUM(DersMatris_Degerlendirme!R$4:R$13)))+(MMULT(NotlarYuzdelikBasari!$AL45:$AU45,DersMatris_Degerlendirme!R$15:R$24)/(SUM(DersMatris_Degerlendirme!R$15:R$24))))/2,0))*(DersMatris!$Q$12/100)</f>
        <v>0</v>
      </c>
      <c r="U45" s="188">
        <f>IFERROR(
    (
        IFERROR( MMULT(NotlarYuzdelikBasari!$E45:$N45, Degerlendirme!D$4:D$13) / SUM(Degerlendirme!D$4:D$13), 0 ) +
        IFERROR( MMULT(NotlarYuzdelikBasari!$AL45:$AU45, Degerlendirme!D$15:D$24) / SUM(Degerlendirme!D$15:D$24), 0 )
    ) / 2,
    0
)</f>
        <v>0.5</v>
      </c>
      <c r="V45" s="188">
        <f>IFERROR(
    (
        IFERROR( MMULT(NotlarYuzdelikBasari!$E45:$N45, Degerlendirme!E$4:E$13) / SUM(Degerlendirme!E$4:E$13), 0 ) +
        IFERROR( MMULT(NotlarYuzdelikBasari!$AL45:$AU45, Degerlendirme!E$15:E$24) / SUM(Degerlendirme!E$15:E$24), 0 )
    ) / 2,
    0
)</f>
        <v>0.85416666666666674</v>
      </c>
      <c r="W45" s="188">
        <f>IFERROR(
    (
        IFERROR( MMULT(NotlarYuzdelikBasari!$E45:$N45, Degerlendirme!F$4:F$13) / SUM(Degerlendirme!F$4:F$13), 0 ) +
        IFERROR( MMULT(NotlarYuzdelikBasari!$AL45:$AU45, Degerlendirme!F$15:F$24) / SUM(Degerlendirme!F$15:F$24), 0 )
    ) / 2,
    0
)</f>
        <v>0.83333333333333326</v>
      </c>
      <c r="X45" s="188">
        <f>IFERROR(
    (
        IFERROR( MMULT(NotlarYuzdelikBasari!$E45:$N45, Degerlendirme!G$4:G$13) / SUM(Degerlendirme!G$4:G$13), 0 ) +
        IFERROR( MMULT(NotlarYuzdelikBasari!$AL45:$AU45, Degerlendirme!G$15:G$24) / SUM(Degerlendirme!G$15:G$24), 0 )
    ) / 2,
    0
)</f>
        <v>0.95833333333333326</v>
      </c>
      <c r="Y45" s="188">
        <f>IFERROR(
    (
        IFERROR( MMULT(NotlarYuzdelikBasari!$E45:$N45, Degerlendirme!H$4:H$13) / SUM(Degerlendirme!H$4:H$13), 0 ) +
        IFERROR( MMULT(NotlarYuzdelikBasari!$AL45:$AU45, Degerlendirme!H$15:H$24) / SUM(Degerlendirme!H$15:H$24), 0 )
    ) / 2,
    0
)</f>
        <v>0.45833333333333331</v>
      </c>
      <c r="Z45" s="188">
        <f>IFERROR(
    (
        IFERROR( MMULT(NotlarYuzdelikBasari!$E45:$N45, Degerlendirme!I$4:I$13) / SUM(Degerlendirme!I$4:I$13), 0 ) +
        IFERROR( MMULT(NotlarYuzdelikBasari!$AL45:$AU45, Degerlendirme!I$15:I$24) / SUM(Degerlendirme!I$15:I$24), 0 )
    ) / 2,
    0
)</f>
        <v>0.875</v>
      </c>
      <c r="AA45" s="188">
        <f>IFERROR(
    (
        IFERROR( MMULT(NotlarYuzdelikBasari!$E45:$N45, Degerlendirme!J$4:J$13) / SUM(Degerlendirme!J$4:J$13), 0 ) +
        IFERROR( MMULT(NotlarYuzdelikBasari!$AL45:$AU45, Degerlendirme!J$15:J$24) / SUM(Degerlendirme!J$15:J$24), 0 )
    ) / 2,
    0
)</f>
        <v>0.95833333333333326</v>
      </c>
      <c r="AB45" s="188">
        <f>IFERROR(
    (
        IFERROR( MMULT(NotlarYuzdelikBasari!$E45:$N45, Degerlendirme!K$4:K$13) / SUM(Degerlendirme!K$4:K$13), 0 ) +
        IFERROR( MMULT(NotlarYuzdelikBasari!$AL45:$AU45, Degerlendirme!K$15:K$24) / SUM(Degerlendirme!K$15:K$24), 0 )
    ) / 2,
    0
)</f>
        <v>1</v>
      </c>
    </row>
    <row r="46" spans="1:28" x14ac:dyDescent="0.25">
      <c r="A46" s="95">
        <v>44</v>
      </c>
      <c r="B46" s="141">
        <f>IF(Notlar!B46&lt;&gt;"",Notlar!B46,"")</f>
        <v>2211505014</v>
      </c>
      <c r="C46" s="142" t="str">
        <f>IF(Notlar!C46&lt;&gt;"",Notlar!C46,"")</f>
        <v xml:space="preserve">EMİR </v>
      </c>
      <c r="D46" s="183" t="str">
        <f>IF(Notlar!D46&lt;&gt;"",Notlar!D46,"")</f>
        <v>KOP</v>
      </c>
      <c r="E46" s="208" cm="1">
        <f t="array" ref="E46">_xlfn.SINGLE(IFERROR(((MMULT(NotlarYuzdelikBasari!$E46:$N46,DersMatris_Degerlendirme!D$4:D$13)/(SUM(DersMatris_Degerlendirme!D$4:D$13)))+(MMULT(NotlarYuzdelikBasari!$AL46:$AU46,DersMatris_Degerlendirme!D$15:D$24)/(SUM(DersMatris_Degerlendirme!D$15:D$24))))/2,0))*(DersMatris!$C$12/100)</f>
        <v>0.36415321571571568</v>
      </c>
      <c r="F46" s="208" cm="1">
        <f t="array" ref="F46">_xlfn.SINGLE(IFERROR(((MMULT(NotlarYuzdelikBasari!$E46:$N46,DersMatris_Degerlendirme!E$4:E$13)/(SUM(DersMatris_Degerlendirme!E$4:E$13)))+(MMULT(NotlarYuzdelikBasari!$AL46:$AU46,DersMatris_Degerlendirme!E$15:E$24)/(SUM(DersMatris_Degerlendirme!E$15:E$24))))/2,0))*(DersMatris!$D$12/100)</f>
        <v>0.52233208130799824</v>
      </c>
      <c r="G46" s="204" cm="1">
        <f t="array" ref="G46">_xlfn.SINGLE(IFERROR(((MMULT(NotlarYuzdelikBasari!$E46:$N46,DersMatris_Degerlendirme!F$4:F$13)/(SUM(DersMatris_Degerlendirme!F$4:F$13)))+(MMULT(NotlarYuzdelikBasari!$AL46:$AU46,DersMatris_Degerlendirme!F$15:F$24)/(SUM(DersMatris_Degerlendirme!F$15:F$24))))/2,0))*(DersMatris!$E$12/100)</f>
        <v>0.45986013986013985</v>
      </c>
      <c r="H46" s="204" cm="1">
        <f t="array" ref="H46">_xlfn.SINGLE(IFERROR(((MMULT(NotlarYuzdelikBasari!$E46:$N46,DersMatris_Degerlendirme!G$4:G$13)/(SUM(DersMatris_Degerlendirme!G$4:G$13)))+(MMULT(NotlarYuzdelikBasari!$AL46:$AU46,DersMatris_Degerlendirme!G$15:G$24)/(SUM(DersMatris_Degerlendirme!G$15:G$24))))/2,0))*(DersMatris!$F$12/100)</f>
        <v>0.50619612068965514</v>
      </c>
      <c r="I46" s="204" cm="1">
        <f t="array" ref="I46">_xlfn.SINGLE(IFERROR(((MMULT(NotlarYuzdelikBasari!$E46:$N46,DersMatris_Degerlendirme!H$4:H$13)/(SUM(DersMatris_Degerlendirme!H$4:H$13)))+(MMULT(NotlarYuzdelikBasari!$AL46:$AU46,DersMatris_Degerlendirme!H$15:H$24)/(SUM(DersMatris_Degerlendirme!H$15:H$24))))/2,0))*(DersMatris!$G$12/100)</f>
        <v>0.31156629318394025</v>
      </c>
      <c r="J46" s="204" cm="1">
        <f t="array" ref="J46">_xlfn.SINGLE(IFERROR(((MMULT(NotlarYuzdelikBasari!$E46:$N46,DersMatris_Degerlendirme!I$4:I$13)/(SUM(DersMatris_Degerlendirme!I$4:I$13)))+(MMULT(NotlarYuzdelikBasari!$AL46:$AU46,DersMatris_Degerlendirme!I$15:I$24)/(SUM(DersMatris_Degerlendirme!I$15:I$24))))/2,0))*(DersMatris!$H$12/100)</f>
        <v>0.12083333333333333</v>
      </c>
      <c r="K46" s="204" cm="1">
        <f t="array" ref="K46">_xlfn.SINGLE(IFERROR(((MMULT(NotlarYuzdelikBasari!$E46:$N46,DersMatris_Degerlendirme!J$4:J$13)/(SUM(DersMatris_Degerlendirme!J$4:J$13)))+(MMULT(NotlarYuzdelikBasari!$AL46:$AU46,DersMatris_Degerlendirme!J$15:J$24)/(SUM(DersMatris_Degerlendirme!J$15:J$24))))/2,0))*(DersMatris!$I$12/100)</f>
        <v>0.125</v>
      </c>
      <c r="L46" s="204" cm="1">
        <f t="array" ref="L46">_xlfn.SINGLE(IFERROR(((MMULT(NotlarYuzdelikBasari!$E46:$N46,DersMatris_Degerlendirme!K$4:K$13)/(SUM(DersMatris_Degerlendirme!K$4:K$13)))+(MMULT(NotlarYuzdelikBasari!$AL46:$AU46,DersMatris_Degerlendirme!K$15:K$24)/(SUM(DersMatris_Degerlendirme!K$15:K$24))))/2,0))*(DersMatris!$J$12/100)</f>
        <v>0.15476190476190474</v>
      </c>
      <c r="M46" s="204" cm="1">
        <f t="array" ref="M46">_xlfn.SINGLE(IFERROR(((MMULT(NotlarYuzdelikBasari!$E46:$N46,DersMatris_Degerlendirme!L$4:L$13)/(SUM(DersMatris_Degerlendirme!L$4:L$13)))+(MMULT(NotlarYuzdelikBasari!$AL46:$AU46,DersMatris_Degerlendirme!L$15:L$24)/(SUM(DersMatris_Degerlendirme!L$15:L$24))))/2,0))*(DersMatris!$K$12/100)</f>
        <v>0.26544217687074823</v>
      </c>
      <c r="N46" s="204" cm="1">
        <f t="array" ref="N46">_xlfn.SINGLE(IFERROR(((MMULT(NotlarYuzdelikBasari!$E46:$N46,DersMatris_Degerlendirme!M$4:M$13)/(SUM(DersMatris_Degerlendirme!M$4:M$13)))+(MMULT(NotlarYuzdelikBasari!$AL46:$AU46,DersMatris_Degerlendirme!M$15:M$24)/(SUM(DersMatris_Degerlendirme!M$15:M$24))))/2,0))*(DersMatris!$L$12/100)</f>
        <v>0.21528186274509803</v>
      </c>
      <c r="O46" s="204" cm="1">
        <f t="array" ref="O46">_xlfn.SINGLE(IFERROR(((MMULT(NotlarYuzdelikBasari!$E46:$N46,DersMatris_Degerlendirme!N$4:N$13)/(SUM(DersMatris_Degerlendirme!N$4:N$13)))+(MMULT(NotlarYuzdelikBasari!$AL46:$AU46,DersMatris_Degerlendirme!N$15:N$24)/(SUM(DersMatris_Degerlendirme!N$15:N$24))))/2,0))*(DersMatris!$M$12/100)</f>
        <v>0.43431184810951762</v>
      </c>
      <c r="P46" s="204" cm="1">
        <f t="array" ref="P46">_xlfn.SINGLE(IFERROR(((MMULT(NotlarYuzdelikBasari!$E46:$N46,DersMatris_Degerlendirme!O$4:O$13)/(SUM(DersMatris_Degerlendirme!O$4:O$13)))+(MMULT(NotlarYuzdelikBasari!$AL46:$AU46,DersMatris_Degerlendirme!O$15:O$24)/(SUM(DersMatris_Degerlendirme!O$15:O$24))))/2,0))*(DersMatris!$N$12/100)</f>
        <v>0</v>
      </c>
      <c r="Q46" s="204" cm="1">
        <f t="array" ref="Q46">_xlfn.SINGLE(IFERROR(((MMULT(NotlarYuzdelikBasari!$E46:$N46,DersMatris_Degerlendirme!P$4:P$13)/(SUM(DersMatris_Degerlendirme!P$4:P$13)))+(MMULT(NotlarYuzdelikBasari!$AL46:$AU46,DersMatris_Degerlendirme!P$15:P$24)/(SUM(DersMatris_Degerlendirme!P$15:P$24))))/2,0))*(DersMatris!$O$12/100)</f>
        <v>0</v>
      </c>
      <c r="R46" s="204" cm="1">
        <f t="array" ref="R46">_xlfn.SINGLE(IFERROR(((MMULT(NotlarYuzdelikBasari!$E46:$N46,DersMatris_Degerlendirme!Q$4:Q$13)/(SUM(DersMatris_Degerlendirme!Q$4:Q$13)))+(MMULT(NotlarYuzdelikBasari!$AL46:$AU46,DersMatris_Degerlendirme!Q$15:Q$24)/(SUM(DersMatris_Degerlendirme!Q$15:Q$24))))/2,0))*(DersMatris!$P$12/100)</f>
        <v>0</v>
      </c>
      <c r="S46" s="204" cm="1">
        <f t="array" ref="S46">_xlfn.SINGLE(IFERROR(((MMULT(NotlarYuzdelikBasari!$E46:$N46,DersMatris_Degerlendirme!R$4:R$13)/(SUM(DersMatris_Degerlendirme!R$4:R$13)))+(MMULT(NotlarYuzdelikBasari!$AL46:$AU46,DersMatris_Degerlendirme!R$15:R$24)/(SUM(DersMatris_Degerlendirme!R$15:R$24))))/2,0))*(DersMatris!$Q$12/100)</f>
        <v>0</v>
      </c>
      <c r="U46" s="188">
        <f>IFERROR(
    (
        IFERROR( MMULT(NotlarYuzdelikBasari!$E46:$N46, Degerlendirme!D$4:D$13) / SUM(Degerlendirme!D$4:D$13), 0 ) +
        IFERROR( MMULT(NotlarYuzdelikBasari!$AL46:$AU46, Degerlendirme!D$15:D$24) / SUM(Degerlendirme!D$15:D$24), 0 )
    ) / 2,
    0
)</f>
        <v>0.375</v>
      </c>
      <c r="V46" s="188">
        <f>IFERROR(
    (
        IFERROR( MMULT(NotlarYuzdelikBasari!$E46:$N46, Degerlendirme!E$4:E$13) / SUM(Degerlendirme!E$4:E$13), 0 ) +
        IFERROR( MMULT(NotlarYuzdelikBasari!$AL46:$AU46, Degerlendirme!E$15:E$24) / SUM(Degerlendirme!E$15:E$24), 0 )
    ) / 2,
    0
)</f>
        <v>0.625</v>
      </c>
      <c r="W46" s="188">
        <f>IFERROR(
    (
        IFERROR( MMULT(NotlarYuzdelikBasari!$E46:$N46, Degerlendirme!F$4:F$13) / SUM(Degerlendirme!F$4:F$13), 0 ) +
        IFERROR( MMULT(NotlarYuzdelikBasari!$AL46:$AU46, Degerlendirme!F$15:F$24) / SUM(Degerlendirme!F$15:F$24), 0 )
    ) / 2,
    0
)</f>
        <v>0.33333333333333331</v>
      </c>
      <c r="X46" s="188">
        <f>IFERROR(
    (
        IFERROR( MMULT(NotlarYuzdelikBasari!$E46:$N46, Degerlendirme!G$4:G$13) / SUM(Degerlendirme!G$4:G$13), 0 ) +
        IFERROR( MMULT(NotlarYuzdelikBasari!$AL46:$AU46, Degerlendirme!G$15:G$24) / SUM(Degerlendirme!G$15:G$24), 0 )
    ) / 2,
    0
)</f>
        <v>0.58333333333333326</v>
      </c>
      <c r="Y46" s="188">
        <f>IFERROR(
    (
        IFERROR( MMULT(NotlarYuzdelikBasari!$E46:$N46, Degerlendirme!H$4:H$13) / SUM(Degerlendirme!H$4:H$13), 0 ) +
        IFERROR( MMULT(NotlarYuzdelikBasari!$AL46:$AU46, Degerlendirme!H$15:H$24) / SUM(Degerlendirme!H$15:H$24), 0 )
    ) / 2,
    0
)</f>
        <v>0.25</v>
      </c>
      <c r="Z46" s="188">
        <f>IFERROR(
    (
        IFERROR( MMULT(NotlarYuzdelikBasari!$E46:$N46, Degerlendirme!I$4:I$13) / SUM(Degerlendirme!I$4:I$13), 0 ) +
        IFERROR( MMULT(NotlarYuzdelikBasari!$AL46:$AU46, Degerlendirme!I$15:I$24) / SUM(Degerlendirme!I$15:I$24), 0 )
    ) / 2,
    0
)</f>
        <v>0.5625</v>
      </c>
      <c r="AA46" s="188">
        <f>IFERROR(
    (
        IFERROR( MMULT(NotlarYuzdelikBasari!$E46:$N46, Degerlendirme!J$4:J$13) / SUM(Degerlendirme!J$4:J$13), 0 ) +
        IFERROR( MMULT(NotlarYuzdelikBasari!$AL46:$AU46, Degerlendirme!J$15:J$24) / SUM(Degerlendirme!J$15:J$24), 0 )
    ) / 2,
    0
)</f>
        <v>0.5625</v>
      </c>
      <c r="AB46" s="188">
        <f>IFERROR(
    (
        IFERROR( MMULT(NotlarYuzdelikBasari!$E46:$N46, Degerlendirme!K$4:K$13) / SUM(Degerlendirme!K$4:K$13), 0 ) +
        IFERROR( MMULT(NotlarYuzdelikBasari!$AL46:$AU46, Degerlendirme!K$15:K$24) / SUM(Degerlendirme!K$15:K$24), 0 )
    ) / 2,
    0
)</f>
        <v>0.75</v>
      </c>
    </row>
    <row r="47" spans="1:28" x14ac:dyDescent="0.25">
      <c r="A47" s="94">
        <v>45</v>
      </c>
      <c r="B47" s="143">
        <f>IF(Notlar!B47&lt;&gt;"",Notlar!B47,"")</f>
        <v>2211505015</v>
      </c>
      <c r="C47" s="144" t="str">
        <f>IF(Notlar!C47&lt;&gt;"",Notlar!C47,"")</f>
        <v xml:space="preserve">HAVVA NUR </v>
      </c>
      <c r="D47" s="184" t="str">
        <f>IF(Notlar!D47&lt;&gt;"",Notlar!D47,"")</f>
        <v>GÜNAYDIN</v>
      </c>
      <c r="E47" s="208" cm="1">
        <f t="array" ref="E47">_xlfn.SINGLE(IFERROR(((MMULT(NotlarYuzdelikBasari!$E47:$N47,DersMatris_Degerlendirme!D$4:D$13)/(SUM(DersMatris_Degerlendirme!D$4:D$13)))+(MMULT(NotlarYuzdelikBasari!$AL47:$AU47,DersMatris_Degerlendirme!D$15:D$24)/(SUM(DersMatris_Degerlendirme!D$15:D$24))))/2,0))*(DersMatris!$C$12/100)</f>
        <v>0.5522710210210211</v>
      </c>
      <c r="F47" s="208" cm="1">
        <f t="array" ref="F47">_xlfn.SINGLE(IFERROR(((MMULT(NotlarYuzdelikBasari!$E47:$N47,DersMatris_Degerlendirme!E$4:E$13)/(SUM(DersMatris_Degerlendirme!E$4:E$13)))+(MMULT(NotlarYuzdelikBasari!$AL47:$AU47,DersMatris_Degerlendirme!E$15:E$24)/(SUM(DersMatris_Degerlendirme!E$15:E$24))))/2,0))*(DersMatris!$D$12/100)</f>
        <v>0.79498177198409192</v>
      </c>
      <c r="G47" s="204" cm="1">
        <f t="array" ref="G47">_xlfn.SINGLE(IFERROR(((MMULT(NotlarYuzdelikBasari!$E47:$N47,DersMatris_Degerlendirme!F$4:F$13)/(SUM(DersMatris_Degerlendirme!F$4:F$13)))+(MMULT(NotlarYuzdelikBasari!$AL47:$AU47,DersMatris_Degerlendirme!F$15:F$24)/(SUM(DersMatris_Degerlendirme!F$15:F$24))))/2,0))*(DersMatris!$E$12/100)</f>
        <v>0.70965034965034968</v>
      </c>
      <c r="H47" s="204" cm="1">
        <f t="array" ref="H47">_xlfn.SINGLE(IFERROR(((MMULT(NotlarYuzdelikBasari!$E47:$N47,DersMatris_Degerlendirme!G$4:G$13)/(SUM(DersMatris_Degerlendirme!G$4:G$13)))+(MMULT(NotlarYuzdelikBasari!$AL47:$AU47,DersMatris_Degerlendirme!G$15:G$24)/(SUM(DersMatris_Degerlendirme!G$15:G$24))))/2,0))*(DersMatris!$F$12/100)</f>
        <v>0.77877155172413803</v>
      </c>
      <c r="I47" s="204" cm="1">
        <f t="array" ref="I47">_xlfn.SINGLE(IFERROR(((MMULT(NotlarYuzdelikBasari!$E47:$N47,DersMatris_Degerlendirme!H$4:H$13)/(SUM(DersMatris_Degerlendirme!H$4:H$13)))+(MMULT(NotlarYuzdelikBasari!$AL47:$AU47,DersMatris_Degerlendirme!H$15:H$24)/(SUM(DersMatris_Degerlendirme!H$15:H$24))))/2,0))*(DersMatris!$G$12/100)</f>
        <v>0.48475723622782452</v>
      </c>
      <c r="J47" s="204" cm="1">
        <f t="array" ref="J47">_xlfn.SINGLE(IFERROR(((MMULT(NotlarYuzdelikBasari!$E47:$N47,DersMatris_Degerlendirme!I$4:I$13)/(SUM(DersMatris_Degerlendirme!I$4:I$13)))+(MMULT(NotlarYuzdelikBasari!$AL47:$AU47,DersMatris_Degerlendirme!I$15:I$24)/(SUM(DersMatris_Degerlendirme!I$15:I$24))))/2,0))*(DersMatris!$H$12/100)</f>
        <v>0.18333333333333335</v>
      </c>
      <c r="K47" s="204" cm="1">
        <f t="array" ref="K47">_xlfn.SINGLE(IFERROR(((MMULT(NotlarYuzdelikBasari!$E47:$N47,DersMatris_Degerlendirme!J$4:J$13)/(SUM(DersMatris_Degerlendirme!J$4:J$13)))+(MMULT(NotlarYuzdelikBasari!$AL47:$AU47,DersMatris_Degerlendirme!J$15:J$24)/(SUM(DersMatris_Degerlendirme!J$15:J$24))))/2,0))*(DersMatris!$I$12/100)</f>
        <v>0.18333333333333335</v>
      </c>
      <c r="L47" s="204" cm="1">
        <f t="array" ref="L47">_xlfn.SINGLE(IFERROR(((MMULT(NotlarYuzdelikBasari!$E47:$N47,DersMatris_Degerlendirme!K$4:K$13)/(SUM(DersMatris_Degerlendirme!K$4:K$13)))+(MMULT(NotlarYuzdelikBasari!$AL47:$AU47,DersMatris_Degerlendirme!K$15:K$24)/(SUM(DersMatris_Degerlendirme!K$15:K$24))))/2,0))*(DersMatris!$J$12/100)</f>
        <v>0.24047619047619048</v>
      </c>
      <c r="M47" s="204" cm="1">
        <f t="array" ref="M47">_xlfn.SINGLE(IFERROR(((MMULT(NotlarYuzdelikBasari!$E47:$N47,DersMatris_Degerlendirme!L$4:L$13)/(SUM(DersMatris_Degerlendirme!L$4:L$13)))+(MMULT(NotlarYuzdelikBasari!$AL47:$AU47,DersMatris_Degerlendirme!L$15:L$24)/(SUM(DersMatris_Degerlendirme!L$15:L$24))))/2,0))*(DersMatris!$K$12/100)</f>
        <v>0.407891156462585</v>
      </c>
      <c r="N47" s="204" cm="1">
        <f t="array" ref="N47">_xlfn.SINGLE(IFERROR(((MMULT(NotlarYuzdelikBasari!$E47:$N47,DersMatris_Degerlendirme!M$4:M$13)/(SUM(DersMatris_Degerlendirme!M$4:M$13)))+(MMULT(NotlarYuzdelikBasari!$AL47:$AU47,DersMatris_Degerlendirme!M$15:M$24)/(SUM(DersMatris_Degerlendirme!M$15:M$24))))/2,0))*(DersMatris!$L$12/100)</f>
        <v>0.33215686274509804</v>
      </c>
      <c r="O47" s="204" cm="1">
        <f t="array" ref="O47">_xlfn.SINGLE(IFERROR(((MMULT(NotlarYuzdelikBasari!$E47:$N47,DersMatris_Degerlendirme!N$4:N$13)/(SUM(DersMatris_Degerlendirme!N$4:N$13)))+(MMULT(NotlarYuzdelikBasari!$AL47:$AU47,DersMatris_Degerlendirme!N$15:N$24)/(SUM(DersMatris_Degerlendirme!N$15:N$24))))/2,0))*(DersMatris!$M$12/100)</f>
        <v>0.66541720990873521</v>
      </c>
      <c r="P47" s="204" cm="1">
        <f t="array" ref="P47">_xlfn.SINGLE(IFERROR(((MMULT(NotlarYuzdelikBasari!$E47:$N47,DersMatris_Degerlendirme!O$4:O$13)/(SUM(DersMatris_Degerlendirme!O$4:O$13)))+(MMULT(NotlarYuzdelikBasari!$AL47:$AU47,DersMatris_Degerlendirme!O$15:O$24)/(SUM(DersMatris_Degerlendirme!O$15:O$24))))/2,0))*(DersMatris!$N$12/100)</f>
        <v>0</v>
      </c>
      <c r="Q47" s="204" cm="1">
        <f t="array" ref="Q47">_xlfn.SINGLE(IFERROR(((MMULT(NotlarYuzdelikBasari!$E47:$N47,DersMatris_Degerlendirme!P$4:P$13)/(SUM(DersMatris_Degerlendirme!P$4:P$13)))+(MMULT(NotlarYuzdelikBasari!$AL47:$AU47,DersMatris_Degerlendirme!P$15:P$24)/(SUM(DersMatris_Degerlendirme!P$15:P$24))))/2,0))*(DersMatris!$O$12/100)</f>
        <v>0</v>
      </c>
      <c r="R47" s="204" cm="1">
        <f t="array" ref="R47">_xlfn.SINGLE(IFERROR(((MMULT(NotlarYuzdelikBasari!$E47:$N47,DersMatris_Degerlendirme!Q$4:Q$13)/(SUM(DersMatris_Degerlendirme!Q$4:Q$13)))+(MMULT(NotlarYuzdelikBasari!$AL47:$AU47,DersMatris_Degerlendirme!Q$15:Q$24)/(SUM(DersMatris_Degerlendirme!Q$15:Q$24))))/2,0))*(DersMatris!$P$12/100)</f>
        <v>0</v>
      </c>
      <c r="S47" s="204" cm="1">
        <f t="array" ref="S47">_xlfn.SINGLE(IFERROR(((MMULT(NotlarYuzdelikBasari!$E47:$N47,DersMatris_Degerlendirme!R$4:R$13)/(SUM(DersMatris_Degerlendirme!R$4:R$13)))+(MMULT(NotlarYuzdelikBasari!$AL47:$AU47,DersMatris_Degerlendirme!R$15:R$24)/(SUM(DersMatris_Degerlendirme!R$15:R$24))))/2,0))*(DersMatris!$Q$12/100)</f>
        <v>0</v>
      </c>
      <c r="U47" s="188">
        <f>IFERROR(
    (
        IFERROR( MMULT(NotlarYuzdelikBasari!$E47:$N47, Degerlendirme!D$4:D$13) / SUM(Degerlendirme!D$4:D$13), 0 ) +
        IFERROR( MMULT(NotlarYuzdelikBasari!$AL47:$AU47, Degerlendirme!D$15:D$24) / SUM(Degerlendirme!D$15:D$24), 0 )
    ) / 2,
    0
)</f>
        <v>0.5</v>
      </c>
      <c r="V47" s="188">
        <f>IFERROR(
    (
        IFERROR( MMULT(NotlarYuzdelikBasari!$E47:$N47, Degerlendirme!E$4:E$13) / SUM(Degerlendirme!E$4:E$13), 0 ) +
        IFERROR( MMULT(NotlarYuzdelikBasari!$AL47:$AU47, Degerlendirme!E$15:E$24) / SUM(Degerlendirme!E$15:E$24), 0 )
    ) / 2,
    0
)</f>
        <v>0.8125</v>
      </c>
      <c r="W47" s="188">
        <f>IFERROR(
    (
        IFERROR( MMULT(NotlarYuzdelikBasari!$E47:$N47, Degerlendirme!F$4:F$13) / SUM(Degerlendirme!F$4:F$13), 0 ) +
        IFERROR( MMULT(NotlarYuzdelikBasari!$AL47:$AU47, Degerlendirme!F$15:F$24) / SUM(Degerlendirme!F$15:F$24), 0 )
    ) / 2,
    0
)</f>
        <v>0.66666666666666674</v>
      </c>
      <c r="X47" s="188">
        <f>IFERROR(
    (
        IFERROR( MMULT(NotlarYuzdelikBasari!$E47:$N47, Degerlendirme!G$4:G$13) / SUM(Degerlendirme!G$4:G$13), 0 ) +
        IFERROR( MMULT(NotlarYuzdelikBasari!$AL47:$AU47, Degerlendirme!G$15:G$24) / SUM(Degerlendirme!G$15:G$24), 0 )
    ) / 2,
    0
)</f>
        <v>0.95833333333333326</v>
      </c>
      <c r="Y47" s="188">
        <f>IFERROR(
    (
        IFERROR( MMULT(NotlarYuzdelikBasari!$E47:$N47, Degerlendirme!H$4:H$13) / SUM(Degerlendirme!H$4:H$13), 0 ) +
        IFERROR( MMULT(NotlarYuzdelikBasari!$AL47:$AU47, Degerlendirme!H$15:H$24) / SUM(Degerlendirme!H$15:H$24), 0 )
    ) / 2,
    0
)</f>
        <v>0.45833333333333331</v>
      </c>
      <c r="Z47" s="188">
        <f>IFERROR(
    (
        IFERROR( MMULT(NotlarYuzdelikBasari!$E47:$N47, Degerlendirme!I$4:I$13) / SUM(Degerlendirme!I$4:I$13), 0 ) +
        IFERROR( MMULT(NotlarYuzdelikBasari!$AL47:$AU47, Degerlendirme!I$15:I$24) / SUM(Degerlendirme!I$15:I$24), 0 )
    ) / 2,
    0
)</f>
        <v>0.875</v>
      </c>
      <c r="AA47" s="188">
        <f>IFERROR(
    (
        IFERROR( MMULT(NotlarYuzdelikBasari!$E47:$N47, Degerlendirme!J$4:J$13) / SUM(Degerlendirme!J$4:J$13), 0 ) +
        IFERROR( MMULT(NotlarYuzdelikBasari!$AL47:$AU47, Degerlendirme!J$15:J$24) / SUM(Degerlendirme!J$15:J$24), 0 )
    ) / 2,
    0
)</f>
        <v>0.95833333333333326</v>
      </c>
      <c r="AB47" s="188">
        <f>IFERROR(
    (
        IFERROR( MMULT(NotlarYuzdelikBasari!$E47:$N47, Degerlendirme!K$4:K$13) / SUM(Degerlendirme!K$4:K$13), 0 ) +
        IFERROR( MMULT(NotlarYuzdelikBasari!$AL47:$AU47, Degerlendirme!K$15:K$24) / SUM(Degerlendirme!K$15:K$24), 0 )
    ) / 2,
    0
)</f>
        <v>1</v>
      </c>
    </row>
    <row r="48" spans="1:28" x14ac:dyDescent="0.25">
      <c r="A48" s="95">
        <v>46</v>
      </c>
      <c r="B48" s="141">
        <f>IF(Notlar!B48&lt;&gt;"",Notlar!B48,"")</f>
        <v>2211505016</v>
      </c>
      <c r="C48" s="142" t="str">
        <f>IF(Notlar!C48&lt;&gt;"",Notlar!C48,"")</f>
        <v xml:space="preserve">MEVLÜT HAN </v>
      </c>
      <c r="D48" s="183" t="str">
        <f>IF(Notlar!D48&lt;&gt;"",Notlar!D48,"")</f>
        <v>AŞCI</v>
      </c>
      <c r="E48" s="208" cm="1">
        <f t="array" ref="E48">_xlfn.SINGLE(IFERROR(((MMULT(NotlarYuzdelikBasari!$E48:$N48,DersMatris_Degerlendirme!D$4:D$13)/(SUM(DersMatris_Degerlendirme!D$4:D$13)))+(MMULT(NotlarYuzdelikBasari!$AL48:$AU48,DersMatris_Degerlendirme!D$15:D$24)/(SUM(DersMatris_Degerlendirme!D$15:D$24))))/2,0))*(DersMatris!$C$12/100)</f>
        <v>0.56450982232232227</v>
      </c>
      <c r="F48" s="208" cm="1">
        <f t="array" ref="F48">_xlfn.SINGLE(IFERROR(((MMULT(NotlarYuzdelikBasari!$E48:$N48,DersMatris_Degerlendirme!E$4:E$13)/(SUM(DersMatris_Degerlendirme!E$4:E$13)))+(MMULT(NotlarYuzdelikBasari!$AL48:$AU48,DersMatris_Degerlendirme!E$15:E$24)/(SUM(DersMatris_Degerlendirme!E$15:E$24))))/2,0))*(DersMatris!$D$12/100)</f>
        <v>0.81220724701723379</v>
      </c>
      <c r="G48" s="204" cm="1">
        <f t="array" ref="G48">_xlfn.SINGLE(IFERROR(((MMULT(NotlarYuzdelikBasari!$E48:$N48,DersMatris_Degerlendirme!F$4:F$13)/(SUM(DersMatris_Degerlendirme!F$4:F$13)))+(MMULT(NotlarYuzdelikBasari!$AL48:$AU48,DersMatris_Degerlendirme!F$15:F$24)/(SUM(DersMatris_Degerlendirme!F$15:F$24))))/2,0))*(DersMatris!$E$12/100)</f>
        <v>0.72377622377622386</v>
      </c>
      <c r="H48" s="204" cm="1">
        <f t="array" ref="H48">_xlfn.SINGLE(IFERROR(((MMULT(NotlarYuzdelikBasari!$E48:$N48,DersMatris_Degerlendirme!G$4:G$13)/(SUM(DersMatris_Degerlendirme!G$4:G$13)))+(MMULT(NotlarYuzdelikBasari!$AL48:$AU48,DersMatris_Degerlendirme!G$15:G$24)/(SUM(DersMatris_Degerlendirme!G$15:G$24))))/2,0))*(DersMatris!$F$12/100)</f>
        <v>0.79127155172413799</v>
      </c>
      <c r="I48" s="204" cm="1">
        <f t="array" ref="I48">_xlfn.SINGLE(IFERROR(((MMULT(NotlarYuzdelikBasari!$E48:$N48,DersMatris_Degerlendirme!H$4:H$13)/(SUM(DersMatris_Degerlendirme!H$4:H$13)))+(MMULT(NotlarYuzdelikBasari!$AL48:$AU48,DersMatris_Degerlendirme!H$15:H$24)/(SUM(DersMatris_Degerlendirme!H$15:H$24))))/2,0))*(DersMatris!$G$12/100)</f>
        <v>0.49274042950513547</v>
      </c>
      <c r="J48" s="204" cm="1">
        <f t="array" ref="J48">_xlfn.SINGLE(IFERROR(((MMULT(NotlarYuzdelikBasari!$E48:$N48,DersMatris_Degerlendirme!I$4:I$13)/(SUM(DersMatris_Degerlendirme!I$4:I$13)))+(MMULT(NotlarYuzdelikBasari!$AL48:$AU48,DersMatris_Degerlendirme!I$15:I$24)/(SUM(DersMatris_Degerlendirme!I$15:I$24))))/2,0))*(DersMatris!$H$12/100)</f>
        <v>0.17916666666666667</v>
      </c>
      <c r="K48" s="204" cm="1">
        <f t="array" ref="K48">_xlfn.SINGLE(IFERROR(((MMULT(NotlarYuzdelikBasari!$E48:$N48,DersMatris_Degerlendirme!J$4:J$13)/(SUM(DersMatris_Degerlendirme!J$4:J$13)))+(MMULT(NotlarYuzdelikBasari!$AL48:$AU48,DersMatris_Degerlendirme!J$15:J$24)/(SUM(DersMatris_Degerlendirme!J$15:J$24))))/2,0))*(DersMatris!$I$12/100)</f>
        <v>0.17500000000000002</v>
      </c>
      <c r="L48" s="204" cm="1">
        <f t="array" ref="L48">_xlfn.SINGLE(IFERROR(((MMULT(NotlarYuzdelikBasari!$E48:$N48,DersMatris_Degerlendirme!K$4:K$13)/(SUM(DersMatris_Degerlendirme!K$4:K$13)))+(MMULT(NotlarYuzdelikBasari!$AL48:$AU48,DersMatris_Degerlendirme!K$15:K$24)/(SUM(DersMatris_Degerlendirme!K$15:K$24))))/2,0))*(DersMatris!$J$12/100)</f>
        <v>0.24047619047619048</v>
      </c>
      <c r="M48" s="204" cm="1">
        <f t="array" ref="M48">_xlfn.SINGLE(IFERROR(((MMULT(NotlarYuzdelikBasari!$E48:$N48,DersMatris_Degerlendirme!L$4:L$13)/(SUM(DersMatris_Degerlendirme!L$4:L$13)))+(MMULT(NotlarYuzdelikBasari!$AL48:$AU48,DersMatris_Degerlendirme!L$15:L$24)/(SUM(DersMatris_Degerlendirme!L$15:L$24))))/2,0))*(DersMatris!$K$12/100)</f>
        <v>0.41210884353741489</v>
      </c>
      <c r="N48" s="204" cm="1">
        <f t="array" ref="N48">_xlfn.SINGLE(IFERROR(((MMULT(NotlarYuzdelikBasari!$E48:$N48,DersMatris_Degerlendirme!M$4:M$13)/(SUM(DersMatris_Degerlendirme!M$4:M$13)))+(MMULT(NotlarYuzdelikBasari!$AL48:$AU48,DersMatris_Degerlendirme!M$15:M$24)/(SUM(DersMatris_Degerlendirme!M$15:M$24))))/2,0))*(DersMatris!$L$12/100)</f>
        <v>0.33026960784313725</v>
      </c>
      <c r="O48" s="204" cm="1">
        <f t="array" ref="O48">_xlfn.SINGLE(IFERROR(((MMULT(NotlarYuzdelikBasari!$E48:$N48,DersMatris_Degerlendirme!N$4:N$13)/(SUM(DersMatris_Degerlendirme!N$4:N$13)))+(MMULT(NotlarYuzdelikBasari!$AL48:$AU48,DersMatris_Degerlendirme!N$15:N$24)/(SUM(DersMatris_Degerlendirme!N$15:N$24))))/2,0))*(DersMatris!$M$12/100)</f>
        <v>0.67654009126466752</v>
      </c>
      <c r="P48" s="204" cm="1">
        <f t="array" ref="P48">_xlfn.SINGLE(IFERROR(((MMULT(NotlarYuzdelikBasari!$E48:$N48,DersMatris_Degerlendirme!O$4:O$13)/(SUM(DersMatris_Degerlendirme!O$4:O$13)))+(MMULT(NotlarYuzdelikBasari!$AL48:$AU48,DersMatris_Degerlendirme!O$15:O$24)/(SUM(DersMatris_Degerlendirme!O$15:O$24))))/2,0))*(DersMatris!$N$12/100)</f>
        <v>0</v>
      </c>
      <c r="Q48" s="204" cm="1">
        <f t="array" ref="Q48">_xlfn.SINGLE(IFERROR(((MMULT(NotlarYuzdelikBasari!$E48:$N48,DersMatris_Degerlendirme!P$4:P$13)/(SUM(DersMatris_Degerlendirme!P$4:P$13)))+(MMULT(NotlarYuzdelikBasari!$AL48:$AU48,DersMatris_Degerlendirme!P$15:P$24)/(SUM(DersMatris_Degerlendirme!P$15:P$24))))/2,0))*(DersMatris!$O$12/100)</f>
        <v>0</v>
      </c>
      <c r="R48" s="204" cm="1">
        <f t="array" ref="R48">_xlfn.SINGLE(IFERROR(((MMULT(NotlarYuzdelikBasari!$E48:$N48,DersMatris_Degerlendirme!Q$4:Q$13)/(SUM(DersMatris_Degerlendirme!Q$4:Q$13)))+(MMULT(NotlarYuzdelikBasari!$AL48:$AU48,DersMatris_Degerlendirme!Q$15:Q$24)/(SUM(DersMatris_Degerlendirme!Q$15:Q$24))))/2,0))*(DersMatris!$P$12/100)</f>
        <v>0</v>
      </c>
      <c r="S48" s="204" cm="1">
        <f t="array" ref="S48">_xlfn.SINGLE(IFERROR(((MMULT(NotlarYuzdelikBasari!$E48:$N48,DersMatris_Degerlendirme!R$4:R$13)/(SUM(DersMatris_Degerlendirme!R$4:R$13)))+(MMULT(NotlarYuzdelikBasari!$AL48:$AU48,DersMatris_Degerlendirme!R$15:R$24)/(SUM(DersMatris_Degerlendirme!R$15:R$24))))/2,0))*(DersMatris!$Q$12/100)</f>
        <v>0</v>
      </c>
      <c r="U48" s="188">
        <f>IFERROR(
    (
        IFERROR( MMULT(NotlarYuzdelikBasari!$E48:$N48, Degerlendirme!D$4:D$13) / SUM(Degerlendirme!D$4:D$13), 0 ) +
        IFERROR( MMULT(NotlarYuzdelikBasari!$AL48:$AU48, Degerlendirme!D$15:D$24) / SUM(Degerlendirme!D$15:D$24), 0 )
    ) / 2,
    0
)</f>
        <v>0.5</v>
      </c>
      <c r="V48" s="188">
        <f>IFERROR(
    (
        IFERROR( MMULT(NotlarYuzdelikBasari!$E48:$N48, Degerlendirme!E$4:E$13) / SUM(Degerlendirme!E$4:E$13), 0 ) +
        IFERROR( MMULT(NotlarYuzdelikBasari!$AL48:$AU48, Degerlendirme!E$15:E$24) / SUM(Degerlendirme!E$15:E$24), 0 )
    ) / 2,
    0
)</f>
        <v>0.85416666666666674</v>
      </c>
      <c r="W48" s="188">
        <f>IFERROR(
    (
        IFERROR( MMULT(NotlarYuzdelikBasari!$E48:$N48, Degerlendirme!F$4:F$13) / SUM(Degerlendirme!F$4:F$13), 0 ) +
        IFERROR( MMULT(NotlarYuzdelikBasari!$AL48:$AU48, Degerlendirme!F$15:F$24) / SUM(Degerlendirme!F$15:F$24), 0 )
    ) / 2,
    0
)</f>
        <v>0.83333333333333326</v>
      </c>
      <c r="X48" s="188">
        <f>IFERROR(
    (
        IFERROR( MMULT(NotlarYuzdelikBasari!$E48:$N48, Degerlendirme!G$4:G$13) / SUM(Degerlendirme!G$4:G$13), 0 ) +
        IFERROR( MMULT(NotlarYuzdelikBasari!$AL48:$AU48, Degerlendirme!G$15:G$24) / SUM(Degerlendirme!G$15:G$24), 0 )
    ) / 2,
    0
)</f>
        <v>0.95833333333333326</v>
      </c>
      <c r="Y48" s="188">
        <f>IFERROR(
    (
        IFERROR( MMULT(NotlarYuzdelikBasari!$E48:$N48, Degerlendirme!H$4:H$13) / SUM(Degerlendirme!H$4:H$13), 0 ) +
        IFERROR( MMULT(NotlarYuzdelikBasari!$AL48:$AU48, Degerlendirme!H$15:H$24) / SUM(Degerlendirme!H$15:H$24), 0 )
    ) / 2,
    0
)</f>
        <v>0.45833333333333331</v>
      </c>
      <c r="Z48" s="188">
        <f>IFERROR(
    (
        IFERROR( MMULT(NotlarYuzdelikBasari!$E48:$N48, Degerlendirme!I$4:I$13) / SUM(Degerlendirme!I$4:I$13), 0 ) +
        IFERROR( MMULT(NotlarYuzdelikBasari!$AL48:$AU48, Degerlendirme!I$15:I$24) / SUM(Degerlendirme!I$15:I$24), 0 )
    ) / 2,
    0
)</f>
        <v>0.875</v>
      </c>
      <c r="AA48" s="188">
        <f>IFERROR(
    (
        IFERROR( MMULT(NotlarYuzdelikBasari!$E48:$N48, Degerlendirme!J$4:J$13) / SUM(Degerlendirme!J$4:J$13), 0 ) +
        IFERROR( MMULT(NotlarYuzdelikBasari!$AL48:$AU48, Degerlendirme!J$15:J$24) / SUM(Degerlendirme!J$15:J$24), 0 )
    ) / 2,
    0
)</f>
        <v>0.95833333333333326</v>
      </c>
      <c r="AB48" s="188">
        <f>IFERROR(
    (
        IFERROR( MMULT(NotlarYuzdelikBasari!$E48:$N48, Degerlendirme!K$4:K$13) / SUM(Degerlendirme!K$4:K$13), 0 ) +
        IFERROR( MMULT(NotlarYuzdelikBasari!$AL48:$AU48, Degerlendirme!K$15:K$24) / SUM(Degerlendirme!K$15:K$24), 0 )
    ) / 2,
    0
)</f>
        <v>0.875</v>
      </c>
    </row>
    <row r="49" spans="1:28" x14ac:dyDescent="0.25">
      <c r="A49" s="94">
        <v>47</v>
      </c>
      <c r="B49" s="143">
        <f>IF(Notlar!B49&lt;&gt;"",Notlar!B49,"")</f>
        <v>2211505017</v>
      </c>
      <c r="C49" s="144" t="str">
        <f>IF(Notlar!C49&lt;&gt;"",Notlar!C49,"")</f>
        <v xml:space="preserve">NUR EFŞAN </v>
      </c>
      <c r="D49" s="184" t="str">
        <f>IF(Notlar!D49&lt;&gt;"",Notlar!D49,"")</f>
        <v>ÖZKAYNAK</v>
      </c>
      <c r="E49" s="208" cm="1">
        <f t="array" ref="E49">_xlfn.SINGLE(IFERROR(((MMULT(NotlarYuzdelikBasari!$E49:$N49,DersMatris_Degerlendirme!D$4:D$13)/(SUM(DersMatris_Degerlendirme!D$4:D$13)))+(MMULT(NotlarYuzdelikBasari!$AL49:$AU49,DersMatris_Degerlendirme!D$15:D$24)/(SUM(DersMatris_Degerlendirme!D$15:D$24))))/2,0))*(DersMatris!$C$12/100)</f>
        <v>0.5687327952952953</v>
      </c>
      <c r="F49" s="208" cm="1">
        <f t="array" ref="F49">_xlfn.SINGLE(IFERROR(((MMULT(NotlarYuzdelikBasari!$E49:$N49,DersMatris_Degerlendirme!E$4:E$13)/(SUM(DersMatris_Degerlendirme!E$4:E$13)))+(MMULT(NotlarYuzdelikBasari!$AL49:$AU49,DersMatris_Degerlendirme!E$15:E$24)/(SUM(DersMatris_Degerlendirme!E$15:E$24))))/2,0))*(DersMatris!$D$12/100)</f>
        <v>0.81946531153336277</v>
      </c>
      <c r="G49" s="204" cm="1">
        <f t="array" ref="G49">_xlfn.SINGLE(IFERROR(((MMULT(NotlarYuzdelikBasari!$E49:$N49,DersMatris_Degerlendirme!F$4:F$13)/(SUM(DersMatris_Degerlendirme!F$4:F$13)))+(MMULT(NotlarYuzdelikBasari!$AL49:$AU49,DersMatris_Degerlendirme!F$15:F$24)/(SUM(DersMatris_Degerlendirme!F$15:F$24))))/2,0))*(DersMatris!$E$12/100)</f>
        <v>0.73104895104895107</v>
      </c>
      <c r="H49" s="204" cm="1">
        <f t="array" ref="H49">_xlfn.SINGLE(IFERROR(((MMULT(NotlarYuzdelikBasari!$E49:$N49,DersMatris_Degerlendirme!G$4:G$13)/(SUM(DersMatris_Degerlendirme!G$4:G$13)))+(MMULT(NotlarYuzdelikBasari!$AL49:$AU49,DersMatris_Degerlendirme!G$15:G$24)/(SUM(DersMatris_Degerlendirme!G$15:G$24))))/2,0))*(DersMatris!$F$12/100)</f>
        <v>0.80070043103448274</v>
      </c>
      <c r="I49" s="204" cm="1">
        <f t="array" ref="I49">_xlfn.SINGLE(IFERROR(((MMULT(NotlarYuzdelikBasari!$E49:$N49,DersMatris_Degerlendirme!H$4:H$13)/(SUM(DersMatris_Degerlendirme!H$4:H$13)))+(MMULT(NotlarYuzdelikBasari!$AL49:$AU49,DersMatris_Degerlendirme!H$15:H$24)/(SUM(DersMatris_Degerlendirme!H$15:H$24))))/2,0))*(DersMatris!$G$12/100)</f>
        <v>0.49839519140989735</v>
      </c>
      <c r="J49" s="204" cm="1">
        <f t="array" ref="J49">_xlfn.SINGLE(IFERROR(((MMULT(NotlarYuzdelikBasari!$E49:$N49,DersMatris_Degerlendirme!I$4:I$13)/(SUM(DersMatris_Degerlendirme!I$4:I$13)))+(MMULT(NotlarYuzdelikBasari!$AL49:$AU49,DersMatris_Degerlendirme!I$15:I$24)/(SUM(DersMatris_Degerlendirme!I$15:I$24))))/2,0))*(DersMatris!$H$12/100)</f>
        <v>0.18333333333333335</v>
      </c>
      <c r="K49" s="204" cm="1">
        <f t="array" ref="K49">_xlfn.SINGLE(IFERROR(((MMULT(NotlarYuzdelikBasari!$E49:$N49,DersMatris_Degerlendirme!J$4:J$13)/(SUM(DersMatris_Degerlendirme!J$4:J$13)))+(MMULT(NotlarYuzdelikBasari!$AL49:$AU49,DersMatris_Degerlendirme!J$15:J$24)/(SUM(DersMatris_Degerlendirme!J$15:J$24))))/2,0))*(DersMatris!$I$12/100)</f>
        <v>0.18333333333333335</v>
      </c>
      <c r="L49" s="204" cm="1">
        <f t="array" ref="L49">_xlfn.SINGLE(IFERROR(((MMULT(NotlarYuzdelikBasari!$E49:$N49,DersMatris_Degerlendirme!K$4:K$13)/(SUM(DersMatris_Degerlendirme!K$4:K$13)))+(MMULT(NotlarYuzdelikBasari!$AL49:$AU49,DersMatris_Degerlendirme!K$15:K$24)/(SUM(DersMatris_Degerlendirme!K$15:K$24))))/2,0))*(DersMatris!$J$12/100)</f>
        <v>0.24523809523809526</v>
      </c>
      <c r="M49" s="204" cm="1">
        <f t="array" ref="M49">_xlfn.SINGLE(IFERROR(((MMULT(NotlarYuzdelikBasari!$E49:$N49,DersMatris_Degerlendirme!L$4:L$13)/(SUM(DersMatris_Degerlendirme!L$4:L$13)))+(MMULT(NotlarYuzdelikBasari!$AL49:$AU49,DersMatris_Degerlendirme!L$15:L$24)/(SUM(DersMatris_Degerlendirme!L$15:L$24))))/2,0))*(DersMatris!$K$12/100)</f>
        <v>0.41782312925170062</v>
      </c>
      <c r="N49" s="204" cm="1">
        <f t="array" ref="N49">_xlfn.SINGLE(IFERROR(((MMULT(NotlarYuzdelikBasari!$E49:$N49,DersMatris_Degerlendirme!M$4:M$13)/(SUM(DersMatris_Degerlendirme!M$4:M$13)))+(MMULT(NotlarYuzdelikBasari!$AL49:$AU49,DersMatris_Degerlendirme!M$15:M$24)/(SUM(DersMatris_Degerlendirme!M$15:M$24))))/2,0))*(DersMatris!$L$12/100)</f>
        <v>0.33714460784313721</v>
      </c>
      <c r="O49" s="204" cm="1">
        <f t="array" ref="O49">_xlfn.SINGLE(IFERROR(((MMULT(NotlarYuzdelikBasari!$E49:$N49,DersMatris_Degerlendirme!N$4:N$13)/(SUM(DersMatris_Degerlendirme!N$4:N$13)))+(MMULT(NotlarYuzdelikBasari!$AL49:$AU49,DersMatris_Degerlendirme!N$15:N$24)/(SUM(DersMatris_Degerlendirme!N$15:N$24))))/2,0))*(DersMatris!$M$12/100)</f>
        <v>0.68375162972620596</v>
      </c>
      <c r="P49" s="204" cm="1">
        <f t="array" ref="P49">_xlfn.SINGLE(IFERROR(((MMULT(NotlarYuzdelikBasari!$E49:$N49,DersMatris_Degerlendirme!O$4:O$13)/(SUM(DersMatris_Degerlendirme!O$4:O$13)))+(MMULT(NotlarYuzdelikBasari!$AL49:$AU49,DersMatris_Degerlendirme!O$15:O$24)/(SUM(DersMatris_Degerlendirme!O$15:O$24))))/2,0))*(DersMatris!$N$12/100)</f>
        <v>0</v>
      </c>
      <c r="Q49" s="204" cm="1">
        <f t="array" ref="Q49">_xlfn.SINGLE(IFERROR(((MMULT(NotlarYuzdelikBasari!$E49:$N49,DersMatris_Degerlendirme!P$4:P$13)/(SUM(DersMatris_Degerlendirme!P$4:P$13)))+(MMULT(NotlarYuzdelikBasari!$AL49:$AU49,DersMatris_Degerlendirme!P$15:P$24)/(SUM(DersMatris_Degerlendirme!P$15:P$24))))/2,0))*(DersMatris!$O$12/100)</f>
        <v>0</v>
      </c>
      <c r="R49" s="204" cm="1">
        <f t="array" ref="R49">_xlfn.SINGLE(IFERROR(((MMULT(NotlarYuzdelikBasari!$E49:$N49,DersMatris_Degerlendirme!Q$4:Q$13)/(SUM(DersMatris_Degerlendirme!Q$4:Q$13)))+(MMULT(NotlarYuzdelikBasari!$AL49:$AU49,DersMatris_Degerlendirme!Q$15:Q$24)/(SUM(DersMatris_Degerlendirme!Q$15:Q$24))))/2,0))*(DersMatris!$P$12/100)</f>
        <v>0</v>
      </c>
      <c r="S49" s="204" cm="1">
        <f t="array" ref="S49">_xlfn.SINGLE(IFERROR(((MMULT(NotlarYuzdelikBasari!$E49:$N49,DersMatris_Degerlendirme!R$4:R$13)/(SUM(DersMatris_Degerlendirme!R$4:R$13)))+(MMULT(NotlarYuzdelikBasari!$AL49:$AU49,DersMatris_Degerlendirme!R$15:R$24)/(SUM(DersMatris_Degerlendirme!R$15:R$24))))/2,0))*(DersMatris!$Q$12/100)</f>
        <v>0</v>
      </c>
      <c r="U49" s="188">
        <f>IFERROR(
    (
        IFERROR( MMULT(NotlarYuzdelikBasari!$E49:$N49, Degerlendirme!D$4:D$13) / SUM(Degerlendirme!D$4:D$13), 0 ) +
        IFERROR( MMULT(NotlarYuzdelikBasari!$AL49:$AU49, Degerlendirme!D$15:D$24) / SUM(Degerlendirme!D$15:D$24), 0 )
    ) / 2,
    0
)</f>
        <v>0.5</v>
      </c>
      <c r="V49" s="188">
        <f>IFERROR(
    (
        IFERROR( MMULT(NotlarYuzdelikBasari!$E49:$N49, Degerlendirme!E$4:E$13) / SUM(Degerlendirme!E$4:E$13), 0 ) +
        IFERROR( MMULT(NotlarYuzdelikBasari!$AL49:$AU49, Degerlendirme!E$15:E$24) / SUM(Degerlendirme!E$15:E$24), 0 )
    ) / 2,
    0
)</f>
        <v>0.85416666666666674</v>
      </c>
      <c r="W49" s="188">
        <f>IFERROR(
    (
        IFERROR( MMULT(NotlarYuzdelikBasari!$E49:$N49, Degerlendirme!F$4:F$13) / SUM(Degerlendirme!F$4:F$13), 0 ) +
        IFERROR( MMULT(NotlarYuzdelikBasari!$AL49:$AU49, Degerlendirme!F$15:F$24) / SUM(Degerlendirme!F$15:F$24), 0 )
    ) / 2,
    0
)</f>
        <v>0.83333333333333326</v>
      </c>
      <c r="X49" s="188">
        <f>IFERROR(
    (
        IFERROR( MMULT(NotlarYuzdelikBasari!$E49:$N49, Degerlendirme!G$4:G$13) / SUM(Degerlendirme!G$4:G$13), 0 ) +
        IFERROR( MMULT(NotlarYuzdelikBasari!$AL49:$AU49, Degerlendirme!G$15:G$24) / SUM(Degerlendirme!G$15:G$24), 0 )
    ) / 2,
    0
)</f>
        <v>0.95833333333333326</v>
      </c>
      <c r="Y49" s="188">
        <f>IFERROR(
    (
        IFERROR( MMULT(NotlarYuzdelikBasari!$E49:$N49, Degerlendirme!H$4:H$13) / SUM(Degerlendirme!H$4:H$13), 0 ) +
        IFERROR( MMULT(NotlarYuzdelikBasari!$AL49:$AU49, Degerlendirme!H$15:H$24) / SUM(Degerlendirme!H$15:H$24), 0 )
    ) / 2,
    0
)</f>
        <v>0.45833333333333331</v>
      </c>
      <c r="Z49" s="188">
        <f>IFERROR(
    (
        IFERROR( MMULT(NotlarYuzdelikBasari!$E49:$N49, Degerlendirme!I$4:I$13) / SUM(Degerlendirme!I$4:I$13), 0 ) +
        IFERROR( MMULT(NotlarYuzdelikBasari!$AL49:$AU49, Degerlendirme!I$15:I$24) / SUM(Degerlendirme!I$15:I$24), 0 )
    ) / 2,
    0
)</f>
        <v>0.875</v>
      </c>
      <c r="AA49" s="188">
        <f>IFERROR(
    (
        IFERROR( MMULT(NotlarYuzdelikBasari!$E49:$N49, Degerlendirme!J$4:J$13) / SUM(Degerlendirme!J$4:J$13), 0 ) +
        IFERROR( MMULT(NotlarYuzdelikBasari!$AL49:$AU49, Degerlendirme!J$15:J$24) / SUM(Degerlendirme!J$15:J$24), 0 )
    ) / 2,
    0
)</f>
        <v>0.95833333333333326</v>
      </c>
      <c r="AB49" s="188">
        <f>IFERROR(
    (
        IFERROR( MMULT(NotlarYuzdelikBasari!$E49:$N49, Degerlendirme!K$4:K$13) / SUM(Degerlendirme!K$4:K$13), 0 ) +
        IFERROR( MMULT(NotlarYuzdelikBasari!$AL49:$AU49, Degerlendirme!K$15:K$24) / SUM(Degerlendirme!K$15:K$24), 0 )
    ) / 2,
    0
)</f>
        <v>1</v>
      </c>
    </row>
    <row r="50" spans="1:28" x14ac:dyDescent="0.25">
      <c r="A50" s="95">
        <v>48</v>
      </c>
      <c r="B50" s="141">
        <f>IF(Notlar!B50&lt;&gt;"",Notlar!B50,"")</f>
        <v>2211505019</v>
      </c>
      <c r="C50" s="142" t="str">
        <f>IF(Notlar!C50&lt;&gt;"",Notlar!C50,"")</f>
        <v xml:space="preserve">ÖMER FARUK </v>
      </c>
      <c r="D50" s="183" t="str">
        <f>IF(Notlar!D50&lt;&gt;"",Notlar!D50,"")</f>
        <v>YAŞAR</v>
      </c>
      <c r="E50" s="208" cm="1">
        <f t="array" ref="E50">_xlfn.SINGLE(IFERROR(((MMULT(NotlarYuzdelikBasari!$E50:$N50,DersMatris_Degerlendirme!D$4:D$13)/(SUM(DersMatris_Degerlendirme!D$4:D$13)))+(MMULT(NotlarYuzdelikBasari!$AL50:$AU50,DersMatris_Degerlendirme!D$15:D$24)/(SUM(DersMatris_Degerlendirme!D$15:D$24))))/2,0))*(DersMatris!$C$12/100)</f>
        <v>0.4504504504504504</v>
      </c>
      <c r="F50" s="208" cm="1">
        <f t="array" ref="F50">_xlfn.SINGLE(IFERROR(((MMULT(NotlarYuzdelikBasari!$E50:$N50,DersMatris_Degerlendirme!E$4:E$13)/(SUM(DersMatris_Degerlendirme!E$4:E$13)))+(MMULT(NotlarYuzdelikBasari!$AL50:$AU50,DersMatris_Degerlendirme!E$15:E$24)/(SUM(DersMatris_Degerlendirme!E$15:E$24))))/2,0))*(DersMatris!$D$12/100)</f>
        <v>0.63714372514361473</v>
      </c>
      <c r="G50" s="204" cm="1">
        <f t="array" ref="G50">_xlfn.SINGLE(IFERROR(((MMULT(NotlarYuzdelikBasari!$E50:$N50,DersMatris_Degerlendirme!F$4:F$13)/(SUM(DersMatris_Degerlendirme!F$4:F$13)))+(MMULT(NotlarYuzdelikBasari!$AL50:$AU50,DersMatris_Degerlendirme!F$15:F$24)/(SUM(DersMatris_Degerlendirme!F$15:F$24))))/2,0))*(DersMatris!$E$12/100)</f>
        <v>0.56069930069930063</v>
      </c>
      <c r="H50" s="204" cm="1">
        <f t="array" ref="H50">_xlfn.SINGLE(IFERROR(((MMULT(NotlarYuzdelikBasari!$E50:$N50,DersMatris_Degerlendirme!G$4:G$13)/(SUM(DersMatris_Degerlendirme!G$4:G$13)))+(MMULT(NotlarYuzdelikBasari!$AL50:$AU50,DersMatris_Degerlendirme!G$15:G$24)/(SUM(DersMatris_Degerlendirme!G$15:G$24))))/2,0))*(DersMatris!$F$12/100)</f>
        <v>0.6155172413793103</v>
      </c>
      <c r="I50" s="204" cm="1">
        <f t="array" ref="I50">_xlfn.SINGLE(IFERROR(((MMULT(NotlarYuzdelikBasari!$E50:$N50,DersMatris_Degerlendirme!H$4:H$13)/(SUM(DersMatris_Degerlendirme!H$4:H$13)))+(MMULT(NotlarYuzdelikBasari!$AL50:$AU50,DersMatris_Degerlendirme!H$15:H$24)/(SUM(DersMatris_Degerlendirme!H$15:H$24))))/2,0))*(DersMatris!$G$12/100)</f>
        <v>0.3778711484593838</v>
      </c>
      <c r="J50" s="204" cm="1">
        <f t="array" ref="J50">_xlfn.SINGLE(IFERROR(((MMULT(NotlarYuzdelikBasari!$E50:$N50,DersMatris_Degerlendirme!I$4:I$13)/(SUM(DersMatris_Degerlendirme!I$4:I$13)))+(MMULT(NotlarYuzdelikBasari!$AL50:$AU50,DersMatris_Degerlendirme!I$15:I$24)/(SUM(DersMatris_Degerlendirme!I$15:I$24))))/2,0))*(DersMatris!$H$12/100)</f>
        <v>0.15000000000000002</v>
      </c>
      <c r="K50" s="204" cm="1">
        <f t="array" ref="K50">_xlfn.SINGLE(IFERROR(((MMULT(NotlarYuzdelikBasari!$E50:$N50,DersMatris_Degerlendirme!J$4:J$13)/(SUM(DersMatris_Degerlendirme!J$4:J$13)))+(MMULT(NotlarYuzdelikBasari!$AL50:$AU50,DersMatris_Degerlendirme!J$15:J$24)/(SUM(DersMatris_Degerlendirme!J$15:J$24))))/2,0))*(DersMatris!$I$12/100)</f>
        <v>0.14166666666666666</v>
      </c>
      <c r="L50" s="204" cm="1">
        <f t="array" ref="L50">_xlfn.SINGLE(IFERROR(((MMULT(NotlarYuzdelikBasari!$E50:$N50,DersMatris_Degerlendirme!K$4:K$13)/(SUM(DersMatris_Degerlendirme!K$4:K$13)))+(MMULT(NotlarYuzdelikBasari!$AL50:$AU50,DersMatris_Degerlendirme!K$15:K$24)/(SUM(DersMatris_Degerlendirme!K$15:K$24))))/2,0))*(DersMatris!$J$12/100)</f>
        <v>0.18571428571428569</v>
      </c>
      <c r="M50" s="204" cm="1">
        <f t="array" ref="M50">_xlfn.SINGLE(IFERROR(((MMULT(NotlarYuzdelikBasari!$E50:$N50,DersMatris_Degerlendirme!L$4:L$13)/(SUM(DersMatris_Degerlendirme!L$4:L$13)))+(MMULT(NotlarYuzdelikBasari!$AL50:$AU50,DersMatris_Degerlendirme!L$15:L$24)/(SUM(DersMatris_Degerlendirme!L$15:L$24))))/2,0))*(DersMatris!$K$12/100)</f>
        <v>0.32108843537414961</v>
      </c>
      <c r="N50" s="204" cm="1">
        <f t="array" ref="N50">_xlfn.SINGLE(IFERROR(((MMULT(NotlarYuzdelikBasari!$E50:$N50,DersMatris_Degerlendirme!M$4:M$13)/(SUM(DersMatris_Degerlendirme!M$4:M$13)))+(MMULT(NotlarYuzdelikBasari!$AL50:$AU50,DersMatris_Degerlendirme!M$15:M$24)/(SUM(DersMatris_Degerlendirme!M$15:M$24))))/2,0))*(DersMatris!$L$12/100)</f>
        <v>0.25949754901960786</v>
      </c>
      <c r="O50" s="204" cm="1">
        <f t="array" ref="O50">_xlfn.SINGLE(IFERROR(((MMULT(NotlarYuzdelikBasari!$E50:$N50,DersMatris_Degerlendirme!N$4:N$13)/(SUM(DersMatris_Degerlendirme!N$4:N$13)))+(MMULT(NotlarYuzdelikBasari!$AL50:$AU50,DersMatris_Degerlendirme!N$15:N$24)/(SUM(DersMatris_Degerlendirme!N$15:N$24))))/2,0))*(DersMatris!$M$12/100)</f>
        <v>0.5300175195567145</v>
      </c>
      <c r="P50" s="204" cm="1">
        <f t="array" ref="P50">_xlfn.SINGLE(IFERROR(((MMULT(NotlarYuzdelikBasari!$E50:$N50,DersMatris_Degerlendirme!O$4:O$13)/(SUM(DersMatris_Degerlendirme!O$4:O$13)))+(MMULT(NotlarYuzdelikBasari!$AL50:$AU50,DersMatris_Degerlendirme!O$15:O$24)/(SUM(DersMatris_Degerlendirme!O$15:O$24))))/2,0))*(DersMatris!$N$12/100)</f>
        <v>0</v>
      </c>
      <c r="Q50" s="204" cm="1">
        <f t="array" ref="Q50">_xlfn.SINGLE(IFERROR(((MMULT(NotlarYuzdelikBasari!$E50:$N50,DersMatris_Degerlendirme!P$4:P$13)/(SUM(DersMatris_Degerlendirme!P$4:P$13)))+(MMULT(NotlarYuzdelikBasari!$AL50:$AU50,DersMatris_Degerlendirme!P$15:P$24)/(SUM(DersMatris_Degerlendirme!P$15:P$24))))/2,0))*(DersMatris!$O$12/100)</f>
        <v>0</v>
      </c>
      <c r="R50" s="204" cm="1">
        <f t="array" ref="R50">_xlfn.SINGLE(IFERROR(((MMULT(NotlarYuzdelikBasari!$E50:$N50,DersMatris_Degerlendirme!Q$4:Q$13)/(SUM(DersMatris_Degerlendirme!Q$4:Q$13)))+(MMULT(NotlarYuzdelikBasari!$AL50:$AU50,DersMatris_Degerlendirme!Q$15:Q$24)/(SUM(DersMatris_Degerlendirme!Q$15:Q$24))))/2,0))*(DersMatris!$P$12/100)</f>
        <v>0</v>
      </c>
      <c r="S50" s="204" cm="1">
        <f t="array" ref="S50">_xlfn.SINGLE(IFERROR(((MMULT(NotlarYuzdelikBasari!$E50:$N50,DersMatris_Degerlendirme!R$4:R$13)/(SUM(DersMatris_Degerlendirme!R$4:R$13)))+(MMULT(NotlarYuzdelikBasari!$AL50:$AU50,DersMatris_Degerlendirme!R$15:R$24)/(SUM(DersMatris_Degerlendirme!R$15:R$24))))/2,0))*(DersMatris!$Q$12/100)</f>
        <v>0</v>
      </c>
      <c r="U50" s="188">
        <f>IFERROR(
    (
        IFERROR( MMULT(NotlarYuzdelikBasari!$E50:$N50, Degerlendirme!D$4:D$13) / SUM(Degerlendirme!D$4:D$13), 0 ) +
        IFERROR( MMULT(NotlarYuzdelikBasari!$AL50:$AU50, Degerlendirme!D$15:D$24) / SUM(Degerlendirme!D$15:D$24), 0 )
    ) / 2,
    0
)</f>
        <v>0.5</v>
      </c>
      <c r="V50" s="188">
        <f>IFERROR(
    (
        IFERROR( MMULT(NotlarYuzdelikBasari!$E50:$N50, Degerlendirme!E$4:E$13) / SUM(Degerlendirme!E$4:E$13), 0 ) +
        IFERROR( MMULT(NotlarYuzdelikBasari!$AL50:$AU50, Degerlendirme!E$15:E$24) / SUM(Degerlendirme!E$15:E$24), 0 )
    ) / 2,
    0
)</f>
        <v>0.75</v>
      </c>
      <c r="W50" s="188">
        <f>IFERROR(
    (
        IFERROR( MMULT(NotlarYuzdelikBasari!$E50:$N50, Degerlendirme!F$4:F$13) / SUM(Degerlendirme!F$4:F$13), 0 ) +
        IFERROR( MMULT(NotlarYuzdelikBasari!$AL50:$AU50, Degerlendirme!F$15:F$24) / SUM(Degerlendirme!F$15:F$24), 0 )
    ) / 2,
    0
)</f>
        <v>0.45833333333333331</v>
      </c>
      <c r="X50" s="188">
        <f>IFERROR(
    (
        IFERROR( MMULT(NotlarYuzdelikBasari!$E50:$N50, Degerlendirme!G$4:G$13) / SUM(Degerlendirme!G$4:G$13), 0 ) +
        IFERROR( MMULT(NotlarYuzdelikBasari!$AL50:$AU50, Degerlendirme!G$15:G$24) / SUM(Degerlendirme!G$15:G$24), 0 )
    ) / 2,
    0
)</f>
        <v>0.70833333333333326</v>
      </c>
      <c r="Y50" s="188">
        <f>IFERROR(
    (
        IFERROR( MMULT(NotlarYuzdelikBasari!$E50:$N50, Degerlendirme!H$4:H$13) / SUM(Degerlendirme!H$4:H$13), 0 ) +
        IFERROR( MMULT(NotlarYuzdelikBasari!$AL50:$AU50, Degerlendirme!H$15:H$24) / SUM(Degerlendirme!H$15:H$24), 0 )
    ) / 2,
    0
)</f>
        <v>0.33333333333333331</v>
      </c>
      <c r="Z50" s="188">
        <f>IFERROR(
    (
        IFERROR( MMULT(NotlarYuzdelikBasari!$E50:$N50, Degerlendirme!I$4:I$13) / SUM(Degerlendirme!I$4:I$13), 0 ) +
        IFERROR( MMULT(NotlarYuzdelikBasari!$AL50:$AU50, Degerlendirme!I$15:I$24) / SUM(Degerlendirme!I$15:I$24), 0 )
    ) / 2,
    0
)</f>
        <v>0.75</v>
      </c>
      <c r="AA50" s="188">
        <f>IFERROR(
    (
        IFERROR( MMULT(NotlarYuzdelikBasari!$E50:$N50, Degerlendirme!J$4:J$13) / SUM(Degerlendirme!J$4:J$13), 0 ) +
        IFERROR( MMULT(NotlarYuzdelikBasari!$AL50:$AU50, Degerlendirme!J$15:J$24) / SUM(Degerlendirme!J$15:J$24), 0 )
    ) / 2,
    0
)</f>
        <v>0.70833333333333326</v>
      </c>
      <c r="AB50" s="188">
        <f>IFERROR(
    (
        IFERROR( MMULT(NotlarYuzdelikBasari!$E50:$N50, Degerlendirme!K$4:K$13) / SUM(Degerlendirme!K$4:K$13), 0 ) +
        IFERROR( MMULT(NotlarYuzdelikBasari!$AL50:$AU50, Degerlendirme!K$15:K$24) / SUM(Degerlendirme!K$15:K$24), 0 )
    ) / 2,
    0
)</f>
        <v>0.625</v>
      </c>
    </row>
    <row r="51" spans="1:28" x14ac:dyDescent="0.25">
      <c r="A51" s="94">
        <v>49</v>
      </c>
      <c r="B51" s="143">
        <f>IF(Notlar!B51&lt;&gt;"",Notlar!B51,"")</f>
        <v>2211505020</v>
      </c>
      <c r="C51" s="144" t="str">
        <f>IF(Notlar!C51&lt;&gt;"",Notlar!C51,"")</f>
        <v xml:space="preserve">SILA </v>
      </c>
      <c r="D51" s="184" t="str">
        <f>IF(Notlar!D51&lt;&gt;"",Notlar!D51,"")</f>
        <v>AKKUYU</v>
      </c>
      <c r="E51" s="208" cm="1">
        <f t="array" ref="E51">_xlfn.SINGLE(IFERROR(((MMULT(NotlarYuzdelikBasari!$E51:$N51,DersMatris_Degerlendirme!D$4:D$13)/(SUM(DersMatris_Degerlendirme!D$4:D$13)))+(MMULT(NotlarYuzdelikBasari!$AL51:$AU51,DersMatris_Degerlendirme!D$15:D$24)/(SUM(DersMatris_Degerlendirme!D$15:D$24))))/2,0))*(DersMatris!$C$12/100)</f>
        <v>0.45240553053053051</v>
      </c>
      <c r="F51" s="208" cm="1">
        <f t="array" ref="F51">_xlfn.SINGLE(IFERROR(((MMULT(NotlarYuzdelikBasari!$E51:$N51,DersMatris_Degerlendirme!E$4:E$13)/(SUM(DersMatris_Degerlendirme!E$4:E$13)))+(MMULT(NotlarYuzdelikBasari!$AL51:$AU51,DersMatris_Degerlendirme!E$15:E$24)/(SUM(DersMatris_Degerlendirme!E$15:E$24))))/2,0))*(DersMatris!$D$12/100)</f>
        <v>0.64969619973486525</v>
      </c>
      <c r="G51" s="204" cm="1">
        <f t="array" ref="G51">_xlfn.SINGLE(IFERROR(((MMULT(NotlarYuzdelikBasari!$E51:$N51,DersMatris_Degerlendirme!F$4:F$13)/(SUM(DersMatris_Degerlendirme!F$4:F$13)))+(MMULT(NotlarYuzdelikBasari!$AL51:$AU51,DersMatris_Degerlendirme!F$15:F$24)/(SUM(DersMatris_Degerlendirme!F$15:F$24))))/2,0))*(DersMatris!$E$12/100)</f>
        <v>0.57370629370629378</v>
      </c>
      <c r="H51" s="204" cm="1">
        <f t="array" ref="H51">_xlfn.SINGLE(IFERROR(((MMULT(NotlarYuzdelikBasari!$E51:$N51,DersMatris_Degerlendirme!G$4:G$13)/(SUM(DersMatris_Degerlendirme!G$4:G$13)))+(MMULT(NotlarYuzdelikBasari!$AL51:$AU51,DersMatris_Degerlendirme!G$15:G$24)/(SUM(DersMatris_Degerlendirme!G$15:G$24))))/2,0))*(DersMatris!$F$12/100)</f>
        <v>0.62241379310344835</v>
      </c>
      <c r="I51" s="204" cm="1">
        <f t="array" ref="I51">_xlfn.SINGLE(IFERROR(((MMULT(NotlarYuzdelikBasari!$E51:$N51,DersMatris_Degerlendirme!H$4:H$13)/(SUM(DersMatris_Degerlendirme!H$4:H$13)))+(MMULT(NotlarYuzdelikBasari!$AL51:$AU51,DersMatris_Degerlendirme!H$15:H$24)/(SUM(DersMatris_Degerlendirme!H$15:H$24))))/2,0))*(DersMatris!$G$12/100)</f>
        <v>0.38363678804855278</v>
      </c>
      <c r="J51" s="204" cm="1">
        <f t="array" ref="J51">_xlfn.SINGLE(IFERROR(((MMULT(NotlarYuzdelikBasari!$E51:$N51,DersMatris_Degerlendirme!I$4:I$13)/(SUM(DersMatris_Degerlendirme!I$4:I$13)))+(MMULT(NotlarYuzdelikBasari!$AL51:$AU51,DersMatris_Degerlendirme!I$15:I$24)/(SUM(DersMatris_Degerlendirme!I$15:I$24))))/2,0))*(DersMatris!$H$12/100)</f>
        <v>0.13333333333333333</v>
      </c>
      <c r="K51" s="204" cm="1">
        <f t="array" ref="K51">_xlfn.SINGLE(IFERROR(((MMULT(NotlarYuzdelikBasari!$E51:$N51,DersMatris_Degerlendirme!J$4:J$13)/(SUM(DersMatris_Degerlendirme!J$4:J$13)))+(MMULT(NotlarYuzdelikBasari!$AL51:$AU51,DersMatris_Degerlendirme!J$15:J$24)/(SUM(DersMatris_Degerlendirme!J$15:J$24))))/2,0))*(DersMatris!$I$12/100)</f>
        <v>0.125</v>
      </c>
      <c r="L51" s="204" cm="1">
        <f t="array" ref="L51">_xlfn.SINGLE(IFERROR(((MMULT(NotlarYuzdelikBasari!$E51:$N51,DersMatris_Degerlendirme!K$4:K$13)/(SUM(DersMatris_Degerlendirme!K$4:K$13)))+(MMULT(NotlarYuzdelikBasari!$AL51:$AU51,DersMatris_Degerlendirme!K$15:K$24)/(SUM(DersMatris_Degerlendirme!K$15:K$24))))/2,0))*(DersMatris!$J$12/100)</f>
        <v>0.18333333333333332</v>
      </c>
      <c r="M51" s="204" cm="1">
        <f t="array" ref="M51">_xlfn.SINGLE(IFERROR(((MMULT(NotlarYuzdelikBasari!$E51:$N51,DersMatris_Degerlendirme!L$4:L$13)/(SUM(DersMatris_Degerlendirme!L$4:L$13)))+(MMULT(NotlarYuzdelikBasari!$AL51:$AU51,DersMatris_Degerlendirme!L$15:L$24)/(SUM(DersMatris_Degerlendirme!L$15:L$24))))/2,0))*(DersMatris!$K$12/100)</f>
        <v>0.32312925170068024</v>
      </c>
      <c r="N51" s="204" cm="1">
        <f t="array" ref="N51">_xlfn.SINGLE(IFERROR(((MMULT(NotlarYuzdelikBasari!$E51:$N51,DersMatris_Degerlendirme!M$4:M$13)/(SUM(DersMatris_Degerlendirme!M$4:M$13)))+(MMULT(NotlarYuzdelikBasari!$AL51:$AU51,DersMatris_Degerlendirme!M$15:M$24)/(SUM(DersMatris_Degerlendirme!M$15:M$24))))/2,0))*(DersMatris!$L$12/100)</f>
        <v>0.25006127450980392</v>
      </c>
      <c r="O51" s="204" cm="1">
        <f t="array" ref="O51">_xlfn.SINGLE(IFERROR(((MMULT(NotlarYuzdelikBasari!$E51:$N51,DersMatris_Degerlendirme!N$4:N$13)/(SUM(DersMatris_Degerlendirme!N$4:N$13)))+(MMULT(NotlarYuzdelikBasari!$AL51:$AU51,DersMatris_Degerlendirme!N$15:N$24)/(SUM(DersMatris_Degerlendirme!N$15:N$24))))/2,0))*(DersMatris!$M$12/100)</f>
        <v>0.53875692633637551</v>
      </c>
      <c r="P51" s="204" cm="1">
        <f t="array" ref="P51">_xlfn.SINGLE(IFERROR(((MMULT(NotlarYuzdelikBasari!$E51:$N51,DersMatris_Degerlendirme!O$4:O$13)/(SUM(DersMatris_Degerlendirme!O$4:O$13)))+(MMULT(NotlarYuzdelikBasari!$AL51:$AU51,DersMatris_Degerlendirme!O$15:O$24)/(SUM(DersMatris_Degerlendirme!O$15:O$24))))/2,0))*(DersMatris!$N$12/100)</f>
        <v>0</v>
      </c>
      <c r="Q51" s="204" cm="1">
        <f t="array" ref="Q51">_xlfn.SINGLE(IFERROR(((MMULT(NotlarYuzdelikBasari!$E51:$N51,DersMatris_Degerlendirme!P$4:P$13)/(SUM(DersMatris_Degerlendirme!P$4:P$13)))+(MMULT(NotlarYuzdelikBasari!$AL51:$AU51,DersMatris_Degerlendirme!P$15:P$24)/(SUM(DersMatris_Degerlendirme!P$15:P$24))))/2,0))*(DersMatris!$O$12/100)</f>
        <v>0</v>
      </c>
      <c r="R51" s="204" cm="1">
        <f t="array" ref="R51">_xlfn.SINGLE(IFERROR(((MMULT(NotlarYuzdelikBasari!$E51:$N51,DersMatris_Degerlendirme!Q$4:Q$13)/(SUM(DersMatris_Degerlendirme!Q$4:Q$13)))+(MMULT(NotlarYuzdelikBasari!$AL51:$AU51,DersMatris_Degerlendirme!Q$15:Q$24)/(SUM(DersMatris_Degerlendirme!Q$15:Q$24))))/2,0))*(DersMatris!$P$12/100)</f>
        <v>0</v>
      </c>
      <c r="S51" s="204" cm="1">
        <f t="array" ref="S51">_xlfn.SINGLE(IFERROR(((MMULT(NotlarYuzdelikBasari!$E51:$N51,DersMatris_Degerlendirme!R$4:R$13)/(SUM(DersMatris_Degerlendirme!R$4:R$13)))+(MMULT(NotlarYuzdelikBasari!$AL51:$AU51,DersMatris_Degerlendirme!R$15:R$24)/(SUM(DersMatris_Degerlendirme!R$15:R$24))))/2,0))*(DersMatris!$Q$12/100)</f>
        <v>0</v>
      </c>
      <c r="U51" s="188">
        <f>IFERROR(
    (
        IFERROR( MMULT(NotlarYuzdelikBasari!$E51:$N51, Degerlendirme!D$4:D$13) / SUM(Degerlendirme!D$4:D$13), 0 ) +
        IFERROR( MMULT(NotlarYuzdelikBasari!$AL51:$AU51, Degerlendirme!D$15:D$24) / SUM(Degerlendirme!D$15:D$24), 0 )
    ) / 2,
    0
)</f>
        <v>0.3125</v>
      </c>
      <c r="V51" s="188">
        <f>IFERROR(
    (
        IFERROR( MMULT(NotlarYuzdelikBasari!$E51:$N51, Degerlendirme!E$4:E$13) / SUM(Degerlendirme!E$4:E$13), 0 ) +
        IFERROR( MMULT(NotlarYuzdelikBasari!$AL51:$AU51, Degerlendirme!E$15:E$24) / SUM(Degerlendirme!E$15:E$24), 0 )
    ) / 2,
    0
)</f>
        <v>0.77083333333333326</v>
      </c>
      <c r="W51" s="188">
        <f>IFERROR(
    (
        IFERROR( MMULT(NotlarYuzdelikBasari!$E51:$N51, Degerlendirme!F$4:F$13) / SUM(Degerlendirme!F$4:F$13), 0 ) +
        IFERROR( MMULT(NotlarYuzdelikBasari!$AL51:$AU51, Degerlendirme!F$15:F$24) / SUM(Degerlendirme!F$15:F$24), 0 )
    ) / 2,
    0
)</f>
        <v>0.75</v>
      </c>
      <c r="X51" s="188">
        <f>IFERROR(
    (
        IFERROR( MMULT(NotlarYuzdelikBasari!$E51:$N51, Degerlendirme!G$4:G$13) / SUM(Degerlendirme!G$4:G$13), 0 ) +
        IFERROR( MMULT(NotlarYuzdelikBasari!$AL51:$AU51, Degerlendirme!G$15:G$24) / SUM(Degerlendirme!G$15:G$24), 0 )
    ) / 2,
    0
)</f>
        <v>0.83333333333333326</v>
      </c>
      <c r="Y51" s="188">
        <f>IFERROR(
    (
        IFERROR( MMULT(NotlarYuzdelikBasari!$E51:$N51, Degerlendirme!H$4:H$13) / SUM(Degerlendirme!H$4:H$13), 0 ) +
        IFERROR( MMULT(NotlarYuzdelikBasari!$AL51:$AU51, Degerlendirme!H$15:H$24) / SUM(Degerlendirme!H$15:H$24), 0 )
    ) / 2,
    0
)</f>
        <v>0.375</v>
      </c>
      <c r="Z51" s="188">
        <f>IFERROR(
    (
        IFERROR( MMULT(NotlarYuzdelikBasari!$E51:$N51, Degerlendirme!I$4:I$13) / SUM(Degerlendirme!I$4:I$13), 0 ) +
        IFERROR( MMULT(NotlarYuzdelikBasari!$AL51:$AU51, Degerlendirme!I$15:I$24) / SUM(Degerlendirme!I$15:I$24), 0 )
    ) / 2,
    0
)</f>
        <v>0.8125</v>
      </c>
      <c r="AA51" s="188">
        <f>IFERROR(
    (
        IFERROR( MMULT(NotlarYuzdelikBasari!$E51:$N51, Degerlendirme!J$4:J$13) / SUM(Degerlendirme!J$4:J$13), 0 ) +
        IFERROR( MMULT(NotlarYuzdelikBasari!$AL51:$AU51, Degerlendirme!J$15:J$24) / SUM(Degerlendirme!J$15:J$24), 0 )
    ) / 2,
    0
)</f>
        <v>0.6875</v>
      </c>
      <c r="AB51" s="188">
        <f>IFERROR(
    (
        IFERROR( MMULT(NotlarYuzdelikBasari!$E51:$N51, Degerlendirme!K$4:K$13) / SUM(Degerlendirme!K$4:K$13), 0 ) +
        IFERROR( MMULT(NotlarYuzdelikBasari!$AL51:$AU51, Degerlendirme!K$15:K$24) / SUM(Degerlendirme!K$15:K$24), 0 )
    ) / 2,
    0
)</f>
        <v>0.25</v>
      </c>
    </row>
    <row r="52" spans="1:28" x14ac:dyDescent="0.25">
      <c r="A52" s="95">
        <v>50</v>
      </c>
      <c r="B52" s="141">
        <f>IF(Notlar!B52&lt;&gt;"",Notlar!B52,"")</f>
        <v>2211505024</v>
      </c>
      <c r="C52" s="142" t="str">
        <f>IF(Notlar!C52&lt;&gt;"",Notlar!C52,"")</f>
        <v xml:space="preserve">HATİCE RANA </v>
      </c>
      <c r="D52" s="183" t="str">
        <f>IF(Notlar!D52&lt;&gt;"",Notlar!D52,"")</f>
        <v>GÜNEŞ</v>
      </c>
      <c r="E52" s="208" cm="1">
        <f t="array" ref="E52">_xlfn.SINGLE(IFERROR(((MMULT(NotlarYuzdelikBasari!$E52:$N52,DersMatris_Degerlendirme!D$4:D$13)/(SUM(DersMatris_Degerlendirme!D$4:D$13)))+(MMULT(NotlarYuzdelikBasari!$AL52:$AU52,DersMatris_Degerlendirme!D$15:D$24)/(SUM(DersMatris_Degerlendirme!D$15:D$24))))/2,0))*(DersMatris!$C$12/100)</f>
        <v>0.44196540290290293</v>
      </c>
      <c r="F52" s="208" cm="1">
        <f t="array" ref="F52">_xlfn.SINGLE(IFERROR(((MMULT(NotlarYuzdelikBasari!$E52:$N52,DersMatris_Degerlendirme!E$4:E$13)/(SUM(DersMatris_Degerlendirme!E$4:E$13)))+(MMULT(NotlarYuzdelikBasari!$AL52:$AU52,DersMatris_Degerlendirme!E$15:E$24)/(SUM(DersMatris_Degerlendirme!E$15:E$24))))/2,0))*(DersMatris!$D$12/100)</f>
        <v>0.62973652231551036</v>
      </c>
      <c r="G52" s="204" cm="1">
        <f t="array" ref="G52">_xlfn.SINGLE(IFERROR(((MMULT(NotlarYuzdelikBasari!$E52:$N52,DersMatris_Degerlendirme!F$4:F$13)/(SUM(DersMatris_Degerlendirme!F$4:F$13)))+(MMULT(NotlarYuzdelikBasari!$AL52:$AU52,DersMatris_Degerlendirme!F$15:F$24)/(SUM(DersMatris_Degerlendirme!F$15:F$24))))/2,0))*(DersMatris!$E$12/100)</f>
        <v>0.55860139860139868</v>
      </c>
      <c r="H52" s="204" cm="1">
        <f t="array" ref="H52">_xlfn.SINGLE(IFERROR(((MMULT(NotlarYuzdelikBasari!$E52:$N52,DersMatris_Degerlendirme!G$4:G$13)/(SUM(DersMatris_Degerlendirme!G$4:G$13)))+(MMULT(NotlarYuzdelikBasari!$AL52:$AU52,DersMatris_Degerlendirme!G$15:G$24)/(SUM(DersMatris_Degerlendirme!G$15:G$24))))/2,0))*(DersMatris!$F$12/100)</f>
        <v>0.61325431034482758</v>
      </c>
      <c r="I52" s="204" cm="1">
        <f t="array" ref="I52">_xlfn.SINGLE(IFERROR(((MMULT(NotlarYuzdelikBasari!$E52:$N52,DersMatris_Degerlendirme!H$4:H$13)/(SUM(DersMatris_Degerlendirme!H$4:H$13)))+(MMULT(NotlarYuzdelikBasari!$AL52:$AU52,DersMatris_Degerlendirme!H$15:H$24)/(SUM(DersMatris_Degerlendirme!H$15:H$24))))/2,0))*(DersMatris!$G$12/100)</f>
        <v>0.37631886087768446</v>
      </c>
      <c r="J52" s="204" cm="1">
        <f t="array" ref="J52">_xlfn.SINGLE(IFERROR(((MMULT(NotlarYuzdelikBasari!$E52:$N52,DersMatris_Degerlendirme!I$4:I$13)/(SUM(DersMatris_Degerlendirme!I$4:I$13)))+(MMULT(NotlarYuzdelikBasari!$AL52:$AU52,DersMatris_Degerlendirme!I$15:I$24)/(SUM(DersMatris_Degerlendirme!I$15:I$24))))/2,0))*(DersMatris!$H$12/100)</f>
        <v>0.14166666666666666</v>
      </c>
      <c r="K52" s="204" cm="1">
        <f t="array" ref="K52">_xlfn.SINGLE(IFERROR(((MMULT(NotlarYuzdelikBasari!$E52:$N52,DersMatris_Degerlendirme!J$4:J$13)/(SUM(DersMatris_Degerlendirme!J$4:J$13)))+(MMULT(NotlarYuzdelikBasari!$AL52:$AU52,DersMatris_Degerlendirme!J$15:J$24)/(SUM(DersMatris_Degerlendirme!J$15:J$24))))/2,0))*(DersMatris!$I$12/100)</f>
        <v>0.14166666666666666</v>
      </c>
      <c r="L52" s="204" cm="1">
        <f t="array" ref="L52">_xlfn.SINGLE(IFERROR(((MMULT(NotlarYuzdelikBasari!$E52:$N52,DersMatris_Degerlendirme!K$4:K$13)/(SUM(DersMatris_Degerlendirme!K$4:K$13)))+(MMULT(NotlarYuzdelikBasari!$AL52:$AU52,DersMatris_Degerlendirme!K$15:K$24)/(SUM(DersMatris_Degerlendirme!K$15:K$24))))/2,0))*(DersMatris!$J$12/100)</f>
        <v>0.18571428571428569</v>
      </c>
      <c r="M52" s="204" cm="1">
        <f t="array" ref="M52">_xlfn.SINGLE(IFERROR(((MMULT(NotlarYuzdelikBasari!$E52:$N52,DersMatris_Degerlendirme!L$4:L$13)/(SUM(DersMatris_Degerlendirme!L$4:L$13)))+(MMULT(NotlarYuzdelikBasari!$AL52:$AU52,DersMatris_Degerlendirme!L$15:L$24)/(SUM(DersMatris_Degerlendirme!L$15:L$24))))/2,0))*(DersMatris!$K$12/100)</f>
        <v>0.31755102040816319</v>
      </c>
      <c r="N52" s="204" cm="1">
        <f t="array" ref="N52">_xlfn.SINGLE(IFERROR(((MMULT(NotlarYuzdelikBasari!$E52:$N52,DersMatris_Degerlendirme!M$4:M$13)/(SUM(DersMatris_Degerlendirme!M$4:M$13)))+(MMULT(NotlarYuzdelikBasari!$AL52:$AU52,DersMatris_Degerlendirme!M$15:M$24)/(SUM(DersMatris_Degerlendirme!M$15:M$24))))/2,0))*(DersMatris!$L$12/100)</f>
        <v>0.25585784313725485</v>
      </c>
      <c r="O52" s="204" cm="1">
        <f t="array" ref="O52">_xlfn.SINGLE(IFERROR(((MMULT(NotlarYuzdelikBasari!$E52:$N52,DersMatris_Degerlendirme!N$4:N$13)/(SUM(DersMatris_Degerlendirme!N$4:N$13)))+(MMULT(NotlarYuzdelikBasari!$AL52:$AU52,DersMatris_Degerlendirme!N$15:N$24)/(SUM(DersMatris_Degerlendirme!N$15:N$24))))/2,0))*(DersMatris!$M$12/100)</f>
        <v>0.52411994784876137</v>
      </c>
      <c r="P52" s="204" cm="1">
        <f t="array" ref="P52">_xlfn.SINGLE(IFERROR(((MMULT(NotlarYuzdelikBasari!$E52:$N52,DersMatris_Degerlendirme!O$4:O$13)/(SUM(DersMatris_Degerlendirme!O$4:O$13)))+(MMULT(NotlarYuzdelikBasari!$AL52:$AU52,DersMatris_Degerlendirme!O$15:O$24)/(SUM(DersMatris_Degerlendirme!O$15:O$24))))/2,0))*(DersMatris!$N$12/100)</f>
        <v>0</v>
      </c>
      <c r="Q52" s="204" cm="1">
        <f t="array" ref="Q52">_xlfn.SINGLE(IFERROR(((MMULT(NotlarYuzdelikBasari!$E52:$N52,DersMatris_Degerlendirme!P$4:P$13)/(SUM(DersMatris_Degerlendirme!P$4:P$13)))+(MMULT(NotlarYuzdelikBasari!$AL52:$AU52,DersMatris_Degerlendirme!P$15:P$24)/(SUM(DersMatris_Degerlendirme!P$15:P$24))))/2,0))*(DersMatris!$O$12/100)</f>
        <v>0</v>
      </c>
      <c r="R52" s="204" cm="1">
        <f t="array" ref="R52">_xlfn.SINGLE(IFERROR(((MMULT(NotlarYuzdelikBasari!$E52:$N52,DersMatris_Degerlendirme!Q$4:Q$13)/(SUM(DersMatris_Degerlendirme!Q$4:Q$13)))+(MMULT(NotlarYuzdelikBasari!$AL52:$AU52,DersMatris_Degerlendirme!Q$15:Q$24)/(SUM(DersMatris_Degerlendirme!Q$15:Q$24))))/2,0))*(DersMatris!$P$12/100)</f>
        <v>0</v>
      </c>
      <c r="S52" s="204" cm="1">
        <f t="array" ref="S52">_xlfn.SINGLE(IFERROR(((MMULT(NotlarYuzdelikBasari!$E52:$N52,DersMatris_Degerlendirme!R$4:R$13)/(SUM(DersMatris_Degerlendirme!R$4:R$13)))+(MMULT(NotlarYuzdelikBasari!$AL52:$AU52,DersMatris_Degerlendirme!R$15:R$24)/(SUM(DersMatris_Degerlendirme!R$15:R$24))))/2,0))*(DersMatris!$Q$12/100)</f>
        <v>0</v>
      </c>
      <c r="U52" s="188">
        <f>IFERROR(
    (
        IFERROR( MMULT(NotlarYuzdelikBasari!$E52:$N52, Degerlendirme!D$4:D$13) / SUM(Degerlendirme!D$4:D$13), 0 ) +
        IFERROR( MMULT(NotlarYuzdelikBasari!$AL52:$AU52, Degerlendirme!D$15:D$24) / SUM(Degerlendirme!D$15:D$24), 0 )
    ) / 2,
    0
)</f>
        <v>0.4375</v>
      </c>
      <c r="V52" s="188">
        <f>IFERROR(
    (
        IFERROR( MMULT(NotlarYuzdelikBasari!$E52:$N52, Degerlendirme!E$4:E$13) / SUM(Degerlendirme!E$4:E$13), 0 ) +
        IFERROR( MMULT(NotlarYuzdelikBasari!$AL52:$AU52, Degerlendirme!E$15:E$24) / SUM(Degerlendirme!E$15:E$24), 0 )
    ) / 2,
    0
)</f>
        <v>0.6875</v>
      </c>
      <c r="W52" s="188">
        <f>IFERROR(
    (
        IFERROR( MMULT(NotlarYuzdelikBasari!$E52:$N52, Degerlendirme!F$4:F$13) / SUM(Degerlendirme!F$4:F$13), 0 ) +
        IFERROR( MMULT(NotlarYuzdelikBasari!$AL52:$AU52, Degerlendirme!F$15:F$24) / SUM(Degerlendirme!F$15:F$24), 0 )
    ) / 2,
    0
)</f>
        <v>0.70833333333333326</v>
      </c>
      <c r="X52" s="188">
        <f>IFERROR(
    (
        IFERROR( MMULT(NotlarYuzdelikBasari!$E52:$N52, Degerlendirme!G$4:G$13) / SUM(Degerlendirme!G$4:G$13), 0 ) +
        IFERROR( MMULT(NotlarYuzdelikBasari!$AL52:$AU52, Degerlendirme!G$15:G$24) / SUM(Degerlendirme!G$15:G$24), 0 )
    ) / 2,
    0
)</f>
        <v>0.75</v>
      </c>
      <c r="Y52" s="188">
        <f>IFERROR(
    (
        IFERROR( MMULT(NotlarYuzdelikBasari!$E52:$N52, Degerlendirme!H$4:H$13) / SUM(Degerlendirme!H$4:H$13), 0 ) +
        IFERROR( MMULT(NotlarYuzdelikBasari!$AL52:$AU52, Degerlendirme!H$15:H$24) / SUM(Degerlendirme!H$15:H$24), 0 )
    ) / 2,
    0
)</f>
        <v>0.33333333333333331</v>
      </c>
      <c r="Z52" s="188">
        <f>IFERROR(
    (
        IFERROR( MMULT(NotlarYuzdelikBasari!$E52:$N52, Degerlendirme!I$4:I$13) / SUM(Degerlendirme!I$4:I$13), 0 ) +
        IFERROR( MMULT(NotlarYuzdelikBasari!$AL52:$AU52, Degerlendirme!I$15:I$24) / SUM(Degerlendirme!I$15:I$24), 0 )
    ) / 2,
    0
)</f>
        <v>0.6875</v>
      </c>
      <c r="AA52" s="188">
        <f>IFERROR(
    (
        IFERROR( MMULT(NotlarYuzdelikBasari!$E52:$N52, Degerlendirme!J$4:J$13) / SUM(Degerlendirme!J$4:J$13), 0 ) +
        IFERROR( MMULT(NotlarYuzdelikBasari!$AL52:$AU52, Degerlendirme!J$15:J$24) / SUM(Degerlendirme!J$15:J$24), 0 )
    ) / 2,
    0
)</f>
        <v>0.64583333333333326</v>
      </c>
      <c r="AB52" s="188">
        <f>IFERROR(
    (
        IFERROR( MMULT(NotlarYuzdelikBasari!$E52:$N52, Degerlendirme!K$4:K$13) / SUM(Degerlendirme!K$4:K$13), 0 ) +
        IFERROR( MMULT(NotlarYuzdelikBasari!$AL52:$AU52, Degerlendirme!K$15:K$24) / SUM(Degerlendirme!K$15:K$24), 0 )
    ) / 2,
    0
)</f>
        <v>0.75</v>
      </c>
    </row>
    <row r="53" spans="1:28" x14ac:dyDescent="0.25">
      <c r="A53" s="94">
        <v>51</v>
      </c>
      <c r="B53" s="143">
        <f>IF(Notlar!B53&lt;&gt;"",Notlar!B53,"")</f>
        <v>2211505025</v>
      </c>
      <c r="C53" s="144" t="str">
        <f>IF(Notlar!C53&lt;&gt;"",Notlar!C53,"")</f>
        <v xml:space="preserve">ÖZLEM </v>
      </c>
      <c r="D53" s="184" t="str">
        <f>IF(Notlar!D53&lt;&gt;"",Notlar!D53,"")</f>
        <v>HARMANCI</v>
      </c>
      <c r="E53" s="208" cm="1">
        <f t="array" ref="E53">_xlfn.SINGLE(IFERROR(((MMULT(NotlarYuzdelikBasari!$E53:$N53,DersMatris_Degerlendirme!D$4:D$13)/(SUM(DersMatris_Degerlendirme!D$4:D$13)))+(MMULT(NotlarYuzdelikBasari!$AL53:$AU53,DersMatris_Degerlendirme!D$15:D$24)/(SUM(DersMatris_Degerlendirme!D$15:D$24))))/2,0))*(DersMatris!$C$12/100)</f>
        <v>0.55184090340340342</v>
      </c>
      <c r="F53" s="208" cm="1">
        <f t="array" ref="F53">_xlfn.SINGLE(IFERROR(((MMULT(NotlarYuzdelikBasari!$E53:$N53,DersMatris_Degerlendirme!E$4:E$13)/(SUM(DersMatris_Degerlendirme!E$4:E$13)))+(MMULT(NotlarYuzdelikBasari!$AL53:$AU53,DersMatris_Degerlendirme!E$15:E$24)/(SUM(DersMatris_Degerlendirme!E$15:E$24))))/2,0))*(DersMatris!$D$12/100)</f>
        <v>0.79406208572691117</v>
      </c>
      <c r="G53" s="204" cm="1">
        <f t="array" ref="G53">_xlfn.SINGLE(IFERROR(((MMULT(NotlarYuzdelikBasari!$E53:$N53,DersMatris_Degerlendirme!F$4:F$13)/(SUM(DersMatris_Degerlendirme!F$4:F$13)))+(MMULT(NotlarYuzdelikBasari!$AL53:$AU53,DersMatris_Degerlendirme!F$15:F$24)/(SUM(DersMatris_Degerlendirme!F$15:F$24))))/2,0))*(DersMatris!$E$12/100)</f>
        <v>0.7074125874125875</v>
      </c>
      <c r="H53" s="204" cm="1">
        <f t="array" ref="H53">_xlfn.SINGLE(IFERROR(((MMULT(NotlarYuzdelikBasari!$E53:$N53,DersMatris_Degerlendirme!G$4:G$13)/(SUM(DersMatris_Degerlendirme!G$4:G$13)))+(MMULT(NotlarYuzdelikBasari!$AL53:$AU53,DersMatris_Degerlendirme!G$15:G$24)/(SUM(DersMatris_Degerlendirme!G$15:G$24))))/2,0))*(DersMatris!$F$12/100)</f>
        <v>0.77429956896551722</v>
      </c>
      <c r="I53" s="204" cm="1">
        <f t="array" ref="I53">_xlfn.SINGLE(IFERROR(((MMULT(NotlarYuzdelikBasari!$E53:$N53,DersMatris_Degerlendirme!H$4:H$13)/(SUM(DersMatris_Degerlendirme!H$4:H$13)))+(MMULT(NotlarYuzdelikBasari!$AL53:$AU53,DersMatris_Degerlendirme!H$15:H$24)/(SUM(DersMatris_Degerlendirme!H$15:H$24))))/2,0))*(DersMatris!$G$12/100)</f>
        <v>0.48143090569561164</v>
      </c>
      <c r="J53" s="204" cm="1">
        <f t="array" ref="J53">_xlfn.SINGLE(IFERROR(((MMULT(NotlarYuzdelikBasari!$E53:$N53,DersMatris_Degerlendirme!I$4:I$13)/(SUM(DersMatris_Degerlendirme!I$4:I$13)))+(MMULT(NotlarYuzdelikBasari!$AL53:$AU53,DersMatris_Degerlendirme!I$15:I$24)/(SUM(DersMatris_Degerlendirme!I$15:I$24))))/2,0))*(DersMatris!$H$12/100)</f>
        <v>0.17500000000000002</v>
      </c>
      <c r="K53" s="204" cm="1">
        <f t="array" ref="K53">_xlfn.SINGLE(IFERROR(((MMULT(NotlarYuzdelikBasari!$E53:$N53,DersMatris_Degerlendirme!J$4:J$13)/(SUM(DersMatris_Degerlendirme!J$4:J$13)))+(MMULT(NotlarYuzdelikBasari!$AL53:$AU53,DersMatris_Degerlendirme!J$15:J$24)/(SUM(DersMatris_Degerlendirme!J$15:J$24))))/2,0))*(DersMatris!$I$12/100)</f>
        <v>0.17500000000000002</v>
      </c>
      <c r="L53" s="204" cm="1">
        <f t="array" ref="L53">_xlfn.SINGLE(IFERROR(((MMULT(NotlarYuzdelikBasari!$E53:$N53,DersMatris_Degerlendirme!K$4:K$13)/(SUM(DersMatris_Degerlendirme!K$4:K$13)))+(MMULT(NotlarYuzdelikBasari!$AL53:$AU53,DersMatris_Degerlendirme!K$15:K$24)/(SUM(DersMatris_Degerlendirme!K$15:K$24))))/2,0))*(DersMatris!$J$12/100)</f>
        <v>0.23571428571428571</v>
      </c>
      <c r="M53" s="204" cm="1">
        <f t="array" ref="M53">_xlfn.SINGLE(IFERROR(((MMULT(NotlarYuzdelikBasari!$E53:$N53,DersMatris_Degerlendirme!L$4:L$13)/(SUM(DersMatris_Degerlendirme!L$4:L$13)))+(MMULT(NotlarYuzdelikBasari!$AL53:$AU53,DersMatris_Degerlendirme!L$15:L$24)/(SUM(DersMatris_Degerlendirme!L$15:L$24))))/2,0))*(DersMatris!$K$12/100)</f>
        <v>0.40258503401360535</v>
      </c>
      <c r="N53" s="204" cm="1">
        <f t="array" ref="N53">_xlfn.SINGLE(IFERROR(((MMULT(NotlarYuzdelikBasari!$E53:$N53,DersMatris_Degerlendirme!M$4:M$13)/(SUM(DersMatris_Degerlendirme!M$4:M$13)))+(MMULT(NotlarYuzdelikBasari!$AL53:$AU53,DersMatris_Degerlendirme!M$15:M$24)/(SUM(DersMatris_Degerlendirme!M$15:M$24))))/2,0))*(DersMatris!$L$12/100)</f>
        <v>0.32339460784313728</v>
      </c>
      <c r="O53" s="204" cm="1">
        <f t="array" ref="O53">_xlfn.SINGLE(IFERROR(((MMULT(NotlarYuzdelikBasari!$E53:$N53,DersMatris_Degerlendirme!N$4:N$13)/(SUM(DersMatris_Degerlendirme!N$4:N$13)))+(MMULT(NotlarYuzdelikBasari!$AL53:$AU53,DersMatris_Degerlendirme!N$15:N$24)/(SUM(DersMatris_Degerlendirme!N$15:N$24))))/2,0))*(DersMatris!$M$12/100)</f>
        <v>0.66031412972620596</v>
      </c>
      <c r="P53" s="204" cm="1">
        <f t="array" ref="P53">_xlfn.SINGLE(IFERROR(((MMULT(NotlarYuzdelikBasari!$E53:$N53,DersMatris_Degerlendirme!O$4:O$13)/(SUM(DersMatris_Degerlendirme!O$4:O$13)))+(MMULT(NotlarYuzdelikBasari!$AL53:$AU53,DersMatris_Degerlendirme!O$15:O$24)/(SUM(DersMatris_Degerlendirme!O$15:O$24))))/2,0))*(DersMatris!$N$12/100)</f>
        <v>0</v>
      </c>
      <c r="Q53" s="204" cm="1">
        <f t="array" ref="Q53">_xlfn.SINGLE(IFERROR(((MMULT(NotlarYuzdelikBasari!$E53:$N53,DersMatris_Degerlendirme!P$4:P$13)/(SUM(DersMatris_Degerlendirme!P$4:P$13)))+(MMULT(NotlarYuzdelikBasari!$AL53:$AU53,DersMatris_Degerlendirme!P$15:P$24)/(SUM(DersMatris_Degerlendirme!P$15:P$24))))/2,0))*(DersMatris!$O$12/100)</f>
        <v>0</v>
      </c>
      <c r="R53" s="204" cm="1">
        <f t="array" ref="R53">_xlfn.SINGLE(IFERROR(((MMULT(NotlarYuzdelikBasari!$E53:$N53,DersMatris_Degerlendirme!Q$4:Q$13)/(SUM(DersMatris_Degerlendirme!Q$4:Q$13)))+(MMULT(NotlarYuzdelikBasari!$AL53:$AU53,DersMatris_Degerlendirme!Q$15:Q$24)/(SUM(DersMatris_Degerlendirme!Q$15:Q$24))))/2,0))*(DersMatris!$P$12/100)</f>
        <v>0</v>
      </c>
      <c r="S53" s="204" cm="1">
        <f t="array" ref="S53">_xlfn.SINGLE(IFERROR(((MMULT(NotlarYuzdelikBasari!$E53:$N53,DersMatris_Degerlendirme!R$4:R$13)/(SUM(DersMatris_Degerlendirme!R$4:R$13)))+(MMULT(NotlarYuzdelikBasari!$AL53:$AU53,DersMatris_Degerlendirme!R$15:R$24)/(SUM(DersMatris_Degerlendirme!R$15:R$24))))/2,0))*(DersMatris!$Q$12/100)</f>
        <v>0</v>
      </c>
      <c r="U53" s="188">
        <f>IFERROR(
    (
        IFERROR( MMULT(NotlarYuzdelikBasari!$E53:$N53, Degerlendirme!D$4:D$13) / SUM(Degerlendirme!D$4:D$13), 0 ) +
        IFERROR( MMULT(NotlarYuzdelikBasari!$AL53:$AU53, Degerlendirme!D$15:D$24) / SUM(Degerlendirme!D$15:D$24), 0 )
    ) / 2,
    0
)</f>
        <v>0.5</v>
      </c>
      <c r="V53" s="188">
        <f>IFERROR(
    (
        IFERROR( MMULT(NotlarYuzdelikBasari!$E53:$N53, Degerlendirme!E$4:E$13) / SUM(Degerlendirme!E$4:E$13), 0 ) +
        IFERROR( MMULT(NotlarYuzdelikBasari!$AL53:$AU53, Degerlendirme!E$15:E$24) / SUM(Degerlendirme!E$15:E$24), 0 )
    ) / 2,
    0
)</f>
        <v>0.85416666666666674</v>
      </c>
      <c r="W53" s="188">
        <f>IFERROR(
    (
        IFERROR( MMULT(NotlarYuzdelikBasari!$E53:$N53, Degerlendirme!F$4:F$13) / SUM(Degerlendirme!F$4:F$13), 0 ) +
        IFERROR( MMULT(NotlarYuzdelikBasari!$AL53:$AU53, Degerlendirme!F$15:F$24) / SUM(Degerlendirme!F$15:F$24), 0 )
    ) / 2,
    0
)</f>
        <v>0.95833333333333326</v>
      </c>
      <c r="X53" s="188">
        <f>IFERROR(
    (
        IFERROR( MMULT(NotlarYuzdelikBasari!$E53:$N53, Degerlendirme!G$4:G$13) / SUM(Degerlendirme!G$4:G$13), 0 ) +
        IFERROR( MMULT(NotlarYuzdelikBasari!$AL53:$AU53, Degerlendirme!G$15:G$24) / SUM(Degerlendirme!G$15:G$24), 0 )
    ) / 2,
    0
)</f>
        <v>0.83333333333333326</v>
      </c>
      <c r="Y53" s="188">
        <f>IFERROR(
    (
        IFERROR( MMULT(NotlarYuzdelikBasari!$E53:$N53, Degerlendirme!H$4:H$13) / SUM(Degerlendirme!H$4:H$13), 0 ) +
        IFERROR( MMULT(NotlarYuzdelikBasari!$AL53:$AU53, Degerlendirme!H$15:H$24) / SUM(Degerlendirme!H$15:H$24), 0 )
    ) / 2,
    0
)</f>
        <v>0.41666666666666669</v>
      </c>
      <c r="Z53" s="188">
        <f>IFERROR(
    (
        IFERROR( MMULT(NotlarYuzdelikBasari!$E53:$N53, Degerlendirme!I$4:I$13) / SUM(Degerlendirme!I$4:I$13), 0 ) +
        IFERROR( MMULT(NotlarYuzdelikBasari!$AL53:$AU53, Degerlendirme!I$15:I$24) / SUM(Degerlendirme!I$15:I$24), 0 )
    ) / 2,
    0
)</f>
        <v>0.8125</v>
      </c>
      <c r="AA53" s="188">
        <f>IFERROR(
    (
        IFERROR( MMULT(NotlarYuzdelikBasari!$E53:$N53, Degerlendirme!J$4:J$13) / SUM(Degerlendirme!J$4:J$13), 0 ) +
        IFERROR( MMULT(NotlarYuzdelikBasari!$AL53:$AU53, Degerlendirme!J$15:J$24) / SUM(Degerlendirme!J$15:J$24), 0 )
    ) / 2,
    0
)</f>
        <v>0.91666666666666674</v>
      </c>
      <c r="AB53" s="188">
        <f>IFERROR(
    (
        IFERROR( MMULT(NotlarYuzdelikBasari!$E53:$N53, Degerlendirme!K$4:K$13) / SUM(Degerlendirme!K$4:K$13), 0 ) +
        IFERROR( MMULT(NotlarYuzdelikBasari!$AL53:$AU53, Degerlendirme!K$15:K$24) / SUM(Degerlendirme!K$15:K$24), 0 )
    ) / 2,
    0
)</f>
        <v>1</v>
      </c>
    </row>
    <row r="54" spans="1:28" x14ac:dyDescent="0.25">
      <c r="A54" s="95">
        <v>52</v>
      </c>
      <c r="B54" s="141">
        <f>IF(Notlar!B54&lt;&gt;"",Notlar!B54,"")</f>
        <v>2211505028</v>
      </c>
      <c r="C54" s="142" t="str">
        <f>IF(Notlar!C54&lt;&gt;"",Notlar!C54,"")</f>
        <v xml:space="preserve">EMRULLAH </v>
      </c>
      <c r="D54" s="183" t="str">
        <f>IF(Notlar!D54&lt;&gt;"",Notlar!D54,"")</f>
        <v>AKSU</v>
      </c>
      <c r="E54" s="208" cm="1">
        <f t="array" ref="E54">_xlfn.SINGLE(IFERROR(((MMULT(NotlarYuzdelikBasari!$E54:$N54,DersMatris_Degerlendirme!D$4:D$13)/(SUM(DersMatris_Degerlendirme!D$4:D$13)))+(MMULT(NotlarYuzdelikBasari!$AL54:$AU54,DersMatris_Degerlendirme!D$15:D$24)/(SUM(DersMatris_Degerlendirme!D$15:D$24))))/2,0))*(DersMatris!$C$12/100)</f>
        <v>0.38124061561561562</v>
      </c>
      <c r="F54" s="208" cm="1">
        <f t="array" ref="F54">_xlfn.SINGLE(IFERROR(((MMULT(NotlarYuzdelikBasari!$E54:$N54,DersMatris_Degerlendirme!E$4:E$13)/(SUM(DersMatris_Degerlendirme!E$4:E$13)))+(MMULT(NotlarYuzdelikBasari!$AL54:$AU54,DersMatris_Degerlendirme!E$15:E$24)/(SUM(DersMatris_Degerlendirme!E$15:E$24))))/2,0))*(DersMatris!$D$12/100)</f>
        <v>0.55228402562969525</v>
      </c>
      <c r="G54" s="204" cm="1">
        <f t="array" ref="G54">_xlfn.SINGLE(IFERROR(((MMULT(NotlarYuzdelikBasari!$E54:$N54,DersMatris_Degerlendirme!F$4:F$13)/(SUM(DersMatris_Degerlendirme!F$4:F$13)))+(MMULT(NotlarYuzdelikBasari!$AL54:$AU54,DersMatris_Degerlendirme!F$15:F$24)/(SUM(DersMatris_Degerlendirme!F$15:F$24))))/2,0))*(DersMatris!$E$12/100)</f>
        <v>0.48755244755244753</v>
      </c>
      <c r="H54" s="204" cm="1">
        <f t="array" ref="H54">_xlfn.SINGLE(IFERROR(((MMULT(NotlarYuzdelikBasari!$E54:$N54,DersMatris_Degerlendirme!G$4:G$13)/(SUM(DersMatris_Degerlendirme!G$4:G$13)))+(MMULT(NotlarYuzdelikBasari!$AL54:$AU54,DersMatris_Degerlendirme!G$15:G$24)/(SUM(DersMatris_Degerlendirme!G$15:G$24))))/2,0))*(DersMatris!$F$12/100)</f>
        <v>0.53049568965517235</v>
      </c>
      <c r="I54" s="204" cm="1">
        <f t="array" ref="I54">_xlfn.SINGLE(IFERROR(((MMULT(NotlarYuzdelikBasari!$E54:$N54,DersMatris_Degerlendirme!H$4:H$13)/(SUM(DersMatris_Degerlendirme!H$4:H$13)))+(MMULT(NotlarYuzdelikBasari!$AL54:$AU54,DersMatris_Degerlendirme!H$15:H$24)/(SUM(DersMatris_Degerlendirme!H$15:H$24))))/2,0))*(DersMatris!$G$12/100)</f>
        <v>0.33019374416433245</v>
      </c>
      <c r="J54" s="204" cm="1">
        <f t="array" ref="J54">_xlfn.SINGLE(IFERROR(((MMULT(NotlarYuzdelikBasari!$E54:$N54,DersMatris_Degerlendirme!I$4:I$13)/(SUM(DersMatris_Degerlendirme!I$4:I$13)))+(MMULT(NotlarYuzdelikBasari!$AL54:$AU54,DersMatris_Degerlendirme!I$15:I$24)/(SUM(DersMatris_Degerlendirme!I$15:I$24))))/2,0))*(DersMatris!$H$12/100)</f>
        <v>0.11666666666666668</v>
      </c>
      <c r="K54" s="204" cm="1">
        <f t="array" ref="K54">_xlfn.SINGLE(IFERROR(((MMULT(NotlarYuzdelikBasari!$E54:$N54,DersMatris_Degerlendirme!J$4:J$13)/(SUM(DersMatris_Degerlendirme!J$4:J$13)))+(MMULT(NotlarYuzdelikBasari!$AL54:$AU54,DersMatris_Degerlendirme!J$15:J$24)/(SUM(DersMatris_Degerlendirme!J$15:J$24))))/2,0))*(DersMatris!$I$12/100)</f>
        <v>0.11666666666666668</v>
      </c>
      <c r="L54" s="204" cm="1">
        <f t="array" ref="L54">_xlfn.SINGLE(IFERROR(((MMULT(NotlarYuzdelikBasari!$E54:$N54,DersMatris_Degerlendirme!K$4:K$13)/(SUM(DersMatris_Degerlendirme!K$4:K$13)))+(MMULT(NotlarYuzdelikBasari!$AL54:$AU54,DersMatris_Degerlendirme!K$15:K$24)/(SUM(DersMatris_Degerlendirme!K$15:K$24))))/2,0))*(DersMatris!$J$12/100)</f>
        <v>0.15952380952380951</v>
      </c>
      <c r="M54" s="204" cm="1">
        <f t="array" ref="M54">_xlfn.SINGLE(IFERROR(((MMULT(NotlarYuzdelikBasari!$E54:$N54,DersMatris_Degerlendirme!L$4:L$13)/(SUM(DersMatris_Degerlendirme!L$4:L$13)))+(MMULT(NotlarYuzdelikBasari!$AL54:$AU54,DersMatris_Degerlendirme!L$15:L$24)/(SUM(DersMatris_Degerlendirme!L$15:L$24))))/2,0))*(DersMatris!$K$12/100)</f>
        <v>0.27836734693877552</v>
      </c>
      <c r="N54" s="204" cm="1">
        <f t="array" ref="N54">_xlfn.SINGLE(IFERROR(((MMULT(NotlarYuzdelikBasari!$E54:$N54,DersMatris_Degerlendirme!M$4:M$13)/(SUM(DersMatris_Degerlendirme!M$4:M$13)))+(MMULT(NotlarYuzdelikBasari!$AL54:$AU54,DersMatris_Degerlendirme!M$15:M$24)/(SUM(DersMatris_Degerlendirme!M$15:M$24))))/2,0))*(DersMatris!$L$12/100)</f>
        <v>0.2186519607843137</v>
      </c>
      <c r="O54" s="204" cm="1">
        <f t="array" ref="O54">_xlfn.SINGLE(IFERROR(((MMULT(NotlarYuzdelikBasari!$E54:$N54,DersMatris_Degerlendirme!N$4:N$13)/(SUM(DersMatris_Degerlendirme!N$4:N$13)))+(MMULT(NotlarYuzdelikBasari!$AL54:$AU54,DersMatris_Degerlendirme!N$15:N$24)/(SUM(DersMatris_Degerlendirme!N$15:N$24))))/2,0))*(DersMatris!$M$12/100)</f>
        <v>0.45787157757496733</v>
      </c>
      <c r="P54" s="204" cm="1">
        <f t="array" ref="P54">_xlfn.SINGLE(IFERROR(((MMULT(NotlarYuzdelikBasari!$E54:$N54,DersMatris_Degerlendirme!O$4:O$13)/(SUM(DersMatris_Degerlendirme!O$4:O$13)))+(MMULT(NotlarYuzdelikBasari!$AL54:$AU54,DersMatris_Degerlendirme!O$15:O$24)/(SUM(DersMatris_Degerlendirme!O$15:O$24))))/2,0))*(DersMatris!$N$12/100)</f>
        <v>0</v>
      </c>
      <c r="Q54" s="204" cm="1">
        <f t="array" ref="Q54">_xlfn.SINGLE(IFERROR(((MMULT(NotlarYuzdelikBasari!$E54:$N54,DersMatris_Degerlendirme!P$4:P$13)/(SUM(DersMatris_Degerlendirme!P$4:P$13)))+(MMULT(NotlarYuzdelikBasari!$AL54:$AU54,DersMatris_Degerlendirme!P$15:P$24)/(SUM(DersMatris_Degerlendirme!P$15:P$24))))/2,0))*(DersMatris!$O$12/100)</f>
        <v>0</v>
      </c>
      <c r="R54" s="204" cm="1">
        <f t="array" ref="R54">_xlfn.SINGLE(IFERROR(((MMULT(NotlarYuzdelikBasari!$E54:$N54,DersMatris_Degerlendirme!Q$4:Q$13)/(SUM(DersMatris_Degerlendirme!Q$4:Q$13)))+(MMULT(NotlarYuzdelikBasari!$AL54:$AU54,DersMatris_Degerlendirme!Q$15:Q$24)/(SUM(DersMatris_Degerlendirme!Q$15:Q$24))))/2,0))*(DersMatris!$P$12/100)</f>
        <v>0</v>
      </c>
      <c r="S54" s="204" cm="1">
        <f t="array" ref="S54">_xlfn.SINGLE(IFERROR(((MMULT(NotlarYuzdelikBasari!$E54:$N54,DersMatris_Degerlendirme!R$4:R$13)/(SUM(DersMatris_Degerlendirme!R$4:R$13)))+(MMULT(NotlarYuzdelikBasari!$AL54:$AU54,DersMatris_Degerlendirme!R$15:R$24)/(SUM(DersMatris_Degerlendirme!R$15:R$24))))/2,0))*(DersMatris!$Q$12/100)</f>
        <v>0</v>
      </c>
      <c r="U54" s="188">
        <f>IFERROR(
    (
        IFERROR( MMULT(NotlarYuzdelikBasari!$E54:$N54, Degerlendirme!D$4:D$13) / SUM(Degerlendirme!D$4:D$13), 0 ) +
        IFERROR( MMULT(NotlarYuzdelikBasari!$AL54:$AU54, Degerlendirme!D$15:D$24) / SUM(Degerlendirme!D$15:D$24), 0 )
    ) / 2,
    0
)</f>
        <v>0.25</v>
      </c>
      <c r="V54" s="188">
        <f>IFERROR(
    (
        IFERROR( MMULT(NotlarYuzdelikBasari!$E54:$N54, Degerlendirme!E$4:E$13) / SUM(Degerlendirme!E$4:E$13), 0 ) +
        IFERROR( MMULT(NotlarYuzdelikBasari!$AL54:$AU54, Degerlendirme!E$15:E$24) / SUM(Degerlendirme!E$15:E$24), 0 )
    ) / 2,
    0
)</f>
        <v>0.6875</v>
      </c>
      <c r="W54" s="188">
        <f>IFERROR(
    (
        IFERROR( MMULT(NotlarYuzdelikBasari!$E54:$N54, Degerlendirme!F$4:F$13) / SUM(Degerlendirme!F$4:F$13), 0 ) +
        IFERROR( MMULT(NotlarYuzdelikBasari!$AL54:$AU54, Degerlendirme!F$15:F$24) / SUM(Degerlendirme!F$15:F$24), 0 )
    ) / 2,
    0
)</f>
        <v>0.625</v>
      </c>
      <c r="X54" s="188">
        <f>IFERROR(
    (
        IFERROR( MMULT(NotlarYuzdelikBasari!$E54:$N54, Degerlendirme!G$4:G$13) / SUM(Degerlendirme!G$4:G$13), 0 ) +
        IFERROR( MMULT(NotlarYuzdelikBasari!$AL54:$AU54, Degerlendirme!G$15:G$24) / SUM(Degerlendirme!G$15:G$24), 0 )
    ) / 2,
    0
)</f>
        <v>0.54166666666666674</v>
      </c>
      <c r="Y54" s="188">
        <f>IFERROR(
    (
        IFERROR( MMULT(NotlarYuzdelikBasari!$E54:$N54, Degerlendirme!H$4:H$13) / SUM(Degerlendirme!H$4:H$13), 0 ) +
        IFERROR( MMULT(NotlarYuzdelikBasari!$AL54:$AU54, Degerlendirme!H$15:H$24) / SUM(Degerlendirme!H$15:H$24), 0 )
    ) / 2,
    0
)</f>
        <v>0.29166666666666669</v>
      </c>
      <c r="Z54" s="188">
        <f>IFERROR(
    (
        IFERROR( MMULT(NotlarYuzdelikBasari!$E54:$N54, Degerlendirme!I$4:I$13) / SUM(Degerlendirme!I$4:I$13), 0 ) +
        IFERROR( MMULT(NotlarYuzdelikBasari!$AL54:$AU54, Degerlendirme!I$15:I$24) / SUM(Degerlendirme!I$15:I$24), 0 )
    ) / 2,
    0
)</f>
        <v>0.625</v>
      </c>
      <c r="AA54" s="188">
        <f>IFERROR(
    (
        IFERROR( MMULT(NotlarYuzdelikBasari!$E54:$N54, Degerlendirme!J$4:J$13) / SUM(Degerlendirme!J$4:J$13), 0 ) +
        IFERROR( MMULT(NotlarYuzdelikBasari!$AL54:$AU54, Degerlendirme!J$15:J$24) / SUM(Degerlendirme!J$15:J$24), 0 )
    ) / 2,
    0
)</f>
        <v>0.60416666666666674</v>
      </c>
      <c r="AB54" s="188">
        <f>IFERROR(
    (
        IFERROR( MMULT(NotlarYuzdelikBasari!$E54:$N54, Degerlendirme!K$4:K$13) / SUM(Degerlendirme!K$4:K$13), 0 ) +
        IFERROR( MMULT(NotlarYuzdelikBasari!$AL54:$AU54, Degerlendirme!K$15:K$24) / SUM(Degerlendirme!K$15:K$24), 0 )
    ) / 2,
    0
)</f>
        <v>0.5</v>
      </c>
    </row>
    <row r="55" spans="1:28" x14ac:dyDescent="0.25">
      <c r="A55" s="94">
        <v>53</v>
      </c>
      <c r="B55" s="143">
        <f>IF(Notlar!B55&lt;&gt;"",Notlar!B55,"")</f>
        <v>2211505033</v>
      </c>
      <c r="C55" s="144" t="str">
        <f>IF(Notlar!C55&lt;&gt;"",Notlar!C55,"")</f>
        <v xml:space="preserve">BERKAY </v>
      </c>
      <c r="D55" s="184" t="str">
        <f>IF(Notlar!D55&lt;&gt;"",Notlar!D55,"")</f>
        <v>SEVİNÇ</v>
      </c>
      <c r="E55" s="208" cm="1">
        <f t="array" ref="E55">_xlfn.SINGLE(IFERROR(((MMULT(NotlarYuzdelikBasari!$E55:$N55,DersMatris_Degerlendirme!D$4:D$13)/(SUM(DersMatris_Degerlendirme!D$4:D$13)))+(MMULT(NotlarYuzdelikBasari!$AL55:$AU55,DersMatris_Degerlendirme!D$15:D$24)/(SUM(DersMatris_Degerlendirme!D$15:D$24))))/2,0))*(DersMatris!$C$12/100)</f>
        <v>0.46671671671671677</v>
      </c>
      <c r="F55" s="208" cm="1">
        <f t="array" ref="F55">_xlfn.SINGLE(IFERROR(((MMULT(NotlarYuzdelikBasari!$E55:$N55,DersMatris_Degerlendirme!E$4:E$13)/(SUM(DersMatris_Degerlendirme!E$4:E$13)))+(MMULT(NotlarYuzdelikBasari!$AL55:$AU55,DersMatris_Degerlendirme!E$15:E$24)/(SUM(DersMatris_Degerlendirme!E$15:E$24))))/2,0))*(DersMatris!$D$12/100)</f>
        <v>0.67375718073353963</v>
      </c>
      <c r="G55" s="204" cm="1">
        <f t="array" ref="G55">_xlfn.SINGLE(IFERROR(((MMULT(NotlarYuzdelikBasari!$E55:$N55,DersMatris_Degerlendirme!F$4:F$13)/(SUM(DersMatris_Degerlendirme!F$4:F$13)))+(MMULT(NotlarYuzdelikBasari!$AL55:$AU55,DersMatris_Degerlendirme!F$15:F$24)/(SUM(DersMatris_Degerlendirme!F$15:F$24))))/2,0))*(DersMatris!$E$12/100)</f>
        <v>0.5986013986013986</v>
      </c>
      <c r="H55" s="204" cm="1">
        <f t="array" ref="H55">_xlfn.SINGLE(IFERROR(((MMULT(NotlarYuzdelikBasari!$E55:$N55,DersMatris_Degerlendirme!G$4:G$13)/(SUM(DersMatris_Degerlendirme!G$4:G$13)))+(MMULT(NotlarYuzdelikBasari!$AL55:$AU55,DersMatris_Degerlendirme!G$15:G$24)/(SUM(DersMatris_Degerlendirme!G$15:G$24))))/2,0))*(DersMatris!$F$12/100)</f>
        <v>0.65614224137931032</v>
      </c>
      <c r="I55" s="204" cm="1">
        <f t="array" ref="I55">_xlfn.SINGLE(IFERROR(((MMULT(NotlarYuzdelikBasari!$E55:$N55,DersMatris_Degerlendirme!H$4:H$13)/(SUM(DersMatris_Degerlendirme!H$4:H$13)))+(MMULT(NotlarYuzdelikBasari!$AL55:$AU55,DersMatris_Degerlendirme!H$15:H$24)/(SUM(DersMatris_Degerlendirme!H$15:H$24))))/2,0))*(DersMatris!$G$12/100)</f>
        <v>0.40581232492997205</v>
      </c>
      <c r="J55" s="204" cm="1">
        <f t="array" ref="J55">_xlfn.SINGLE(IFERROR(((MMULT(NotlarYuzdelikBasari!$E55:$N55,DersMatris_Degerlendirme!I$4:I$13)/(SUM(DersMatris_Degerlendirme!I$4:I$13)))+(MMULT(NotlarYuzdelikBasari!$AL55:$AU55,DersMatris_Degerlendirme!I$15:I$24)/(SUM(DersMatris_Degerlendirme!I$15:I$24))))/2,0))*(DersMatris!$H$12/100)</f>
        <v>0.15416666666666667</v>
      </c>
      <c r="K55" s="204" cm="1">
        <f t="array" ref="K55">_xlfn.SINGLE(IFERROR(((MMULT(NotlarYuzdelikBasari!$E55:$N55,DersMatris_Degerlendirme!J$4:J$13)/(SUM(DersMatris_Degerlendirme!J$4:J$13)))+(MMULT(NotlarYuzdelikBasari!$AL55:$AU55,DersMatris_Degerlendirme!J$15:J$24)/(SUM(DersMatris_Degerlendirme!J$15:J$24))))/2,0))*(DersMatris!$I$12/100)</f>
        <v>0.15833333333333333</v>
      </c>
      <c r="L55" s="204" cm="1">
        <f t="array" ref="L55">_xlfn.SINGLE(IFERROR(((MMULT(NotlarYuzdelikBasari!$E55:$N55,DersMatris_Degerlendirme!K$4:K$13)/(SUM(DersMatris_Degerlendirme!K$4:K$13)))+(MMULT(NotlarYuzdelikBasari!$AL55:$AU55,DersMatris_Degerlendirme!K$15:K$24)/(SUM(DersMatris_Degerlendirme!K$15:K$24))))/2,0))*(DersMatris!$J$12/100)</f>
        <v>0.20238095238095236</v>
      </c>
      <c r="M55" s="204" cm="1">
        <f t="array" ref="M55">_xlfn.SINGLE(IFERROR(((MMULT(NotlarYuzdelikBasari!$E55:$N55,DersMatris_Degerlendirme!L$4:L$13)/(SUM(DersMatris_Degerlendirme!L$4:L$13)))+(MMULT(NotlarYuzdelikBasari!$AL55:$AU55,DersMatris_Degerlendirme!L$15:L$24)/(SUM(DersMatris_Degerlendirme!L$15:L$24))))/2,0))*(DersMatris!$K$12/100)</f>
        <v>0.34544217687074824</v>
      </c>
      <c r="N55" s="204" cm="1">
        <f t="array" ref="N55">_xlfn.SINGLE(IFERROR(((MMULT(NotlarYuzdelikBasari!$E55:$N55,DersMatris_Degerlendirme!M$4:M$13)/(SUM(DersMatris_Degerlendirme!M$4:M$13)))+(MMULT(NotlarYuzdelikBasari!$AL55:$AU55,DersMatris_Degerlendirme!M$15:M$24)/(SUM(DersMatris_Degerlendirme!M$15:M$24))))/2,0))*(DersMatris!$L$12/100)</f>
        <v>0.27944852941176473</v>
      </c>
      <c r="O55" s="204" cm="1">
        <f t="array" ref="O55">_xlfn.SINGLE(IFERROR(((MMULT(NotlarYuzdelikBasari!$E55:$N55,DersMatris_Degerlendirme!N$4:N$13)/(SUM(DersMatris_Degerlendirme!N$4:N$13)))+(MMULT(NotlarYuzdelikBasari!$AL55:$AU55,DersMatris_Degerlendirme!N$15:N$24)/(SUM(DersMatris_Degerlendirme!N$15:N$24))))/2,0))*(DersMatris!$M$12/100)</f>
        <v>0.56454734354628422</v>
      </c>
      <c r="P55" s="204" cm="1">
        <f t="array" ref="P55">_xlfn.SINGLE(IFERROR(((MMULT(NotlarYuzdelikBasari!$E55:$N55,DersMatris_Degerlendirme!O$4:O$13)/(SUM(DersMatris_Degerlendirme!O$4:O$13)))+(MMULT(NotlarYuzdelikBasari!$AL55:$AU55,DersMatris_Degerlendirme!O$15:O$24)/(SUM(DersMatris_Degerlendirme!O$15:O$24))))/2,0))*(DersMatris!$N$12/100)</f>
        <v>0</v>
      </c>
      <c r="Q55" s="204" cm="1">
        <f t="array" ref="Q55">_xlfn.SINGLE(IFERROR(((MMULT(NotlarYuzdelikBasari!$E55:$N55,DersMatris_Degerlendirme!P$4:P$13)/(SUM(DersMatris_Degerlendirme!P$4:P$13)))+(MMULT(NotlarYuzdelikBasari!$AL55:$AU55,DersMatris_Degerlendirme!P$15:P$24)/(SUM(DersMatris_Degerlendirme!P$15:P$24))))/2,0))*(DersMatris!$O$12/100)</f>
        <v>0</v>
      </c>
      <c r="R55" s="204" cm="1">
        <f t="array" ref="R55">_xlfn.SINGLE(IFERROR(((MMULT(NotlarYuzdelikBasari!$E55:$N55,DersMatris_Degerlendirme!Q$4:Q$13)/(SUM(DersMatris_Degerlendirme!Q$4:Q$13)))+(MMULT(NotlarYuzdelikBasari!$AL55:$AU55,DersMatris_Degerlendirme!Q$15:Q$24)/(SUM(DersMatris_Degerlendirme!Q$15:Q$24))))/2,0))*(DersMatris!$P$12/100)</f>
        <v>0</v>
      </c>
      <c r="S55" s="204" cm="1">
        <f t="array" ref="S55">_xlfn.SINGLE(IFERROR(((MMULT(NotlarYuzdelikBasari!$E55:$N55,DersMatris_Degerlendirme!R$4:R$13)/(SUM(DersMatris_Degerlendirme!R$4:R$13)))+(MMULT(NotlarYuzdelikBasari!$AL55:$AU55,DersMatris_Degerlendirme!R$15:R$24)/(SUM(DersMatris_Degerlendirme!R$15:R$24))))/2,0))*(DersMatris!$Q$12/100)</f>
        <v>0</v>
      </c>
      <c r="U55" s="188">
        <f>IFERROR(
    (
        IFERROR( MMULT(NotlarYuzdelikBasari!$E55:$N55, Degerlendirme!D$4:D$13) / SUM(Degerlendirme!D$4:D$13), 0 ) +
        IFERROR( MMULT(NotlarYuzdelikBasari!$AL55:$AU55, Degerlendirme!D$15:D$24) / SUM(Degerlendirme!D$15:D$24), 0 )
    ) / 2,
    0
)</f>
        <v>0.4375</v>
      </c>
      <c r="V55" s="188">
        <f>IFERROR(
    (
        IFERROR( MMULT(NotlarYuzdelikBasari!$E55:$N55, Degerlendirme!E$4:E$13) / SUM(Degerlendirme!E$4:E$13), 0 ) +
        IFERROR( MMULT(NotlarYuzdelikBasari!$AL55:$AU55, Degerlendirme!E$15:E$24) / SUM(Degerlendirme!E$15:E$24), 0 )
    ) / 2,
    0
)</f>
        <v>0.75</v>
      </c>
      <c r="W55" s="188">
        <f>IFERROR(
    (
        IFERROR( MMULT(NotlarYuzdelikBasari!$E55:$N55, Degerlendirme!F$4:F$13) / SUM(Degerlendirme!F$4:F$13), 0 ) +
        IFERROR( MMULT(NotlarYuzdelikBasari!$AL55:$AU55, Degerlendirme!F$15:F$24) / SUM(Degerlendirme!F$15:F$24), 0 )
    ) / 2,
    0
)</f>
        <v>0.58333333333333326</v>
      </c>
      <c r="X55" s="188">
        <f>IFERROR(
    (
        IFERROR( MMULT(NotlarYuzdelikBasari!$E55:$N55, Degerlendirme!G$4:G$13) / SUM(Degerlendirme!G$4:G$13), 0 ) +
        IFERROR( MMULT(NotlarYuzdelikBasari!$AL55:$AU55, Degerlendirme!G$15:G$24) / SUM(Degerlendirme!G$15:G$24), 0 )
    ) / 2,
    0
)</f>
        <v>0.83333333333333326</v>
      </c>
      <c r="Y55" s="188">
        <f>IFERROR(
    (
        IFERROR( MMULT(NotlarYuzdelikBasari!$E55:$N55, Degerlendirme!H$4:H$13) / SUM(Degerlendirme!H$4:H$13), 0 ) +
        IFERROR( MMULT(NotlarYuzdelikBasari!$AL55:$AU55, Degerlendirme!H$15:H$24) / SUM(Degerlendirme!H$15:H$24), 0 )
    ) / 2,
    0
)</f>
        <v>0.29166666666666669</v>
      </c>
      <c r="Z55" s="188">
        <f>IFERROR(
    (
        IFERROR( MMULT(NotlarYuzdelikBasari!$E55:$N55, Degerlendirme!I$4:I$13) / SUM(Degerlendirme!I$4:I$13), 0 ) +
        IFERROR( MMULT(NotlarYuzdelikBasari!$AL55:$AU55, Degerlendirme!I$15:I$24) / SUM(Degerlendirme!I$15:I$24), 0 )
    ) / 2,
    0
)</f>
        <v>0.8125</v>
      </c>
      <c r="AA55" s="188">
        <f>IFERROR(
    (
        IFERROR( MMULT(NotlarYuzdelikBasari!$E55:$N55, Degerlendirme!J$4:J$13) / SUM(Degerlendirme!J$4:J$13), 0 ) +
        IFERROR( MMULT(NotlarYuzdelikBasari!$AL55:$AU55, Degerlendirme!J$15:J$24) / SUM(Degerlendirme!J$15:J$24), 0 )
    ) / 2,
    0
)</f>
        <v>0.72916666666666674</v>
      </c>
      <c r="AB55" s="188">
        <f>IFERROR(
    (
        IFERROR( MMULT(NotlarYuzdelikBasari!$E55:$N55, Degerlendirme!K$4:K$13) / SUM(Degerlendirme!K$4:K$13), 0 ) +
        IFERROR( MMULT(NotlarYuzdelikBasari!$AL55:$AU55, Degerlendirme!K$15:K$24) / SUM(Degerlendirme!K$15:K$24), 0 )
    ) / 2,
    0
)</f>
        <v>0.75</v>
      </c>
    </row>
    <row r="56" spans="1:28" x14ac:dyDescent="0.25">
      <c r="A56" s="95">
        <v>54</v>
      </c>
      <c r="B56" s="141">
        <f>IF(Notlar!B56&lt;&gt;"",Notlar!B56,"")</f>
        <v>2211505036</v>
      </c>
      <c r="C56" s="142" t="str">
        <f>IF(Notlar!C56&lt;&gt;"",Notlar!C56,"")</f>
        <v xml:space="preserve">SENANUR </v>
      </c>
      <c r="D56" s="183" t="str">
        <f>IF(Notlar!D56&lt;&gt;"",Notlar!D56,"")</f>
        <v>ARSLAN</v>
      </c>
      <c r="E56" s="208" cm="1">
        <f t="array" ref="E56">_xlfn.SINGLE(IFERROR(((MMULT(NotlarYuzdelikBasari!$E56:$N56,DersMatris_Degerlendirme!D$4:D$13)/(SUM(DersMatris_Degerlendirme!D$4:D$13)))+(MMULT(NotlarYuzdelikBasari!$AL56:$AU56,DersMatris_Degerlendirme!D$15:D$24)/(SUM(DersMatris_Degerlendirme!D$15:D$24))))/2,0))*(DersMatris!$C$12/100)</f>
        <v>0.46558277027027029</v>
      </c>
      <c r="F56" s="208" cm="1">
        <f t="array" ref="F56">_xlfn.SINGLE(IFERROR(((MMULT(NotlarYuzdelikBasari!$E56:$N56,DersMatris_Degerlendirme!E$4:E$13)/(SUM(DersMatris_Degerlendirme!E$4:E$13)))+(MMULT(NotlarYuzdelikBasari!$AL56:$AU56,DersMatris_Degerlendirme!E$15:E$24)/(SUM(DersMatris_Degerlendirme!E$15:E$24))))/2,0))*(DersMatris!$D$12/100)</f>
        <v>0.66724480777728679</v>
      </c>
      <c r="G56" s="204" cm="1">
        <f t="array" ref="G56">_xlfn.SINGLE(IFERROR(((MMULT(NotlarYuzdelikBasari!$E56:$N56,DersMatris_Degerlendirme!F$4:F$13)/(SUM(DersMatris_Degerlendirme!F$4:F$13)))+(MMULT(NotlarYuzdelikBasari!$AL56:$AU56,DersMatris_Degerlendirme!F$15:F$24)/(SUM(DersMatris_Degerlendirme!F$15:F$24))))/2,0))*(DersMatris!$E$12/100)</f>
        <v>0.59986013986013986</v>
      </c>
      <c r="H56" s="204" cm="1">
        <f t="array" ref="H56">_xlfn.SINGLE(IFERROR(((MMULT(NotlarYuzdelikBasari!$E56:$N56,DersMatris_Degerlendirme!G$4:G$13)/(SUM(DersMatris_Degerlendirme!G$4:G$13)))+(MMULT(NotlarYuzdelikBasari!$AL56:$AU56,DersMatris_Degerlendirme!G$15:G$24)/(SUM(DersMatris_Degerlendirme!G$15:G$24))))/2,0))*(DersMatris!$F$12/100)</f>
        <v>0.65781250000000002</v>
      </c>
      <c r="I56" s="204" cm="1">
        <f t="array" ref="I56">_xlfn.SINGLE(IFERROR(((MMULT(NotlarYuzdelikBasari!$E56:$N56,DersMatris_Degerlendirme!H$4:H$13)/(SUM(DersMatris_Degerlendirme!H$4:H$13)))+(MMULT(NotlarYuzdelikBasari!$AL56:$AU56,DersMatris_Degerlendirme!H$15:H$24)/(SUM(DersMatris_Degerlendirme!H$15:H$24))))/2,0))*(DersMatris!$G$12/100)</f>
        <v>0.40725373482726429</v>
      </c>
      <c r="J56" s="204" cm="1">
        <f t="array" ref="J56">_xlfn.SINGLE(IFERROR(((MMULT(NotlarYuzdelikBasari!$E56:$N56,DersMatris_Degerlendirme!I$4:I$13)/(SUM(DersMatris_Degerlendirme!I$4:I$13)))+(MMULT(NotlarYuzdelikBasari!$AL56:$AU56,DersMatris_Degerlendirme!I$15:I$24)/(SUM(DersMatris_Degerlendirme!I$15:I$24))))/2,0))*(DersMatris!$H$12/100)</f>
        <v>0.14583333333333334</v>
      </c>
      <c r="K56" s="204" cm="1">
        <f t="array" ref="K56">_xlfn.SINGLE(IFERROR(((MMULT(NotlarYuzdelikBasari!$E56:$N56,DersMatris_Degerlendirme!J$4:J$13)/(SUM(DersMatris_Degerlendirme!J$4:J$13)))+(MMULT(NotlarYuzdelikBasari!$AL56:$AU56,DersMatris_Degerlendirme!J$15:J$24)/(SUM(DersMatris_Degerlendirme!J$15:J$24))))/2,0))*(DersMatris!$I$12/100)</f>
        <v>0.15000000000000002</v>
      </c>
      <c r="L56" s="204" cm="1">
        <f t="array" ref="L56">_xlfn.SINGLE(IFERROR(((MMULT(NotlarYuzdelikBasari!$E56:$N56,DersMatris_Degerlendirme!K$4:K$13)/(SUM(DersMatris_Degerlendirme!K$4:K$13)))+(MMULT(NotlarYuzdelikBasari!$AL56:$AU56,DersMatris_Degerlendirme!K$15:K$24)/(SUM(DersMatris_Degerlendirme!K$15:K$24))))/2,0))*(DersMatris!$J$12/100)</f>
        <v>0.20238095238095236</v>
      </c>
      <c r="M56" s="204" cm="1">
        <f t="array" ref="M56">_xlfn.SINGLE(IFERROR(((MMULT(NotlarYuzdelikBasari!$E56:$N56,DersMatris_Degerlendirme!L$4:L$13)/(SUM(DersMatris_Degerlendirme!L$4:L$13)))+(MMULT(NotlarYuzdelikBasari!$AL56:$AU56,DersMatris_Degerlendirme!L$15:L$24)/(SUM(DersMatris_Degerlendirme!L$15:L$24))))/2,0))*(DersMatris!$K$12/100)</f>
        <v>0.34081632653061222</v>
      </c>
      <c r="N56" s="204" cm="1">
        <f t="array" ref="N56">_xlfn.SINGLE(IFERROR(((MMULT(NotlarYuzdelikBasari!$E56:$N56,DersMatris_Degerlendirme!M$4:M$13)/(SUM(DersMatris_Degerlendirme!M$4:M$13)))+(MMULT(NotlarYuzdelikBasari!$AL56:$AU56,DersMatris_Degerlendirme!M$15:M$24)/(SUM(DersMatris_Degerlendirme!M$15:M$24))))/2,0))*(DersMatris!$L$12/100)</f>
        <v>0.27594362745098039</v>
      </c>
      <c r="O56" s="204" cm="1">
        <f t="array" ref="O56">_xlfn.SINGLE(IFERROR(((MMULT(NotlarYuzdelikBasari!$E56:$N56,DersMatris_Degerlendirme!N$4:N$13)/(SUM(DersMatris_Degerlendirme!N$4:N$13)))+(MMULT(NotlarYuzdelikBasari!$AL56:$AU56,DersMatris_Degerlendirme!N$15:N$24)/(SUM(DersMatris_Degerlendirme!N$15:N$24))))/2,0))*(DersMatris!$M$12/100)</f>
        <v>0.56011652542372881</v>
      </c>
      <c r="P56" s="204" cm="1">
        <f t="array" ref="P56">_xlfn.SINGLE(IFERROR(((MMULT(NotlarYuzdelikBasari!$E56:$N56,DersMatris_Degerlendirme!O$4:O$13)/(SUM(DersMatris_Degerlendirme!O$4:O$13)))+(MMULT(NotlarYuzdelikBasari!$AL56:$AU56,DersMatris_Degerlendirme!O$15:O$24)/(SUM(DersMatris_Degerlendirme!O$15:O$24))))/2,0))*(DersMatris!$N$12/100)</f>
        <v>0</v>
      </c>
      <c r="Q56" s="204" cm="1">
        <f t="array" ref="Q56">_xlfn.SINGLE(IFERROR(((MMULT(NotlarYuzdelikBasari!$E56:$N56,DersMatris_Degerlendirme!P$4:P$13)/(SUM(DersMatris_Degerlendirme!P$4:P$13)))+(MMULT(NotlarYuzdelikBasari!$AL56:$AU56,DersMatris_Degerlendirme!P$15:P$24)/(SUM(DersMatris_Degerlendirme!P$15:P$24))))/2,0))*(DersMatris!$O$12/100)</f>
        <v>0</v>
      </c>
      <c r="R56" s="204" cm="1">
        <f t="array" ref="R56">_xlfn.SINGLE(IFERROR(((MMULT(NotlarYuzdelikBasari!$E56:$N56,DersMatris_Degerlendirme!Q$4:Q$13)/(SUM(DersMatris_Degerlendirme!Q$4:Q$13)))+(MMULT(NotlarYuzdelikBasari!$AL56:$AU56,DersMatris_Degerlendirme!Q$15:Q$24)/(SUM(DersMatris_Degerlendirme!Q$15:Q$24))))/2,0))*(DersMatris!$P$12/100)</f>
        <v>0</v>
      </c>
      <c r="S56" s="204" cm="1">
        <f t="array" ref="S56">_xlfn.SINGLE(IFERROR(((MMULT(NotlarYuzdelikBasari!$E56:$N56,DersMatris_Degerlendirme!R$4:R$13)/(SUM(DersMatris_Degerlendirme!R$4:R$13)))+(MMULT(NotlarYuzdelikBasari!$AL56:$AU56,DersMatris_Degerlendirme!R$15:R$24)/(SUM(DersMatris_Degerlendirme!R$15:R$24))))/2,0))*(DersMatris!$Q$12/100)</f>
        <v>0</v>
      </c>
      <c r="U56" s="188">
        <f>IFERROR(
    (
        IFERROR( MMULT(NotlarYuzdelikBasari!$E56:$N56, Degerlendirme!D$4:D$13) / SUM(Degerlendirme!D$4:D$13), 0 ) +
        IFERROR( MMULT(NotlarYuzdelikBasari!$AL56:$AU56, Degerlendirme!D$15:D$24) / SUM(Degerlendirme!D$15:D$24), 0 )
    ) / 2,
    0
)</f>
        <v>0.5</v>
      </c>
      <c r="V56" s="188">
        <f>IFERROR(
    (
        IFERROR( MMULT(NotlarYuzdelikBasari!$E56:$N56, Degerlendirme!E$4:E$13) / SUM(Degerlendirme!E$4:E$13), 0 ) +
        IFERROR( MMULT(NotlarYuzdelikBasari!$AL56:$AU56, Degerlendirme!E$15:E$24) / SUM(Degerlendirme!E$15:E$24), 0 )
    ) / 2,
    0
)</f>
        <v>0.625</v>
      </c>
      <c r="W56" s="188">
        <f>IFERROR(
    (
        IFERROR( MMULT(NotlarYuzdelikBasari!$E56:$N56, Degerlendirme!F$4:F$13) / SUM(Degerlendirme!F$4:F$13), 0 ) +
        IFERROR( MMULT(NotlarYuzdelikBasari!$AL56:$AU56, Degerlendirme!F$15:F$24) / SUM(Degerlendirme!F$15:F$24), 0 )
    ) / 2,
    0
)</f>
        <v>0.83333333333333326</v>
      </c>
      <c r="X56" s="188">
        <f>IFERROR(
    (
        IFERROR( MMULT(NotlarYuzdelikBasari!$E56:$N56, Degerlendirme!G$4:G$13) / SUM(Degerlendirme!G$4:G$13), 0 ) +
        IFERROR( MMULT(NotlarYuzdelikBasari!$AL56:$AU56, Degerlendirme!G$15:G$24) / SUM(Degerlendirme!G$15:G$24), 0 )
    ) / 2,
    0
)</f>
        <v>0.79166666666666674</v>
      </c>
      <c r="Y56" s="188">
        <f>IFERROR(
    (
        IFERROR( MMULT(NotlarYuzdelikBasari!$E56:$N56, Degerlendirme!H$4:H$13) / SUM(Degerlendirme!H$4:H$13), 0 ) +
        IFERROR( MMULT(NotlarYuzdelikBasari!$AL56:$AU56, Degerlendirme!H$15:H$24) / SUM(Degerlendirme!H$15:H$24), 0 )
    ) / 2,
    0
)</f>
        <v>0.29166666666666669</v>
      </c>
      <c r="Z56" s="188">
        <f>IFERROR(
    (
        IFERROR( MMULT(NotlarYuzdelikBasari!$E56:$N56, Degerlendirme!I$4:I$13) / SUM(Degerlendirme!I$4:I$13), 0 ) +
        IFERROR( MMULT(NotlarYuzdelikBasari!$AL56:$AU56, Degerlendirme!I$15:I$24) / SUM(Degerlendirme!I$15:I$24), 0 )
    ) / 2,
    0
)</f>
        <v>0.75</v>
      </c>
      <c r="AA56" s="188">
        <f>IFERROR(
    (
        IFERROR( MMULT(NotlarYuzdelikBasari!$E56:$N56, Degerlendirme!J$4:J$13) / SUM(Degerlendirme!J$4:J$13), 0 ) +
        IFERROR( MMULT(NotlarYuzdelikBasari!$AL56:$AU56, Degerlendirme!J$15:J$24) / SUM(Degerlendirme!J$15:J$24), 0 )
    ) / 2,
    0
)</f>
        <v>0.79166666666666674</v>
      </c>
      <c r="AB56" s="188">
        <f>IFERROR(
    (
        IFERROR( MMULT(NotlarYuzdelikBasari!$E56:$N56, Degerlendirme!K$4:K$13) / SUM(Degerlendirme!K$4:K$13), 0 ) +
        IFERROR( MMULT(NotlarYuzdelikBasari!$AL56:$AU56, Degerlendirme!K$15:K$24) / SUM(Degerlendirme!K$15:K$24), 0 )
    ) / 2,
    0
)</f>
        <v>0.75</v>
      </c>
    </row>
    <row r="57" spans="1:28" x14ac:dyDescent="0.25">
      <c r="A57" s="94">
        <v>55</v>
      </c>
      <c r="B57" s="143">
        <f>IF(Notlar!B57&lt;&gt;"",Notlar!B57,"")</f>
        <v>2211505037</v>
      </c>
      <c r="C57" s="144" t="str">
        <f>IF(Notlar!C57&lt;&gt;"",Notlar!C57,"")</f>
        <v xml:space="preserve">İLAYDA </v>
      </c>
      <c r="D57" s="184" t="str">
        <f>IF(Notlar!D57&lt;&gt;"",Notlar!D57,"")</f>
        <v>SARIKAYA</v>
      </c>
      <c r="E57" s="208" cm="1">
        <f t="array" ref="E57">_xlfn.SINGLE(IFERROR(((MMULT(NotlarYuzdelikBasari!$E57:$N57,DersMatris_Degerlendirme!D$4:D$13)/(SUM(DersMatris_Degerlendirme!D$4:D$13)))+(MMULT(NotlarYuzdelikBasari!$AL57:$AU57,DersMatris_Degerlendirme!D$15:D$24)/(SUM(DersMatris_Degerlendirme!D$15:D$24))))/2,0))*(DersMatris!$C$12/100)</f>
        <v>0.47793887637637639</v>
      </c>
      <c r="F57" s="208" cm="1">
        <f t="array" ref="F57">_xlfn.SINGLE(IFERROR(((MMULT(NotlarYuzdelikBasari!$E57:$N57,DersMatris_Degerlendirme!E$4:E$13)/(SUM(DersMatris_Degerlendirme!E$4:E$13)))+(MMULT(NotlarYuzdelikBasari!$AL57:$AU57,DersMatris_Degerlendirme!E$15:E$24)/(SUM(DersMatris_Degerlendirme!E$15:E$24))))/2,0))*(DersMatris!$D$12/100)</f>
        <v>0.68700563411400806</v>
      </c>
      <c r="G57" s="204" cm="1">
        <f t="array" ref="G57">_xlfn.SINGLE(IFERROR(((MMULT(NotlarYuzdelikBasari!$E57:$N57,DersMatris_Degerlendirme!F$4:F$13)/(SUM(DersMatris_Degerlendirme!F$4:F$13)))+(MMULT(NotlarYuzdelikBasari!$AL57:$AU57,DersMatris_Degerlendirme!F$15:F$24)/(SUM(DersMatris_Degerlendirme!F$15:F$24))))/2,0))*(DersMatris!$E$12/100)</f>
        <v>0.6128671328671329</v>
      </c>
      <c r="H57" s="204" cm="1">
        <f t="array" ref="H57">_xlfn.SINGLE(IFERROR(((MMULT(NotlarYuzdelikBasari!$E57:$N57,DersMatris_Degerlendirme!G$4:G$13)/(SUM(DersMatris_Degerlendirme!G$4:G$13)))+(MMULT(NotlarYuzdelikBasari!$AL57:$AU57,DersMatris_Degerlendirme!G$15:G$24)/(SUM(DersMatris_Degerlendirme!G$15:G$24))))/2,0))*(DersMatris!$F$12/100)</f>
        <v>0.67435344827586208</v>
      </c>
      <c r="I57" s="204" cm="1">
        <f t="array" ref="I57">_xlfn.SINGLE(IFERROR(((MMULT(NotlarYuzdelikBasari!$E57:$N57,DersMatris_Degerlendirme!H$4:H$13)/(SUM(DersMatris_Degerlendirme!H$4:H$13)))+(MMULT(NotlarYuzdelikBasari!$AL57:$AU57,DersMatris_Degerlendirme!H$15:H$24)/(SUM(DersMatris_Degerlendirme!H$15:H$24))))/2,0))*(DersMatris!$G$12/100)</f>
        <v>0.41734360410831006</v>
      </c>
      <c r="J57" s="204" cm="1">
        <f t="array" ref="J57">_xlfn.SINGLE(IFERROR(((MMULT(NotlarYuzdelikBasari!$E57:$N57,DersMatris_Degerlendirme!I$4:I$13)/(SUM(DersMatris_Degerlendirme!I$4:I$13)))+(MMULT(NotlarYuzdelikBasari!$AL57:$AU57,DersMatris_Degerlendirme!I$15:I$24)/(SUM(DersMatris_Degerlendirme!I$15:I$24))))/2,0))*(DersMatris!$H$12/100)</f>
        <v>0.15833333333333333</v>
      </c>
      <c r="K57" s="204" cm="1">
        <f t="array" ref="K57">_xlfn.SINGLE(IFERROR(((MMULT(NotlarYuzdelikBasari!$E57:$N57,DersMatris_Degerlendirme!J$4:J$13)/(SUM(DersMatris_Degerlendirme!J$4:J$13)))+(MMULT(NotlarYuzdelikBasari!$AL57:$AU57,DersMatris_Degerlendirme!J$15:J$24)/(SUM(DersMatris_Degerlendirme!J$15:J$24))))/2,0))*(DersMatris!$I$12/100)</f>
        <v>0.16666666666666666</v>
      </c>
      <c r="L57" s="204" cm="1">
        <f t="array" ref="L57">_xlfn.SINGLE(IFERROR(((MMULT(NotlarYuzdelikBasari!$E57:$N57,DersMatris_Degerlendirme!K$4:K$13)/(SUM(DersMatris_Degerlendirme!K$4:K$13)))+(MMULT(NotlarYuzdelikBasari!$AL57:$AU57,DersMatris_Degerlendirme!K$15:K$24)/(SUM(DersMatris_Degerlendirme!K$15:K$24))))/2,0))*(DersMatris!$J$12/100)</f>
        <v>0.20952380952380956</v>
      </c>
      <c r="M57" s="204" cm="1">
        <f t="array" ref="M57">_xlfn.SINGLE(IFERROR(((MMULT(NotlarYuzdelikBasari!$E57:$N57,DersMatris_Degerlendirme!L$4:L$13)/(SUM(DersMatris_Degerlendirme!L$4:L$13)))+(MMULT(NotlarYuzdelikBasari!$AL57:$AU57,DersMatris_Degerlendirme!L$15:L$24)/(SUM(DersMatris_Degerlendirme!L$15:L$24))))/2,0))*(DersMatris!$K$12/100)</f>
        <v>0.35306122448979588</v>
      </c>
      <c r="N57" s="204" cm="1">
        <f t="array" ref="N57">_xlfn.SINGLE(IFERROR(((MMULT(NotlarYuzdelikBasari!$E57:$N57,DersMatris_Degerlendirme!M$4:M$13)/(SUM(DersMatris_Degerlendirme!M$4:M$13)))+(MMULT(NotlarYuzdelikBasari!$AL57:$AU57,DersMatris_Degerlendirme!M$15:M$24)/(SUM(DersMatris_Degerlendirme!M$15:M$24))))/2,0))*(DersMatris!$L$12/100)</f>
        <v>0.28901960784313724</v>
      </c>
      <c r="O57" s="204" cm="1">
        <f t="array" ref="O57">_xlfn.SINGLE(IFERROR(((MMULT(NotlarYuzdelikBasari!$E57:$N57,DersMatris_Degerlendirme!N$4:N$13)/(SUM(DersMatris_Degerlendirme!N$4:N$13)))+(MMULT(NotlarYuzdelikBasari!$AL57:$AU57,DersMatris_Degerlendirme!N$15:N$24)/(SUM(DersMatris_Degerlendirme!N$15:N$24))))/2,0))*(DersMatris!$M$12/100)</f>
        <v>0.57557855280312908</v>
      </c>
      <c r="P57" s="204" cm="1">
        <f t="array" ref="P57">_xlfn.SINGLE(IFERROR(((MMULT(NotlarYuzdelikBasari!$E57:$N57,DersMatris_Degerlendirme!O$4:O$13)/(SUM(DersMatris_Degerlendirme!O$4:O$13)))+(MMULT(NotlarYuzdelikBasari!$AL57:$AU57,DersMatris_Degerlendirme!O$15:O$24)/(SUM(DersMatris_Degerlendirme!O$15:O$24))))/2,0))*(DersMatris!$N$12/100)</f>
        <v>0</v>
      </c>
      <c r="Q57" s="204" cm="1">
        <f t="array" ref="Q57">_xlfn.SINGLE(IFERROR(((MMULT(NotlarYuzdelikBasari!$E57:$N57,DersMatris_Degerlendirme!P$4:P$13)/(SUM(DersMatris_Degerlendirme!P$4:P$13)))+(MMULT(NotlarYuzdelikBasari!$AL57:$AU57,DersMatris_Degerlendirme!P$15:P$24)/(SUM(DersMatris_Degerlendirme!P$15:P$24))))/2,0))*(DersMatris!$O$12/100)</f>
        <v>0</v>
      </c>
      <c r="R57" s="204" cm="1">
        <f t="array" ref="R57">_xlfn.SINGLE(IFERROR(((MMULT(NotlarYuzdelikBasari!$E57:$N57,DersMatris_Degerlendirme!Q$4:Q$13)/(SUM(DersMatris_Degerlendirme!Q$4:Q$13)))+(MMULT(NotlarYuzdelikBasari!$AL57:$AU57,DersMatris_Degerlendirme!Q$15:Q$24)/(SUM(DersMatris_Degerlendirme!Q$15:Q$24))))/2,0))*(DersMatris!$P$12/100)</f>
        <v>0</v>
      </c>
      <c r="S57" s="204" cm="1">
        <f t="array" ref="S57">_xlfn.SINGLE(IFERROR(((MMULT(NotlarYuzdelikBasari!$E57:$N57,DersMatris_Degerlendirme!R$4:R$13)/(SUM(DersMatris_Degerlendirme!R$4:R$13)))+(MMULT(NotlarYuzdelikBasari!$AL57:$AU57,DersMatris_Degerlendirme!R$15:R$24)/(SUM(DersMatris_Degerlendirme!R$15:R$24))))/2,0))*(DersMatris!$Q$12/100)</f>
        <v>0</v>
      </c>
      <c r="U57" s="188">
        <f>IFERROR(
    (
        IFERROR( MMULT(NotlarYuzdelikBasari!$E57:$N57, Degerlendirme!D$4:D$13) / SUM(Degerlendirme!D$4:D$13), 0 ) +
        IFERROR( MMULT(NotlarYuzdelikBasari!$AL57:$AU57, Degerlendirme!D$15:D$24) / SUM(Degerlendirme!D$15:D$24), 0 )
    ) / 2,
    0
)</f>
        <v>0.5</v>
      </c>
      <c r="V57" s="188">
        <f>IFERROR(
    (
        IFERROR( MMULT(NotlarYuzdelikBasari!$E57:$N57, Degerlendirme!E$4:E$13) / SUM(Degerlendirme!E$4:E$13), 0 ) +
        IFERROR( MMULT(NotlarYuzdelikBasari!$AL57:$AU57, Degerlendirme!E$15:E$24) / SUM(Degerlendirme!E$15:E$24), 0 )
    ) / 2,
    0
)</f>
        <v>0.72916666666666674</v>
      </c>
      <c r="W57" s="188">
        <f>IFERROR(
    (
        IFERROR( MMULT(NotlarYuzdelikBasari!$E57:$N57, Degerlendirme!F$4:F$13) / SUM(Degerlendirme!F$4:F$13), 0 ) +
        IFERROR( MMULT(NotlarYuzdelikBasari!$AL57:$AU57, Degerlendirme!F$15:F$24) / SUM(Degerlendirme!F$15:F$24), 0 )
    ) / 2,
    0
)</f>
        <v>0.70833333333333326</v>
      </c>
      <c r="X57" s="188">
        <f>IFERROR(
    (
        IFERROR( MMULT(NotlarYuzdelikBasari!$E57:$N57, Degerlendirme!G$4:G$13) / SUM(Degerlendirme!G$4:G$13), 0 ) +
        IFERROR( MMULT(NotlarYuzdelikBasari!$AL57:$AU57, Degerlendirme!G$15:G$24) / SUM(Degerlendirme!G$15:G$24), 0 )
    ) / 2,
    0
)</f>
        <v>0.70833333333333326</v>
      </c>
      <c r="Y57" s="188">
        <f>IFERROR(
    (
        IFERROR( MMULT(NotlarYuzdelikBasari!$E57:$N57, Degerlendirme!H$4:H$13) / SUM(Degerlendirme!H$4:H$13), 0 ) +
        IFERROR( MMULT(NotlarYuzdelikBasari!$AL57:$AU57, Degerlendirme!H$15:H$24) / SUM(Degerlendirme!H$15:H$24), 0 )
    ) / 2,
    0
)</f>
        <v>0.29166666666666669</v>
      </c>
      <c r="Z57" s="188">
        <f>IFERROR(
    (
        IFERROR( MMULT(NotlarYuzdelikBasari!$E57:$N57, Degerlendirme!I$4:I$13) / SUM(Degerlendirme!I$4:I$13), 0 ) +
        IFERROR( MMULT(NotlarYuzdelikBasari!$AL57:$AU57, Degerlendirme!I$15:I$24) / SUM(Degerlendirme!I$15:I$24), 0 )
    ) / 2,
    0
)</f>
        <v>0.75</v>
      </c>
      <c r="AA57" s="188">
        <f>IFERROR(
    (
        IFERROR( MMULT(NotlarYuzdelikBasari!$E57:$N57, Degerlendirme!J$4:J$13) / SUM(Degerlendirme!J$4:J$13), 0 ) +
        IFERROR( MMULT(NotlarYuzdelikBasari!$AL57:$AU57, Degerlendirme!J$15:J$24) / SUM(Degerlendirme!J$15:J$24), 0 )
    ) / 2,
    0
)</f>
        <v>0.79166666666666674</v>
      </c>
      <c r="AB57" s="188">
        <f>IFERROR(
    (
        IFERROR( MMULT(NotlarYuzdelikBasari!$E57:$N57, Degerlendirme!K$4:K$13) / SUM(Degerlendirme!K$4:K$13), 0 ) +
        IFERROR( MMULT(NotlarYuzdelikBasari!$AL57:$AU57, Degerlendirme!K$15:K$24) / SUM(Degerlendirme!K$15:K$24), 0 )
    ) / 2,
    0
)</f>
        <v>1</v>
      </c>
    </row>
    <row r="58" spans="1:28" x14ac:dyDescent="0.25">
      <c r="A58" s="95">
        <v>56</v>
      </c>
      <c r="B58" s="141">
        <f>IF(Notlar!B58&lt;&gt;"",Notlar!B58,"")</f>
        <v>2211505038</v>
      </c>
      <c r="C58" s="142" t="str">
        <f>IF(Notlar!C58&lt;&gt;"",Notlar!C58,"")</f>
        <v xml:space="preserve">HÜLYA </v>
      </c>
      <c r="D58" s="183" t="str">
        <f>IF(Notlar!D58&lt;&gt;"",Notlar!D58,"")</f>
        <v>GÜNEŞ</v>
      </c>
      <c r="E58" s="208" cm="1">
        <f t="array" ref="E58">_xlfn.SINGLE(IFERROR(((MMULT(NotlarYuzdelikBasari!$E58:$N58,DersMatris_Degerlendirme!D$4:D$13)/(SUM(DersMatris_Degerlendirme!D$4:D$13)))+(MMULT(NotlarYuzdelikBasari!$AL58:$AU58,DersMatris_Degerlendirme!D$15:D$24)/(SUM(DersMatris_Degerlendirme!D$15:D$24))))/2,0))*(DersMatris!$C$12/100)</f>
        <v>0.49475256506506504</v>
      </c>
      <c r="F58" s="208" cm="1">
        <f t="array" ref="F58">_xlfn.SINGLE(IFERROR(((MMULT(NotlarYuzdelikBasari!$E58:$N58,DersMatris_Degerlendirme!E$4:E$13)/(SUM(DersMatris_Degerlendirme!E$4:E$13)))+(MMULT(NotlarYuzdelikBasari!$AL58:$AU58,DersMatris_Degerlendirme!E$15:E$24)/(SUM(DersMatris_Degerlendirme!E$15:E$24))))/2,0))*(DersMatris!$D$12/100)</f>
        <v>0.70539935925762265</v>
      </c>
      <c r="G58" s="204" cm="1">
        <f t="array" ref="G58">_xlfn.SINGLE(IFERROR(((MMULT(NotlarYuzdelikBasari!$E58:$N58,DersMatris_Degerlendirme!F$4:F$13)/(SUM(DersMatris_Degerlendirme!F$4:F$13)))+(MMULT(NotlarYuzdelikBasari!$AL58:$AU58,DersMatris_Degerlendirme!F$15:F$24)/(SUM(DersMatris_Degerlendirme!F$15:F$24))))/2,0))*(DersMatris!$E$12/100)</f>
        <v>0.62013986013986022</v>
      </c>
      <c r="H58" s="204" cm="1">
        <f t="array" ref="H58">_xlfn.SINGLE(IFERROR(((MMULT(NotlarYuzdelikBasari!$E58:$N58,DersMatris_Degerlendirme!G$4:G$13)/(SUM(DersMatris_Degerlendirme!G$4:G$13)))+(MMULT(NotlarYuzdelikBasari!$AL58:$AU58,DersMatris_Degerlendirme!G$15:G$24)/(SUM(DersMatris_Degerlendirme!G$15:G$24))))/2,0))*(DersMatris!$F$12/100)</f>
        <v>0.67548491379310349</v>
      </c>
      <c r="I58" s="204" cm="1">
        <f t="array" ref="I58">_xlfn.SINGLE(IFERROR(((MMULT(NotlarYuzdelikBasari!$E58:$N58,DersMatris_Degerlendirme!H$4:H$13)/(SUM(DersMatris_Degerlendirme!H$4:H$13)))+(MMULT(NotlarYuzdelikBasari!$AL58:$AU58,DersMatris_Degerlendirme!H$15:H$24)/(SUM(DersMatris_Degerlendirme!H$15:H$24))))/2,0))*(DersMatris!$G$12/100)</f>
        <v>0.41590219421101782</v>
      </c>
      <c r="J58" s="204" cm="1">
        <f t="array" ref="J58">_xlfn.SINGLE(IFERROR(((MMULT(NotlarYuzdelikBasari!$E58:$N58,DersMatris_Degerlendirme!I$4:I$13)/(SUM(DersMatris_Degerlendirme!I$4:I$13)))+(MMULT(NotlarYuzdelikBasari!$AL58:$AU58,DersMatris_Degerlendirme!I$15:I$24)/(SUM(DersMatris_Degerlendirme!I$15:I$24))))/2,0))*(DersMatris!$H$12/100)</f>
        <v>0.15416666666666667</v>
      </c>
      <c r="K58" s="204" cm="1">
        <f t="array" ref="K58">_xlfn.SINGLE(IFERROR(((MMULT(NotlarYuzdelikBasari!$E58:$N58,DersMatris_Degerlendirme!J$4:J$13)/(SUM(DersMatris_Degerlendirme!J$4:J$13)))+(MMULT(NotlarYuzdelikBasari!$AL58:$AU58,DersMatris_Degerlendirme!J$15:J$24)/(SUM(DersMatris_Degerlendirme!J$15:J$24))))/2,0))*(DersMatris!$I$12/100)</f>
        <v>0.14166666666666666</v>
      </c>
      <c r="L58" s="204" cm="1">
        <f t="array" ref="L58">_xlfn.SINGLE(IFERROR(((MMULT(NotlarYuzdelikBasari!$E58:$N58,DersMatris_Degerlendirme!K$4:K$13)/(SUM(DersMatris_Degerlendirme!K$4:K$13)))+(MMULT(NotlarYuzdelikBasari!$AL58:$AU58,DersMatris_Degerlendirme!K$15:K$24)/(SUM(DersMatris_Degerlendirme!K$15:K$24))))/2,0))*(DersMatris!$J$12/100)</f>
        <v>0.2</v>
      </c>
      <c r="M58" s="204" cm="1">
        <f t="array" ref="M58">_xlfn.SINGLE(IFERROR(((MMULT(NotlarYuzdelikBasari!$E58:$N58,DersMatris_Degerlendirme!L$4:L$13)/(SUM(DersMatris_Degerlendirme!L$4:L$13)))+(MMULT(NotlarYuzdelikBasari!$AL58:$AU58,DersMatris_Degerlendirme!L$15:L$24)/(SUM(DersMatris_Degerlendirme!L$15:L$24))))/2,0))*(DersMatris!$K$12/100)</f>
        <v>0.35197278911564622</v>
      </c>
      <c r="N58" s="204" cm="1">
        <f t="array" ref="N58">_xlfn.SINGLE(IFERROR(((MMULT(NotlarYuzdelikBasari!$E58:$N58,DersMatris_Degerlendirme!M$4:M$13)/(SUM(DersMatris_Degerlendirme!M$4:M$13)))+(MMULT(NotlarYuzdelikBasari!$AL58:$AU58,DersMatris_Degerlendirme!M$15:M$24)/(SUM(DersMatris_Degerlendirme!M$15:M$24))))/2,0))*(DersMatris!$L$12/100)</f>
        <v>0.27648284313725485</v>
      </c>
      <c r="O58" s="204" cm="1">
        <f t="array" ref="O58">_xlfn.SINGLE(IFERROR(((MMULT(NotlarYuzdelikBasari!$E58:$N58,DersMatris_Degerlendirme!N$4:N$13)/(SUM(DersMatris_Degerlendirme!N$4:N$13)))+(MMULT(NotlarYuzdelikBasari!$AL58:$AU58,DersMatris_Degerlendirme!N$15:N$24)/(SUM(DersMatris_Degerlendirme!N$15:N$24))))/2,0))*(DersMatris!$M$12/100)</f>
        <v>0.58499022164276404</v>
      </c>
      <c r="P58" s="204" cm="1">
        <f t="array" ref="P58">_xlfn.SINGLE(IFERROR(((MMULT(NotlarYuzdelikBasari!$E58:$N58,DersMatris_Degerlendirme!O$4:O$13)/(SUM(DersMatris_Degerlendirme!O$4:O$13)))+(MMULT(NotlarYuzdelikBasari!$AL58:$AU58,DersMatris_Degerlendirme!O$15:O$24)/(SUM(DersMatris_Degerlendirme!O$15:O$24))))/2,0))*(DersMatris!$N$12/100)</f>
        <v>0</v>
      </c>
      <c r="Q58" s="204" cm="1">
        <f t="array" ref="Q58">_xlfn.SINGLE(IFERROR(((MMULT(NotlarYuzdelikBasari!$E58:$N58,DersMatris_Degerlendirme!P$4:P$13)/(SUM(DersMatris_Degerlendirme!P$4:P$13)))+(MMULT(NotlarYuzdelikBasari!$AL58:$AU58,DersMatris_Degerlendirme!P$15:P$24)/(SUM(DersMatris_Degerlendirme!P$15:P$24))))/2,0))*(DersMatris!$O$12/100)</f>
        <v>0</v>
      </c>
      <c r="R58" s="204" cm="1">
        <f t="array" ref="R58">_xlfn.SINGLE(IFERROR(((MMULT(NotlarYuzdelikBasari!$E58:$N58,DersMatris_Degerlendirme!Q$4:Q$13)/(SUM(DersMatris_Degerlendirme!Q$4:Q$13)))+(MMULT(NotlarYuzdelikBasari!$AL58:$AU58,DersMatris_Degerlendirme!Q$15:Q$24)/(SUM(DersMatris_Degerlendirme!Q$15:Q$24))))/2,0))*(DersMatris!$P$12/100)</f>
        <v>0</v>
      </c>
      <c r="S58" s="204" cm="1">
        <f t="array" ref="S58">_xlfn.SINGLE(IFERROR(((MMULT(NotlarYuzdelikBasari!$E58:$N58,DersMatris_Degerlendirme!R$4:R$13)/(SUM(DersMatris_Degerlendirme!R$4:R$13)))+(MMULT(NotlarYuzdelikBasari!$AL58:$AU58,DersMatris_Degerlendirme!R$15:R$24)/(SUM(DersMatris_Degerlendirme!R$15:R$24))))/2,0))*(DersMatris!$Q$12/100)</f>
        <v>0</v>
      </c>
      <c r="U58" s="188">
        <f>IFERROR(
    (
        IFERROR( MMULT(NotlarYuzdelikBasari!$E58:$N58, Degerlendirme!D$4:D$13) / SUM(Degerlendirme!D$4:D$13), 0 ) +
        IFERROR( MMULT(NotlarYuzdelikBasari!$AL58:$AU58, Degerlendirme!D$15:D$24) / SUM(Degerlendirme!D$15:D$24), 0 )
    ) / 2,
    0
)</f>
        <v>0.375</v>
      </c>
      <c r="V58" s="188">
        <f>IFERROR(
    (
        IFERROR( MMULT(NotlarYuzdelikBasari!$E58:$N58, Degerlendirme!E$4:E$13) / SUM(Degerlendirme!E$4:E$13), 0 ) +
        IFERROR( MMULT(NotlarYuzdelikBasari!$AL58:$AU58, Degerlendirme!E$15:E$24) / SUM(Degerlendirme!E$15:E$24), 0 )
    ) / 2,
    0
)</f>
        <v>0.85416666666666674</v>
      </c>
      <c r="W58" s="188">
        <f>IFERROR(
    (
        IFERROR( MMULT(NotlarYuzdelikBasari!$E58:$N58, Degerlendirme!F$4:F$13) / SUM(Degerlendirme!F$4:F$13), 0 ) +
        IFERROR( MMULT(NotlarYuzdelikBasari!$AL58:$AU58, Degerlendirme!F$15:F$24) / SUM(Degerlendirme!F$15:F$24), 0 )
    ) / 2,
    0
)</f>
        <v>0.58333333333333326</v>
      </c>
      <c r="X58" s="188">
        <f>IFERROR(
    (
        IFERROR( MMULT(NotlarYuzdelikBasari!$E58:$N58, Degerlendirme!G$4:G$13) / SUM(Degerlendirme!G$4:G$13), 0 ) +
        IFERROR( MMULT(NotlarYuzdelikBasari!$AL58:$AU58, Degerlendirme!G$15:G$24) / SUM(Degerlendirme!G$15:G$24), 0 )
    ) / 2,
    0
)</f>
        <v>0.875</v>
      </c>
      <c r="Y58" s="188">
        <f>IFERROR(
    (
        IFERROR( MMULT(NotlarYuzdelikBasari!$E58:$N58, Degerlendirme!H$4:H$13) / SUM(Degerlendirme!H$4:H$13), 0 ) +
        IFERROR( MMULT(NotlarYuzdelikBasari!$AL58:$AU58, Degerlendirme!H$15:H$24) / SUM(Degerlendirme!H$15:H$24), 0 )
    ) / 2,
    0
)</f>
        <v>0.45833333333333331</v>
      </c>
      <c r="Z58" s="188">
        <f>IFERROR(
    (
        IFERROR( MMULT(NotlarYuzdelikBasari!$E58:$N58, Degerlendirme!I$4:I$13) / SUM(Degerlendirme!I$4:I$13), 0 ) +
        IFERROR( MMULT(NotlarYuzdelikBasari!$AL58:$AU58, Degerlendirme!I$15:I$24) / SUM(Degerlendirme!I$15:I$24), 0 )
    ) / 2,
    0
)</f>
        <v>0.875</v>
      </c>
      <c r="AA58" s="188">
        <f>IFERROR(
    (
        IFERROR( MMULT(NotlarYuzdelikBasari!$E58:$N58, Degerlendirme!J$4:J$13) / SUM(Degerlendirme!J$4:J$13), 0 ) +
        IFERROR( MMULT(NotlarYuzdelikBasari!$AL58:$AU58, Degerlendirme!J$15:J$24) / SUM(Degerlendirme!J$15:J$24), 0 )
    ) / 2,
    0
)</f>
        <v>0.77083333333333326</v>
      </c>
      <c r="AB58" s="188">
        <f>IFERROR(
    (
        IFERROR( MMULT(NotlarYuzdelikBasari!$E58:$N58, Degerlendirme!K$4:K$13) / SUM(Degerlendirme!K$4:K$13), 0 ) +
        IFERROR( MMULT(NotlarYuzdelikBasari!$AL58:$AU58, Degerlendirme!K$15:K$24) / SUM(Degerlendirme!K$15:K$24), 0 )
    ) / 2,
    0
)</f>
        <v>0.375</v>
      </c>
    </row>
    <row r="59" spans="1:28" x14ac:dyDescent="0.25">
      <c r="A59" s="94">
        <v>57</v>
      </c>
      <c r="B59" s="143">
        <f>IF(Notlar!B59&lt;&gt;"",Notlar!B59,"")</f>
        <v>2211505039</v>
      </c>
      <c r="C59" s="144" t="str">
        <f>IF(Notlar!C59&lt;&gt;"",Notlar!C59,"")</f>
        <v xml:space="preserve">MAHMUT </v>
      </c>
      <c r="D59" s="184" t="str">
        <f>IF(Notlar!D59&lt;&gt;"",Notlar!D59,"")</f>
        <v>ÖZSOY</v>
      </c>
      <c r="E59" s="208" cm="1">
        <f t="array" ref="E59">_xlfn.SINGLE(IFERROR(((MMULT(NotlarYuzdelikBasari!$E59:$N59,DersMatris_Degerlendirme!D$4:D$13)/(SUM(DersMatris_Degerlendirme!D$4:D$13)))+(MMULT(NotlarYuzdelikBasari!$AL59:$AU59,DersMatris_Degerlendirme!D$15:D$24)/(SUM(DersMatris_Degerlendirme!D$15:D$24))))/2,0))*(DersMatris!$C$12/100)</f>
        <v>0.42914007757757755</v>
      </c>
      <c r="F59" s="208" cm="1">
        <f t="array" ref="F59">_xlfn.SINGLE(IFERROR(((MMULT(NotlarYuzdelikBasari!$E59:$N59,DersMatris_Degerlendirme!E$4:E$13)/(SUM(DersMatris_Degerlendirme!E$4:E$13)))+(MMULT(NotlarYuzdelikBasari!$AL59:$AU59,DersMatris_Degerlendirme!E$15:E$24)/(SUM(DersMatris_Degerlendirme!E$15:E$24))))/2,0))*(DersMatris!$D$12/100)</f>
        <v>0.60890687140963329</v>
      </c>
      <c r="G59" s="204" cm="1">
        <f t="array" ref="G59">_xlfn.SINGLE(IFERROR(((MMULT(NotlarYuzdelikBasari!$E59:$N59,DersMatris_Degerlendirme!F$4:F$13)/(SUM(DersMatris_Degerlendirme!F$4:F$13)))+(MMULT(NotlarYuzdelikBasari!$AL59:$AU59,DersMatris_Degerlendirme!F$15:F$24)/(SUM(DersMatris_Degerlendirme!F$15:F$24))))/2,0))*(DersMatris!$E$12/100)</f>
        <v>0.52881118881118883</v>
      </c>
      <c r="H59" s="204" cm="1">
        <f t="array" ref="H59">_xlfn.SINGLE(IFERROR(((MMULT(NotlarYuzdelikBasari!$E59:$N59,DersMatris_Degerlendirme!G$4:G$13)/(SUM(DersMatris_Degerlendirme!G$4:G$13)))+(MMULT(NotlarYuzdelikBasari!$AL59:$AU59,DersMatris_Degerlendirme!G$15:G$24)/(SUM(DersMatris_Degerlendirme!G$15:G$24))))/2,0))*(DersMatris!$F$12/100)</f>
        <v>0.58054956896551713</v>
      </c>
      <c r="I59" s="204" cm="1">
        <f t="array" ref="I59">_xlfn.SINGLE(IFERROR(((MMULT(NotlarYuzdelikBasari!$E59:$N59,DersMatris_Degerlendirme!H$4:H$13)/(SUM(DersMatris_Degerlendirme!H$4:H$13)))+(MMULT(NotlarYuzdelikBasari!$AL59:$AU59,DersMatris_Degerlendirme!H$15:H$24)/(SUM(DersMatris_Degerlendirme!H$15:H$24))))/2,0))*(DersMatris!$G$12/100)</f>
        <v>0.35170401493930908</v>
      </c>
      <c r="J59" s="204" cm="1">
        <f t="array" ref="J59">_xlfn.SINGLE(IFERROR(((MMULT(NotlarYuzdelikBasari!$E59:$N59,DersMatris_Degerlendirme!I$4:I$13)/(SUM(DersMatris_Degerlendirme!I$4:I$13)))+(MMULT(NotlarYuzdelikBasari!$AL59:$AU59,DersMatris_Degerlendirme!I$15:I$24)/(SUM(DersMatris_Degerlendirme!I$15:I$24))))/2,0))*(DersMatris!$H$12/100)</f>
        <v>0.14166666666666666</v>
      </c>
      <c r="K59" s="204" cm="1">
        <f t="array" ref="K59">_xlfn.SINGLE(IFERROR(((MMULT(NotlarYuzdelikBasari!$E59:$N59,DersMatris_Degerlendirme!J$4:J$13)/(SUM(DersMatris_Degerlendirme!J$4:J$13)))+(MMULT(NotlarYuzdelikBasari!$AL59:$AU59,DersMatris_Degerlendirme!J$15:J$24)/(SUM(DersMatris_Degerlendirme!J$15:J$24))))/2,0))*(DersMatris!$I$12/100)</f>
        <v>0.14166666666666666</v>
      </c>
      <c r="L59" s="204" cm="1">
        <f t="array" ref="L59">_xlfn.SINGLE(IFERROR(((MMULT(NotlarYuzdelikBasari!$E59:$N59,DersMatris_Degerlendirme!K$4:K$13)/(SUM(DersMatris_Degerlendirme!K$4:K$13)))+(MMULT(NotlarYuzdelikBasari!$AL59:$AU59,DersMatris_Degerlendirme!K$15:K$24)/(SUM(DersMatris_Degerlendirme!K$15:K$24))))/2,0))*(DersMatris!$J$12/100)</f>
        <v>0.1738095238095238</v>
      </c>
      <c r="M59" s="204" cm="1">
        <f t="array" ref="M59">_xlfn.SINGLE(IFERROR(((MMULT(NotlarYuzdelikBasari!$E59:$N59,DersMatris_Degerlendirme!L$4:L$13)/(SUM(DersMatris_Degerlendirme!L$4:L$13)))+(MMULT(NotlarYuzdelikBasari!$AL59:$AU59,DersMatris_Degerlendirme!L$15:L$24)/(SUM(DersMatris_Degerlendirme!L$15:L$24))))/2,0))*(DersMatris!$K$12/100)</f>
        <v>0.30448979591836728</v>
      </c>
      <c r="N59" s="204" cm="1">
        <f t="array" ref="N59">_xlfn.SINGLE(IFERROR(((MMULT(NotlarYuzdelikBasari!$E59:$N59,DersMatris_Degerlendirme!M$4:M$13)/(SUM(DersMatris_Degerlendirme!M$4:M$13)))+(MMULT(NotlarYuzdelikBasari!$AL59:$AU59,DersMatris_Degerlendirme!M$15:M$24)/(SUM(DersMatris_Degerlendirme!M$15:M$24))))/2,0))*(DersMatris!$L$12/100)</f>
        <v>0.24345588235294116</v>
      </c>
      <c r="O59" s="204" cm="1">
        <f t="array" ref="O59">_xlfn.SINGLE(IFERROR(((MMULT(NotlarYuzdelikBasari!$E59:$N59,DersMatris_Degerlendirme!N$4:N$13)/(SUM(DersMatris_Degerlendirme!N$4:N$13)))+(MMULT(NotlarYuzdelikBasari!$AL59:$AU59,DersMatris_Degerlendirme!N$15:N$24)/(SUM(DersMatris_Degerlendirme!N$15:N$24))))/2,0))*(DersMatris!$M$12/100)</f>
        <v>0.50401320078226863</v>
      </c>
      <c r="P59" s="204" cm="1">
        <f t="array" ref="P59">_xlfn.SINGLE(IFERROR(((MMULT(NotlarYuzdelikBasari!$E59:$N59,DersMatris_Degerlendirme!O$4:O$13)/(SUM(DersMatris_Degerlendirme!O$4:O$13)))+(MMULT(NotlarYuzdelikBasari!$AL59:$AU59,DersMatris_Degerlendirme!O$15:O$24)/(SUM(DersMatris_Degerlendirme!O$15:O$24))))/2,0))*(DersMatris!$N$12/100)</f>
        <v>0</v>
      </c>
      <c r="Q59" s="204" cm="1">
        <f t="array" ref="Q59">_xlfn.SINGLE(IFERROR(((MMULT(NotlarYuzdelikBasari!$E59:$N59,DersMatris_Degerlendirme!P$4:P$13)/(SUM(DersMatris_Degerlendirme!P$4:P$13)))+(MMULT(NotlarYuzdelikBasari!$AL59:$AU59,DersMatris_Degerlendirme!P$15:P$24)/(SUM(DersMatris_Degerlendirme!P$15:P$24))))/2,0))*(DersMatris!$O$12/100)</f>
        <v>0</v>
      </c>
      <c r="R59" s="204" cm="1">
        <f t="array" ref="R59">_xlfn.SINGLE(IFERROR(((MMULT(NotlarYuzdelikBasari!$E59:$N59,DersMatris_Degerlendirme!Q$4:Q$13)/(SUM(DersMatris_Degerlendirme!Q$4:Q$13)))+(MMULT(NotlarYuzdelikBasari!$AL59:$AU59,DersMatris_Degerlendirme!Q$15:Q$24)/(SUM(DersMatris_Degerlendirme!Q$15:Q$24))))/2,0))*(DersMatris!$P$12/100)</f>
        <v>0</v>
      </c>
      <c r="S59" s="204" cm="1">
        <f t="array" ref="S59">_xlfn.SINGLE(IFERROR(((MMULT(NotlarYuzdelikBasari!$E59:$N59,DersMatris_Degerlendirme!R$4:R$13)/(SUM(DersMatris_Degerlendirme!R$4:R$13)))+(MMULT(NotlarYuzdelikBasari!$AL59:$AU59,DersMatris_Degerlendirme!R$15:R$24)/(SUM(DersMatris_Degerlendirme!R$15:R$24))))/2,0))*(DersMatris!$Q$12/100)</f>
        <v>0</v>
      </c>
      <c r="U59" s="188">
        <f>IFERROR(
    (
        IFERROR( MMULT(NotlarYuzdelikBasari!$E59:$N59, Degerlendirme!D$4:D$13) / SUM(Degerlendirme!D$4:D$13), 0 ) +
        IFERROR( MMULT(NotlarYuzdelikBasari!$AL59:$AU59, Degerlendirme!D$15:D$24) / SUM(Degerlendirme!D$15:D$24), 0 )
    ) / 2,
    0
)</f>
        <v>0.3125</v>
      </c>
      <c r="V59" s="188">
        <f>IFERROR(
    (
        IFERROR( MMULT(NotlarYuzdelikBasari!$E59:$N59, Degerlendirme!E$4:E$13) / SUM(Degerlendirme!E$4:E$13), 0 ) +
        IFERROR( MMULT(NotlarYuzdelikBasari!$AL59:$AU59, Degerlendirme!E$15:E$24) / SUM(Degerlendirme!E$15:E$24), 0 )
    ) / 2,
    0
)</f>
        <v>0.85416666666666674</v>
      </c>
      <c r="W59" s="188">
        <f>IFERROR(
    (
        IFERROR( MMULT(NotlarYuzdelikBasari!$E59:$N59, Degerlendirme!F$4:F$13) / SUM(Degerlendirme!F$4:F$13), 0 ) +
        IFERROR( MMULT(NotlarYuzdelikBasari!$AL59:$AU59, Degerlendirme!F$15:F$24) / SUM(Degerlendirme!F$15:F$24), 0 )
    ) / 2,
    0
)</f>
        <v>0.5</v>
      </c>
      <c r="X59" s="188">
        <f>IFERROR(
    (
        IFERROR( MMULT(NotlarYuzdelikBasari!$E59:$N59, Degerlendirme!G$4:G$13) / SUM(Degerlendirme!G$4:G$13), 0 ) +
        IFERROR( MMULT(NotlarYuzdelikBasari!$AL59:$AU59, Degerlendirme!G$15:G$24) / SUM(Degerlendirme!G$15:G$24), 0 )
    ) / 2,
    0
)</f>
        <v>0.58333333333333326</v>
      </c>
      <c r="Y59" s="188">
        <f>IFERROR(
    (
        IFERROR( MMULT(NotlarYuzdelikBasari!$E59:$N59, Degerlendirme!H$4:H$13) / SUM(Degerlendirme!H$4:H$13), 0 ) +
        IFERROR( MMULT(NotlarYuzdelikBasari!$AL59:$AU59, Degerlendirme!H$15:H$24) / SUM(Degerlendirme!H$15:H$24), 0 )
    ) / 2,
    0
)</f>
        <v>0.375</v>
      </c>
      <c r="Z59" s="188">
        <f>IFERROR(
    (
        IFERROR( MMULT(NotlarYuzdelikBasari!$E59:$N59, Degerlendirme!I$4:I$13) / SUM(Degerlendirme!I$4:I$13), 0 ) +
        IFERROR( MMULT(NotlarYuzdelikBasari!$AL59:$AU59, Degerlendirme!I$15:I$24) / SUM(Degerlendirme!I$15:I$24), 0 )
    ) / 2,
    0
)</f>
        <v>0.75</v>
      </c>
      <c r="AA59" s="188">
        <f>IFERROR(
    (
        IFERROR( MMULT(NotlarYuzdelikBasari!$E59:$N59, Degerlendirme!J$4:J$13) / SUM(Degerlendirme!J$4:J$13), 0 ) +
        IFERROR( MMULT(NotlarYuzdelikBasari!$AL59:$AU59, Degerlendirme!J$15:J$24) / SUM(Degerlendirme!J$15:J$24), 0 )
    ) / 2,
    0
)</f>
        <v>0.5625</v>
      </c>
      <c r="AB59" s="188">
        <f>IFERROR(
    (
        IFERROR( MMULT(NotlarYuzdelikBasari!$E59:$N59, Degerlendirme!K$4:K$13) / SUM(Degerlendirme!K$4:K$13), 0 ) +
        IFERROR( MMULT(NotlarYuzdelikBasari!$AL59:$AU59, Degerlendirme!K$15:K$24) / SUM(Degerlendirme!K$15:K$24), 0 )
    ) / 2,
    0
)</f>
        <v>0.625</v>
      </c>
    </row>
    <row r="60" spans="1:28" x14ac:dyDescent="0.25">
      <c r="A60" s="95">
        <v>58</v>
      </c>
      <c r="B60" s="141">
        <f>IF(Notlar!B60&lt;&gt;"",Notlar!B60,"")</f>
        <v>2211505040</v>
      </c>
      <c r="C60" s="142" t="str">
        <f>IF(Notlar!C60&lt;&gt;"",Notlar!C60,"")</f>
        <v xml:space="preserve">ŞEVVAL NUR </v>
      </c>
      <c r="D60" s="183" t="str">
        <f>IF(Notlar!D60&lt;&gt;"",Notlar!D60,"")</f>
        <v>BOZKURT</v>
      </c>
      <c r="E60" s="208" cm="1">
        <f t="array" ref="E60">_xlfn.SINGLE(IFERROR(((MMULT(NotlarYuzdelikBasari!$E60:$N60,DersMatris_Degerlendirme!D$4:D$13)/(SUM(DersMatris_Degerlendirme!D$4:D$13)))+(MMULT(NotlarYuzdelikBasari!$AL60:$AU60,DersMatris_Degerlendirme!D$15:D$24)/(SUM(DersMatris_Degerlendirme!D$15:D$24))))/2,0))*(DersMatris!$C$12/100)</f>
        <v>0.52059872372372373</v>
      </c>
      <c r="F60" s="208" cm="1">
        <f t="array" ref="F60">_xlfn.SINGLE(IFERROR(((MMULT(NotlarYuzdelikBasari!$E60:$N60,DersMatris_Degerlendirme!E$4:E$13)/(SUM(DersMatris_Degerlendirme!E$4:E$13)))+(MMULT(NotlarYuzdelikBasari!$AL60:$AU60,DersMatris_Degerlendirme!E$15:E$24)/(SUM(DersMatris_Degerlendirme!E$15:E$24))))/2,0))*(DersMatris!$D$12/100)</f>
        <v>0.74598983650022099</v>
      </c>
      <c r="G60" s="204" cm="1">
        <f t="array" ref="G60">_xlfn.SINGLE(IFERROR(((MMULT(NotlarYuzdelikBasari!$E60:$N60,DersMatris_Degerlendirme!F$4:F$13)/(SUM(DersMatris_Degerlendirme!F$4:F$13)))+(MMULT(NotlarYuzdelikBasari!$AL60:$AU60,DersMatris_Degerlendirme!F$15:F$24)/(SUM(DersMatris_Degerlendirme!F$15:F$24))))/2,0))*(DersMatris!$E$12/100)</f>
        <v>0.66237762237762243</v>
      </c>
      <c r="H60" s="204" cm="1">
        <f t="array" ref="H60">_xlfn.SINGLE(IFERROR(((MMULT(NotlarYuzdelikBasari!$E60:$N60,DersMatris_Degerlendirme!G$4:G$13)/(SUM(DersMatris_Degerlendirme!G$4:G$13)))+(MMULT(NotlarYuzdelikBasari!$AL60:$AU60,DersMatris_Degerlendirme!G$15:G$24)/(SUM(DersMatris_Degerlendirme!G$15:G$24))))/2,0))*(DersMatris!$F$12/100)</f>
        <v>0.72408405172413803</v>
      </c>
      <c r="I60" s="204" cm="1">
        <f t="array" ref="I60">_xlfn.SINGLE(IFERROR(((MMULT(NotlarYuzdelikBasari!$E60:$N60,DersMatris_Degerlendirme!H$4:H$13)/(SUM(DersMatris_Degerlendirme!H$4:H$13)))+(MMULT(NotlarYuzdelikBasari!$AL60:$AU60,DersMatris_Degerlendirme!H$15:H$24)/(SUM(DersMatris_Degerlendirme!H$15:H$24))))/2,0))*(DersMatris!$G$12/100)</f>
        <v>0.45082866479925304</v>
      </c>
      <c r="J60" s="204" cm="1">
        <f t="array" ref="J60">_xlfn.SINGLE(IFERROR(((MMULT(NotlarYuzdelikBasari!$E60:$N60,DersMatris_Degerlendirme!I$4:I$13)/(SUM(DersMatris_Degerlendirme!I$4:I$13)))+(MMULT(NotlarYuzdelikBasari!$AL60:$AU60,DersMatris_Degerlendirme!I$15:I$24)/(SUM(DersMatris_Degerlendirme!I$15:I$24))))/2,0))*(DersMatris!$H$12/100)</f>
        <v>0.16666666666666666</v>
      </c>
      <c r="K60" s="204" cm="1">
        <f t="array" ref="K60">_xlfn.SINGLE(IFERROR(((MMULT(NotlarYuzdelikBasari!$E60:$N60,DersMatris_Degerlendirme!J$4:J$13)/(SUM(DersMatris_Degerlendirme!J$4:J$13)))+(MMULT(NotlarYuzdelikBasari!$AL60:$AU60,DersMatris_Degerlendirme!J$15:J$24)/(SUM(DersMatris_Degerlendirme!J$15:J$24))))/2,0))*(DersMatris!$I$12/100)</f>
        <v>0.15833333333333333</v>
      </c>
      <c r="L60" s="204" cm="1">
        <f t="array" ref="L60">_xlfn.SINGLE(IFERROR(((MMULT(NotlarYuzdelikBasari!$E60:$N60,DersMatris_Degerlendirme!K$4:K$13)/(SUM(DersMatris_Degerlendirme!K$4:K$13)))+(MMULT(NotlarYuzdelikBasari!$AL60:$AU60,DersMatris_Degerlendirme!K$15:K$24)/(SUM(DersMatris_Degerlendirme!K$15:K$24))))/2,0))*(DersMatris!$J$12/100)</f>
        <v>0.21904761904761905</v>
      </c>
      <c r="M60" s="204" cm="1">
        <f t="array" ref="M60">_xlfn.SINGLE(IFERROR(((MMULT(NotlarYuzdelikBasari!$E60:$N60,DersMatris_Degerlendirme!L$4:L$13)/(SUM(DersMatris_Degerlendirme!L$4:L$13)))+(MMULT(NotlarYuzdelikBasari!$AL60:$AU60,DersMatris_Degerlendirme!L$15:L$24)/(SUM(DersMatris_Degerlendirme!L$15:L$24))))/2,0))*(DersMatris!$K$12/100)</f>
        <v>0.37741496598639446</v>
      </c>
      <c r="N60" s="204" cm="1">
        <f t="array" ref="N60">_xlfn.SINGLE(IFERROR(((MMULT(NotlarYuzdelikBasari!$E60:$N60,DersMatris_Degerlendirme!M$4:M$13)/(SUM(DersMatris_Degerlendirme!M$4:M$13)))+(MMULT(NotlarYuzdelikBasari!$AL60:$AU60,DersMatris_Degerlendirme!M$15:M$24)/(SUM(DersMatris_Degerlendirme!M$15:M$24))))/2,0))*(DersMatris!$L$12/100)</f>
        <v>0.30236519607843138</v>
      </c>
      <c r="O60" s="204" cm="1">
        <f t="array" ref="O60">_xlfn.SINGLE(IFERROR(((MMULT(NotlarYuzdelikBasari!$E60:$N60,DersMatris_Degerlendirme!N$4:N$13)/(SUM(DersMatris_Degerlendirme!N$4:N$13)))+(MMULT(NotlarYuzdelikBasari!$AL60:$AU60,DersMatris_Degerlendirme!N$15:N$24)/(SUM(DersMatris_Degerlendirme!N$15:N$24))))/2,0))*(DersMatris!$M$12/100)</f>
        <v>0.62034509452412001</v>
      </c>
      <c r="P60" s="204" cm="1">
        <f t="array" ref="P60">_xlfn.SINGLE(IFERROR(((MMULT(NotlarYuzdelikBasari!$E60:$N60,DersMatris_Degerlendirme!O$4:O$13)/(SUM(DersMatris_Degerlendirme!O$4:O$13)))+(MMULT(NotlarYuzdelikBasari!$AL60:$AU60,DersMatris_Degerlendirme!O$15:O$24)/(SUM(DersMatris_Degerlendirme!O$15:O$24))))/2,0))*(DersMatris!$N$12/100)</f>
        <v>0</v>
      </c>
      <c r="Q60" s="204" cm="1">
        <f t="array" ref="Q60">_xlfn.SINGLE(IFERROR(((MMULT(NotlarYuzdelikBasari!$E60:$N60,DersMatris_Degerlendirme!P$4:P$13)/(SUM(DersMatris_Degerlendirme!P$4:P$13)))+(MMULT(NotlarYuzdelikBasari!$AL60:$AU60,DersMatris_Degerlendirme!P$15:P$24)/(SUM(DersMatris_Degerlendirme!P$15:P$24))))/2,0))*(DersMatris!$O$12/100)</f>
        <v>0</v>
      </c>
      <c r="R60" s="204" cm="1">
        <f t="array" ref="R60">_xlfn.SINGLE(IFERROR(((MMULT(NotlarYuzdelikBasari!$E60:$N60,DersMatris_Degerlendirme!Q$4:Q$13)/(SUM(DersMatris_Degerlendirme!Q$4:Q$13)))+(MMULT(NotlarYuzdelikBasari!$AL60:$AU60,DersMatris_Degerlendirme!Q$15:Q$24)/(SUM(DersMatris_Degerlendirme!Q$15:Q$24))))/2,0))*(DersMatris!$P$12/100)</f>
        <v>0</v>
      </c>
      <c r="S60" s="204" cm="1">
        <f t="array" ref="S60">_xlfn.SINGLE(IFERROR(((MMULT(NotlarYuzdelikBasari!$E60:$N60,DersMatris_Degerlendirme!R$4:R$13)/(SUM(DersMatris_Degerlendirme!R$4:R$13)))+(MMULT(NotlarYuzdelikBasari!$AL60:$AU60,DersMatris_Degerlendirme!R$15:R$24)/(SUM(DersMatris_Degerlendirme!R$15:R$24))))/2,0))*(DersMatris!$Q$12/100)</f>
        <v>0</v>
      </c>
      <c r="U60" s="188">
        <f>IFERROR(
    (
        IFERROR( MMULT(NotlarYuzdelikBasari!$E60:$N60, Degerlendirme!D$4:D$13) / SUM(Degerlendirme!D$4:D$13), 0 ) +
        IFERROR( MMULT(NotlarYuzdelikBasari!$AL60:$AU60, Degerlendirme!D$15:D$24) / SUM(Degerlendirme!D$15:D$24), 0 )
    ) / 2,
    0
)</f>
        <v>0.5</v>
      </c>
      <c r="V60" s="188">
        <f>IFERROR(
    (
        IFERROR( MMULT(NotlarYuzdelikBasari!$E60:$N60, Degerlendirme!E$4:E$13) / SUM(Degerlendirme!E$4:E$13), 0 ) +
        IFERROR( MMULT(NotlarYuzdelikBasari!$AL60:$AU60, Degerlendirme!E$15:E$24) / SUM(Degerlendirme!E$15:E$24), 0 )
    ) / 2,
    0
)</f>
        <v>0.8125</v>
      </c>
      <c r="W60" s="188">
        <f>IFERROR(
    (
        IFERROR( MMULT(NotlarYuzdelikBasari!$E60:$N60, Degerlendirme!F$4:F$13) / SUM(Degerlendirme!F$4:F$13), 0 ) +
        IFERROR( MMULT(NotlarYuzdelikBasari!$AL60:$AU60, Degerlendirme!F$15:F$24) / SUM(Degerlendirme!F$15:F$24), 0 )
    ) / 2,
    0
)</f>
        <v>0.66666666666666674</v>
      </c>
      <c r="X60" s="188">
        <f>IFERROR(
    (
        IFERROR( MMULT(NotlarYuzdelikBasari!$E60:$N60, Degerlendirme!G$4:G$13) / SUM(Degerlendirme!G$4:G$13), 0 ) +
        IFERROR( MMULT(NotlarYuzdelikBasari!$AL60:$AU60, Degerlendirme!G$15:G$24) / SUM(Degerlendirme!G$15:G$24), 0 )
    ) / 2,
    0
)</f>
        <v>0.83333333333333326</v>
      </c>
      <c r="Y60" s="188">
        <f>IFERROR(
    (
        IFERROR( MMULT(NotlarYuzdelikBasari!$E60:$N60, Degerlendirme!H$4:H$13) / SUM(Degerlendirme!H$4:H$13), 0 ) +
        IFERROR( MMULT(NotlarYuzdelikBasari!$AL60:$AU60, Degerlendirme!H$15:H$24) / SUM(Degerlendirme!H$15:H$24), 0 )
    ) / 2,
    0
)</f>
        <v>0.41666666666666669</v>
      </c>
      <c r="Z60" s="188">
        <f>IFERROR(
    (
        IFERROR( MMULT(NotlarYuzdelikBasari!$E60:$N60, Degerlendirme!I$4:I$13) / SUM(Degerlendirme!I$4:I$13), 0 ) +
        IFERROR( MMULT(NotlarYuzdelikBasari!$AL60:$AU60, Degerlendirme!I$15:I$24) / SUM(Degerlendirme!I$15:I$24), 0 )
    ) / 2,
    0
)</f>
        <v>0.8125</v>
      </c>
      <c r="AA60" s="188">
        <f>IFERROR(
    (
        IFERROR( MMULT(NotlarYuzdelikBasari!$E60:$N60, Degerlendirme!J$4:J$13) / SUM(Degerlendirme!J$4:J$13), 0 ) +
        IFERROR( MMULT(NotlarYuzdelikBasari!$AL60:$AU60, Degerlendirme!J$15:J$24) / SUM(Degerlendirme!J$15:J$24), 0 )
    ) / 2,
    0
)</f>
        <v>0.91666666666666674</v>
      </c>
      <c r="AB60" s="188">
        <f>IFERROR(
    (
        IFERROR( MMULT(NotlarYuzdelikBasari!$E60:$N60, Degerlendirme!K$4:K$13) / SUM(Degerlendirme!K$4:K$13), 0 ) +
        IFERROR( MMULT(NotlarYuzdelikBasari!$AL60:$AU60, Degerlendirme!K$15:K$24) / SUM(Degerlendirme!K$15:K$24), 0 )
    ) / 2,
    0
)</f>
        <v>0.75</v>
      </c>
    </row>
    <row r="61" spans="1:28" x14ac:dyDescent="0.25">
      <c r="A61" s="94">
        <v>59</v>
      </c>
      <c r="B61" s="143">
        <f>IF(Notlar!B61&lt;&gt;"",Notlar!B61,"")</f>
        <v>2211505041</v>
      </c>
      <c r="C61" s="144" t="str">
        <f>IF(Notlar!C61&lt;&gt;"",Notlar!C61,"")</f>
        <v xml:space="preserve">MEHMET KADİR </v>
      </c>
      <c r="D61" s="184" t="str">
        <f>IF(Notlar!D61&lt;&gt;"",Notlar!D61,"")</f>
        <v>DAĞLI</v>
      </c>
      <c r="E61" s="208" cm="1">
        <f t="array" ref="E61">_xlfn.SINGLE(IFERROR(((MMULT(NotlarYuzdelikBasari!$E61:$N61,DersMatris_Degerlendirme!D$4:D$13)/(SUM(DersMatris_Degerlendirme!D$4:D$13)))+(MMULT(NotlarYuzdelikBasari!$AL61:$AU61,DersMatris_Degerlendirme!D$15:D$24)/(SUM(DersMatris_Degerlendirme!D$15:D$24))))/2,0))*(DersMatris!$C$12/100)</f>
        <v>0.35578547297297303</v>
      </c>
      <c r="F61" s="208" cm="1">
        <f t="array" ref="F61">_xlfn.SINGLE(IFERROR(((MMULT(NotlarYuzdelikBasari!$E61:$N61,DersMatris_Degerlendirme!E$4:E$13)/(SUM(DersMatris_Degerlendirme!E$4:E$13)))+(MMULT(NotlarYuzdelikBasari!$AL61:$AU61,DersMatris_Degerlendirme!E$15:E$24)/(SUM(DersMatris_Degerlendirme!E$15:E$24))))/2,0))*(DersMatris!$D$12/100)</f>
        <v>0.51609312859036682</v>
      </c>
      <c r="G61" s="204" cm="1">
        <f t="array" ref="G61">_xlfn.SINGLE(IFERROR(((MMULT(NotlarYuzdelikBasari!$E61:$N61,DersMatris_Degerlendirme!F$4:F$13)/(SUM(DersMatris_Degerlendirme!F$4:F$13)))+(MMULT(NotlarYuzdelikBasari!$AL61:$AU61,DersMatris_Degerlendirme!F$15:F$24)/(SUM(DersMatris_Degerlendirme!F$15:F$24))))/2,0))*(DersMatris!$E$12/100)</f>
        <v>0.465034965034965</v>
      </c>
      <c r="H61" s="204" cm="1">
        <f t="array" ref="H61">_xlfn.SINGLE(IFERROR(((MMULT(NotlarYuzdelikBasari!$E61:$N61,DersMatris_Degerlendirme!G$4:G$13)/(SUM(DersMatris_Degerlendirme!G$4:G$13)))+(MMULT(NotlarYuzdelikBasari!$AL61:$AU61,DersMatris_Degerlendirme!G$15:G$24)/(SUM(DersMatris_Degerlendirme!G$15:G$24))))/2,0))*(DersMatris!$F$12/100)</f>
        <v>0.50695043103448278</v>
      </c>
      <c r="I61" s="204" cm="1">
        <f t="array" ref="I61">_xlfn.SINGLE(IFERROR(((MMULT(NotlarYuzdelikBasari!$E61:$N61,DersMatris_Degerlendirme!H$4:H$13)/(SUM(DersMatris_Degerlendirme!H$4:H$13)))+(MMULT(NotlarYuzdelikBasari!$AL61:$AU61,DersMatris_Degerlendirme!H$15:H$24)/(SUM(DersMatris_Degerlendirme!H$15:H$24))))/2,0))*(DersMatris!$G$12/100)</f>
        <v>0.3167775443510738</v>
      </c>
      <c r="J61" s="204" cm="1">
        <f t="array" ref="J61">_xlfn.SINGLE(IFERROR(((MMULT(NotlarYuzdelikBasari!$E61:$N61,DersMatris_Degerlendirme!I$4:I$13)/(SUM(DersMatris_Degerlendirme!I$4:I$13)))+(MMULT(NotlarYuzdelikBasari!$AL61:$AU61,DersMatris_Degerlendirme!I$15:I$24)/(SUM(DersMatris_Degerlendirme!I$15:I$24))))/2,0))*(DersMatris!$H$12/100)</f>
        <v>0.10833333333333334</v>
      </c>
      <c r="K61" s="204" cm="1">
        <f t="array" ref="K61">_xlfn.SINGLE(IFERROR(((MMULT(NotlarYuzdelikBasari!$E61:$N61,DersMatris_Degerlendirme!J$4:J$13)/(SUM(DersMatris_Degerlendirme!J$4:J$13)))+(MMULT(NotlarYuzdelikBasari!$AL61:$AU61,DersMatris_Degerlendirme!J$15:J$24)/(SUM(DersMatris_Degerlendirme!J$15:J$24))))/2,0))*(DersMatris!$I$12/100)</f>
        <v>0.10833333333333334</v>
      </c>
      <c r="L61" s="204" cm="1">
        <f t="array" ref="L61">_xlfn.SINGLE(IFERROR(((MMULT(NotlarYuzdelikBasari!$E61:$N61,DersMatris_Degerlendirme!K$4:K$13)/(SUM(DersMatris_Degerlendirme!K$4:K$13)))+(MMULT(NotlarYuzdelikBasari!$AL61:$AU61,DersMatris_Degerlendirme!K$15:K$24)/(SUM(DersMatris_Degerlendirme!K$15:K$24))))/2,0))*(DersMatris!$J$12/100)</f>
        <v>0.15476190476190474</v>
      </c>
      <c r="M61" s="204" cm="1">
        <f t="array" ref="M61">_xlfn.SINGLE(IFERROR(((MMULT(NotlarYuzdelikBasari!$E61:$N61,DersMatris_Degerlendirme!L$4:L$13)/(SUM(DersMatris_Degerlendirme!L$4:L$13)))+(MMULT(NotlarYuzdelikBasari!$AL61:$AU61,DersMatris_Degerlendirme!L$15:L$24)/(SUM(DersMatris_Degerlendirme!L$15:L$24))))/2,0))*(DersMatris!$K$12/100)</f>
        <v>0.26285714285714279</v>
      </c>
      <c r="N61" s="204" cm="1">
        <f t="array" ref="N61">_xlfn.SINGLE(IFERROR(((MMULT(NotlarYuzdelikBasari!$E61:$N61,DersMatris_Degerlendirme!M$4:M$13)/(SUM(DersMatris_Degerlendirme!M$4:M$13)))+(MMULT(NotlarYuzdelikBasari!$AL61:$AU61,DersMatris_Degerlendirme!M$15:M$24)/(SUM(DersMatris_Degerlendirme!M$15:M$24))))/2,0))*(DersMatris!$L$12/100)</f>
        <v>0.20948529411764702</v>
      </c>
      <c r="O61" s="204" cm="1">
        <f t="array" ref="O61">_xlfn.SINGLE(IFERROR(((MMULT(NotlarYuzdelikBasari!$E61:$N61,DersMatris_Degerlendirme!N$4:N$13)/(SUM(DersMatris_Degerlendirme!N$4:N$13)))+(MMULT(NotlarYuzdelikBasari!$AL61:$AU61,DersMatris_Degerlendirme!N$15:N$24)/(SUM(DersMatris_Degerlendirme!N$15:N$24))))/2,0))*(DersMatris!$M$12/100)</f>
        <v>0.43168391460234679</v>
      </c>
      <c r="P61" s="204" cm="1">
        <f t="array" ref="P61">_xlfn.SINGLE(IFERROR(((MMULT(NotlarYuzdelikBasari!$E61:$N61,DersMatris_Degerlendirme!O$4:O$13)/(SUM(DersMatris_Degerlendirme!O$4:O$13)))+(MMULT(NotlarYuzdelikBasari!$AL61:$AU61,DersMatris_Degerlendirme!O$15:O$24)/(SUM(DersMatris_Degerlendirme!O$15:O$24))))/2,0))*(DersMatris!$N$12/100)</f>
        <v>0</v>
      </c>
      <c r="Q61" s="204" cm="1">
        <f t="array" ref="Q61">_xlfn.SINGLE(IFERROR(((MMULT(NotlarYuzdelikBasari!$E61:$N61,DersMatris_Degerlendirme!P$4:P$13)/(SUM(DersMatris_Degerlendirme!P$4:P$13)))+(MMULT(NotlarYuzdelikBasari!$AL61:$AU61,DersMatris_Degerlendirme!P$15:P$24)/(SUM(DersMatris_Degerlendirme!P$15:P$24))))/2,0))*(DersMatris!$O$12/100)</f>
        <v>0</v>
      </c>
      <c r="R61" s="204" cm="1">
        <f t="array" ref="R61">_xlfn.SINGLE(IFERROR(((MMULT(NotlarYuzdelikBasari!$E61:$N61,DersMatris_Degerlendirme!Q$4:Q$13)/(SUM(DersMatris_Degerlendirme!Q$4:Q$13)))+(MMULT(NotlarYuzdelikBasari!$AL61:$AU61,DersMatris_Degerlendirme!Q$15:Q$24)/(SUM(DersMatris_Degerlendirme!Q$15:Q$24))))/2,0))*(DersMatris!$P$12/100)</f>
        <v>0</v>
      </c>
      <c r="S61" s="204" cm="1">
        <f t="array" ref="S61">_xlfn.SINGLE(IFERROR(((MMULT(NotlarYuzdelikBasari!$E61:$N61,DersMatris_Degerlendirme!R$4:R$13)/(SUM(DersMatris_Degerlendirme!R$4:R$13)))+(MMULT(NotlarYuzdelikBasari!$AL61:$AU61,DersMatris_Degerlendirme!R$15:R$24)/(SUM(DersMatris_Degerlendirme!R$15:R$24))))/2,0))*(DersMatris!$Q$12/100)</f>
        <v>0</v>
      </c>
      <c r="U61" s="188">
        <f>IFERROR(
    (
        IFERROR( MMULT(NotlarYuzdelikBasari!$E61:$N61, Degerlendirme!D$4:D$13) / SUM(Degerlendirme!D$4:D$13), 0 ) +
        IFERROR( MMULT(NotlarYuzdelikBasari!$AL61:$AU61, Degerlendirme!D$15:D$24) / SUM(Degerlendirme!D$15:D$24), 0 )
    ) / 2,
    0
)</f>
        <v>0.1875</v>
      </c>
      <c r="V61" s="188">
        <f>IFERROR(
    (
        IFERROR( MMULT(NotlarYuzdelikBasari!$E61:$N61, Degerlendirme!E$4:E$13) / SUM(Degerlendirme!E$4:E$13), 0 ) +
        IFERROR( MMULT(NotlarYuzdelikBasari!$AL61:$AU61, Degerlendirme!E$15:E$24) / SUM(Degerlendirme!E$15:E$24), 0 )
    ) / 2,
    0
)</f>
        <v>0.47916666666666663</v>
      </c>
      <c r="W61" s="188">
        <f>IFERROR(
    (
        IFERROR( MMULT(NotlarYuzdelikBasari!$E61:$N61, Degerlendirme!F$4:F$13) / SUM(Degerlendirme!F$4:F$13), 0 ) +
        IFERROR( MMULT(NotlarYuzdelikBasari!$AL61:$AU61, Degerlendirme!F$15:F$24) / SUM(Degerlendirme!F$15:F$24), 0 )
    ) / 2,
    0
)</f>
        <v>0.70833333333333337</v>
      </c>
      <c r="X61" s="188">
        <f>IFERROR(
    (
        IFERROR( MMULT(NotlarYuzdelikBasari!$E61:$N61, Degerlendirme!G$4:G$13) / SUM(Degerlendirme!G$4:G$13), 0 ) +
        IFERROR( MMULT(NotlarYuzdelikBasari!$AL61:$AU61, Degerlendirme!G$15:G$24) / SUM(Degerlendirme!G$15:G$24), 0 )
    ) / 2,
    0
)</f>
        <v>0.66666666666666663</v>
      </c>
      <c r="Y61" s="188">
        <f>IFERROR(
    (
        IFERROR( MMULT(NotlarYuzdelikBasari!$E61:$N61, Degerlendirme!H$4:H$13) / SUM(Degerlendirme!H$4:H$13), 0 ) +
        IFERROR( MMULT(NotlarYuzdelikBasari!$AL61:$AU61, Degerlendirme!H$15:H$24) / SUM(Degerlendirme!H$15:H$24), 0 )
    ) / 2,
    0
)</f>
        <v>0.375</v>
      </c>
      <c r="Z61" s="188">
        <f>IFERROR(
    (
        IFERROR( MMULT(NotlarYuzdelikBasari!$E61:$N61, Degerlendirme!I$4:I$13) / SUM(Degerlendirme!I$4:I$13), 0 ) +
        IFERROR( MMULT(NotlarYuzdelikBasari!$AL61:$AU61, Degerlendirme!I$15:I$24) / SUM(Degerlendirme!I$15:I$24), 0 )
    ) / 2,
    0
)</f>
        <v>0.5625</v>
      </c>
      <c r="AA61" s="188">
        <f>IFERROR(
    (
        IFERROR( MMULT(NotlarYuzdelikBasari!$E61:$N61, Degerlendirme!J$4:J$13) / SUM(Degerlendirme!J$4:J$13), 0 ) +
        IFERROR( MMULT(NotlarYuzdelikBasari!$AL61:$AU61, Degerlendirme!J$15:J$24) / SUM(Degerlendirme!J$15:J$24), 0 )
    ) / 2,
    0
)</f>
        <v>0.625</v>
      </c>
      <c r="AB61" s="188">
        <f>IFERROR(
    (
        IFERROR( MMULT(NotlarYuzdelikBasari!$E61:$N61, Degerlendirme!K$4:K$13) / SUM(Degerlendirme!K$4:K$13), 0 ) +
        IFERROR( MMULT(NotlarYuzdelikBasari!$AL61:$AU61, Degerlendirme!K$15:K$24) / SUM(Degerlendirme!K$15:K$24), 0 )
    ) / 2,
    0
)</f>
        <v>0.5</v>
      </c>
    </row>
    <row r="62" spans="1:28" x14ac:dyDescent="0.25">
      <c r="A62" s="95">
        <v>60</v>
      </c>
      <c r="B62" s="141">
        <f>IF(Notlar!B62&lt;&gt;"",Notlar!B62,"")</f>
        <v>2211505042</v>
      </c>
      <c r="C62" s="142" t="str">
        <f>IF(Notlar!C62&lt;&gt;"",Notlar!C62,"")</f>
        <v xml:space="preserve">ÇAĞDAŞ </v>
      </c>
      <c r="D62" s="183" t="str">
        <f>IF(Notlar!D62&lt;&gt;"",Notlar!D62,"")</f>
        <v>KARATAŞ</v>
      </c>
      <c r="E62" s="208" cm="1">
        <f t="array" ref="E62">_xlfn.SINGLE(IFERROR(((MMULT(NotlarYuzdelikBasari!$E62:$N62,DersMatris_Degerlendirme!D$4:D$13)/(SUM(DersMatris_Degerlendirme!D$4:D$13)))+(MMULT(NotlarYuzdelikBasari!$AL62:$AU62,DersMatris_Degerlendirme!D$15:D$24)/(SUM(DersMatris_Degerlendirme!D$15:D$24))))/2,0))*(DersMatris!$C$12/100)</f>
        <v>0.4836086086086086</v>
      </c>
      <c r="F62" s="208" cm="1">
        <f t="array" ref="F62">_xlfn.SINGLE(IFERROR(((MMULT(NotlarYuzdelikBasari!$E62:$N62,DersMatris_Degerlendirme!E$4:E$13)/(SUM(DersMatris_Degerlendirme!E$4:E$13)))+(MMULT(NotlarYuzdelikBasari!$AL62:$AU62,DersMatris_Degerlendirme!E$15:E$24)/(SUM(DersMatris_Degerlendirme!E$15:E$24))))/2,0))*(DersMatris!$D$12/100)</f>
        <v>0.69063466637207249</v>
      </c>
      <c r="G62" s="204" cm="1">
        <f t="array" ref="G62">_xlfn.SINGLE(IFERROR(((MMULT(NotlarYuzdelikBasari!$E62:$N62,DersMatris_Degerlendirme!F$4:F$13)/(SUM(DersMatris_Degerlendirme!F$4:F$13)))+(MMULT(NotlarYuzdelikBasari!$AL62:$AU62,DersMatris_Degerlendirme!F$15:F$24)/(SUM(DersMatris_Degerlendirme!F$15:F$24))))/2,0))*(DersMatris!$E$12/100)</f>
        <v>0.60797202797202798</v>
      </c>
      <c r="H62" s="204" cm="1">
        <f t="array" ref="H62">_xlfn.SINGLE(IFERROR(((MMULT(NotlarYuzdelikBasari!$E62:$N62,DersMatris_Degerlendirme!G$4:G$13)/(SUM(DersMatris_Degerlendirme!G$4:G$13)))+(MMULT(NotlarYuzdelikBasari!$AL62:$AU62,DersMatris_Degerlendirme!G$15:G$24)/(SUM(DersMatris_Degerlendirme!G$15:G$24))))/2,0))*(DersMatris!$F$12/100)</f>
        <v>0.66557112068965507</v>
      </c>
      <c r="I62" s="204" cm="1">
        <f t="array" ref="I62">_xlfn.SINGLE(IFERROR(((MMULT(NotlarYuzdelikBasari!$E62:$N62,DersMatris_Degerlendirme!H$4:H$13)/(SUM(DersMatris_Degerlendirme!H$4:H$13)))+(MMULT(NotlarYuzdelikBasari!$AL62:$AU62,DersMatris_Degerlendirme!H$15:H$24)/(SUM(DersMatris_Degerlendirme!H$15:H$24))))/2,0))*(DersMatris!$G$12/100)</f>
        <v>0.41146708683473393</v>
      </c>
      <c r="J62" s="204" cm="1">
        <f t="array" ref="J62">_xlfn.SINGLE(IFERROR(((MMULT(NotlarYuzdelikBasari!$E62:$N62,DersMatris_Degerlendirme!I$4:I$13)/(SUM(DersMatris_Degerlendirme!I$4:I$13)))+(MMULT(NotlarYuzdelikBasari!$AL62:$AU62,DersMatris_Degerlendirme!I$15:I$24)/(SUM(DersMatris_Degerlendirme!I$15:I$24))))/2,0))*(DersMatris!$H$12/100)</f>
        <v>0.15416666666666667</v>
      </c>
      <c r="K62" s="204" cm="1">
        <f t="array" ref="K62">_xlfn.SINGLE(IFERROR(((MMULT(NotlarYuzdelikBasari!$E62:$N62,DersMatris_Degerlendirme!J$4:J$13)/(SUM(DersMatris_Degerlendirme!J$4:J$13)))+(MMULT(NotlarYuzdelikBasari!$AL62:$AU62,DersMatris_Degerlendirme!J$15:J$24)/(SUM(DersMatris_Degerlendirme!J$15:J$24))))/2,0))*(DersMatris!$I$12/100)</f>
        <v>0.15000000000000002</v>
      </c>
      <c r="L62" s="204" cm="1">
        <f t="array" ref="L62">_xlfn.SINGLE(IFERROR(((MMULT(NotlarYuzdelikBasari!$E62:$N62,DersMatris_Degerlendirme!K$4:K$13)/(SUM(DersMatris_Degerlendirme!K$4:K$13)))+(MMULT(NotlarYuzdelikBasari!$AL62:$AU62,DersMatris_Degerlendirme!K$15:K$24)/(SUM(DersMatris_Degerlendirme!K$15:K$24))))/2,0))*(DersMatris!$J$12/100)</f>
        <v>0.2</v>
      </c>
      <c r="M62" s="204" cm="1">
        <f t="array" ref="M62">_xlfn.SINGLE(IFERROR(((MMULT(NotlarYuzdelikBasari!$E62:$N62,DersMatris_Degerlendirme!L$4:L$13)/(SUM(DersMatris_Degerlendirme!L$4:L$13)))+(MMULT(NotlarYuzdelikBasari!$AL62:$AU62,DersMatris_Degerlendirme!L$15:L$24)/(SUM(DersMatris_Degerlendirme!L$15:L$24))))/2,0))*(DersMatris!$K$12/100)</f>
        <v>0.34721088435374142</v>
      </c>
      <c r="N62" s="204" cm="1">
        <f t="array" ref="N62">_xlfn.SINGLE(IFERROR(((MMULT(NotlarYuzdelikBasari!$E62:$N62,DersMatris_Degerlendirme!M$4:M$13)/(SUM(DersMatris_Degerlendirme!M$4:M$13)))+(MMULT(NotlarYuzdelikBasari!$AL62:$AU62,DersMatris_Degerlendirme!M$15:M$24)/(SUM(DersMatris_Degerlendirme!M$15:M$24))))/2,0))*(DersMatris!$L$12/100)</f>
        <v>0.27715686274509799</v>
      </c>
      <c r="O62" s="204" cm="1">
        <f t="array" ref="O62">_xlfn.SINGLE(IFERROR(((MMULT(NotlarYuzdelikBasari!$E62:$N62,DersMatris_Degerlendirme!N$4:N$13)/(SUM(DersMatris_Degerlendirme!N$4:N$13)))+(MMULT(NotlarYuzdelikBasari!$AL62:$AU62,DersMatris_Degerlendirme!N$15:N$24)/(SUM(DersMatris_Degerlendirme!N$15:N$24))))/2,0))*(DersMatris!$M$12/100)</f>
        <v>0.57218668513689708</v>
      </c>
      <c r="P62" s="204" cm="1">
        <f t="array" ref="P62">_xlfn.SINGLE(IFERROR(((MMULT(NotlarYuzdelikBasari!$E62:$N62,DersMatris_Degerlendirme!O$4:O$13)/(SUM(DersMatris_Degerlendirme!O$4:O$13)))+(MMULT(NotlarYuzdelikBasari!$AL62:$AU62,DersMatris_Degerlendirme!O$15:O$24)/(SUM(DersMatris_Degerlendirme!O$15:O$24))))/2,0))*(DersMatris!$N$12/100)</f>
        <v>0</v>
      </c>
      <c r="Q62" s="204" cm="1">
        <f t="array" ref="Q62">_xlfn.SINGLE(IFERROR(((MMULT(NotlarYuzdelikBasari!$E62:$N62,DersMatris_Degerlendirme!P$4:P$13)/(SUM(DersMatris_Degerlendirme!P$4:P$13)))+(MMULT(NotlarYuzdelikBasari!$AL62:$AU62,DersMatris_Degerlendirme!P$15:P$24)/(SUM(DersMatris_Degerlendirme!P$15:P$24))))/2,0))*(DersMatris!$O$12/100)</f>
        <v>0</v>
      </c>
      <c r="R62" s="204" cm="1">
        <f t="array" ref="R62">_xlfn.SINGLE(IFERROR(((MMULT(NotlarYuzdelikBasari!$E62:$N62,DersMatris_Degerlendirme!Q$4:Q$13)/(SUM(DersMatris_Degerlendirme!Q$4:Q$13)))+(MMULT(NotlarYuzdelikBasari!$AL62:$AU62,DersMatris_Degerlendirme!Q$15:Q$24)/(SUM(DersMatris_Degerlendirme!Q$15:Q$24))))/2,0))*(DersMatris!$P$12/100)</f>
        <v>0</v>
      </c>
      <c r="S62" s="204" cm="1">
        <f t="array" ref="S62">_xlfn.SINGLE(IFERROR(((MMULT(NotlarYuzdelikBasari!$E62:$N62,DersMatris_Degerlendirme!R$4:R$13)/(SUM(DersMatris_Degerlendirme!R$4:R$13)))+(MMULT(NotlarYuzdelikBasari!$AL62:$AU62,DersMatris_Degerlendirme!R$15:R$24)/(SUM(DersMatris_Degerlendirme!R$15:R$24))))/2,0))*(DersMatris!$Q$12/100)</f>
        <v>0</v>
      </c>
      <c r="U62" s="188">
        <f>IFERROR(
    (
        IFERROR( MMULT(NotlarYuzdelikBasari!$E62:$N62, Degerlendirme!D$4:D$13) / SUM(Degerlendirme!D$4:D$13), 0 ) +
        IFERROR( MMULT(NotlarYuzdelikBasari!$AL62:$AU62, Degerlendirme!D$15:D$24) / SUM(Degerlendirme!D$15:D$24), 0 )
    ) / 2,
    0
)</f>
        <v>0.5</v>
      </c>
      <c r="V62" s="188">
        <f>IFERROR(
    (
        IFERROR( MMULT(NotlarYuzdelikBasari!$E62:$N62, Degerlendirme!E$4:E$13) / SUM(Degerlendirme!E$4:E$13), 0 ) +
        IFERROR( MMULT(NotlarYuzdelikBasari!$AL62:$AU62, Degerlendirme!E$15:E$24) / SUM(Degerlendirme!E$15:E$24), 0 )
    ) / 2,
    0
)</f>
        <v>0.83333333333333326</v>
      </c>
      <c r="W62" s="188">
        <f>IFERROR(
    (
        IFERROR( MMULT(NotlarYuzdelikBasari!$E62:$N62, Degerlendirme!F$4:F$13) / SUM(Degerlendirme!F$4:F$13), 0 ) +
        IFERROR( MMULT(NotlarYuzdelikBasari!$AL62:$AU62, Degerlendirme!F$15:F$24) / SUM(Degerlendirme!F$15:F$24), 0 )
    ) / 2,
    0
)</f>
        <v>0.58333333333333326</v>
      </c>
      <c r="X62" s="188">
        <f>IFERROR(
    (
        IFERROR( MMULT(NotlarYuzdelikBasari!$E62:$N62, Degerlendirme!G$4:G$13) / SUM(Degerlendirme!G$4:G$13), 0 ) +
        IFERROR( MMULT(NotlarYuzdelikBasari!$AL62:$AU62, Degerlendirme!G$15:G$24) / SUM(Degerlendirme!G$15:G$24), 0 )
    ) / 2,
    0
)</f>
        <v>0.70833333333333326</v>
      </c>
      <c r="Y62" s="188">
        <f>IFERROR(
    (
        IFERROR( MMULT(NotlarYuzdelikBasari!$E62:$N62, Degerlendirme!H$4:H$13) / SUM(Degerlendirme!H$4:H$13), 0 ) +
        IFERROR( MMULT(NotlarYuzdelikBasari!$AL62:$AU62, Degerlendirme!H$15:H$24) / SUM(Degerlendirme!H$15:H$24), 0 )
    ) / 2,
    0
)</f>
        <v>0.33333333333333331</v>
      </c>
      <c r="Z62" s="188">
        <f>IFERROR(
    (
        IFERROR( MMULT(NotlarYuzdelikBasari!$E62:$N62, Degerlendirme!I$4:I$13) / SUM(Degerlendirme!I$4:I$13), 0 ) +
        IFERROR( MMULT(NotlarYuzdelikBasari!$AL62:$AU62, Degerlendirme!I$15:I$24) / SUM(Degerlendirme!I$15:I$24), 0 )
    ) / 2,
    0
)</f>
        <v>0.75</v>
      </c>
      <c r="AA62" s="188">
        <f>IFERROR(
    (
        IFERROR( MMULT(NotlarYuzdelikBasari!$E62:$N62, Degerlendirme!J$4:J$13) / SUM(Degerlendirme!J$4:J$13), 0 ) +
        IFERROR( MMULT(NotlarYuzdelikBasari!$AL62:$AU62, Degerlendirme!J$15:J$24) / SUM(Degerlendirme!J$15:J$24), 0 )
    ) / 2,
    0
)</f>
        <v>0.77083333333333326</v>
      </c>
      <c r="AB62" s="188">
        <f>IFERROR(
    (
        IFERROR( MMULT(NotlarYuzdelikBasari!$E62:$N62, Degerlendirme!K$4:K$13) / SUM(Degerlendirme!K$4:K$13), 0 ) +
        IFERROR( MMULT(NotlarYuzdelikBasari!$AL62:$AU62, Degerlendirme!K$15:K$24) / SUM(Degerlendirme!K$15:K$24), 0 )
    ) / 2,
    0
)</f>
        <v>0.75</v>
      </c>
    </row>
    <row r="63" spans="1:28" x14ac:dyDescent="0.25">
      <c r="A63" s="94">
        <v>61</v>
      </c>
      <c r="B63" s="143">
        <f>IF(Notlar!B63&lt;&gt;"",Notlar!B63,"")</f>
        <v>2211505044</v>
      </c>
      <c r="C63" s="144" t="str">
        <f>IF(Notlar!C63&lt;&gt;"",Notlar!C63,"")</f>
        <v xml:space="preserve">DOĞASU </v>
      </c>
      <c r="D63" s="184" t="str">
        <f>IF(Notlar!D63&lt;&gt;"",Notlar!D63,"")</f>
        <v>IŞIK</v>
      </c>
      <c r="E63" s="208" cm="1">
        <f t="array" ref="E63">_xlfn.SINGLE(IFERROR(((MMULT(NotlarYuzdelikBasari!$E63:$N63,DersMatris_Degerlendirme!D$4:D$13)/(SUM(DersMatris_Degerlendirme!D$4:D$13)))+(MMULT(NotlarYuzdelikBasari!$AL63:$AU63,DersMatris_Degerlendirme!D$15:D$24)/(SUM(DersMatris_Degerlendirme!D$15:D$24))))/2,0))*(DersMatris!$C$12/100)</f>
        <v>0.52607294794794801</v>
      </c>
      <c r="F63" s="208" cm="1">
        <f t="array" ref="F63">_xlfn.SINGLE(IFERROR(((MMULT(NotlarYuzdelikBasari!$E63:$N63,DersMatris_Degerlendirme!E$4:E$13)/(SUM(DersMatris_Degerlendirme!E$4:E$13)))+(MMULT(NotlarYuzdelikBasari!$AL63:$AU63,DersMatris_Degerlendirme!E$15:E$24)/(SUM(DersMatris_Degerlendirme!E$15:E$24))))/2,0))*(DersMatris!$D$12/100)</f>
        <v>0.75866659301811756</v>
      </c>
      <c r="G63" s="204" cm="1">
        <f t="array" ref="G63">_xlfn.SINGLE(IFERROR(((MMULT(NotlarYuzdelikBasari!$E63:$N63,DersMatris_Degerlendirme!F$4:F$13)/(SUM(DersMatris_Degerlendirme!F$4:F$13)))+(MMULT(NotlarYuzdelikBasari!$AL63:$AU63,DersMatris_Degerlendirme!F$15:F$24)/(SUM(DersMatris_Degerlendirme!F$15:F$24))))/2,0))*(DersMatris!$E$12/100)</f>
        <v>0.67426573426573433</v>
      </c>
      <c r="H63" s="204" cm="1">
        <f t="array" ref="H63">_xlfn.SINGLE(IFERROR(((MMULT(NotlarYuzdelikBasari!$E63:$N63,DersMatris_Degerlendirme!G$4:G$13)/(SUM(DersMatris_Degerlendirme!G$4:G$13)))+(MMULT(NotlarYuzdelikBasari!$AL63:$AU63,DersMatris_Degerlendirme!G$15:G$24)/(SUM(DersMatris_Degerlendirme!G$15:G$24))))/2,0))*(DersMatris!$F$12/100)</f>
        <v>0.73588362068965529</v>
      </c>
      <c r="I63" s="204" cm="1">
        <f t="array" ref="I63">_xlfn.SINGLE(IFERROR(((MMULT(NotlarYuzdelikBasari!$E63:$N63,DersMatris_Degerlendirme!H$4:H$13)/(SUM(DersMatris_Degerlendirme!H$4:H$13)))+(MMULT(NotlarYuzdelikBasari!$AL63:$AU63,DersMatris_Degerlendirme!H$15:H$24)/(SUM(DersMatris_Degerlendirme!H$15:H$24))))/2,0))*(DersMatris!$G$12/100)</f>
        <v>0.45925536881419243</v>
      </c>
      <c r="J63" s="204" cm="1">
        <f t="array" ref="J63">_xlfn.SINGLE(IFERROR(((MMULT(NotlarYuzdelikBasari!$E63:$N63,DersMatris_Degerlendirme!I$4:I$13)/(SUM(DersMatris_Degerlendirme!I$4:I$13)))+(MMULT(NotlarYuzdelikBasari!$AL63:$AU63,DersMatris_Degerlendirme!I$15:I$24)/(SUM(DersMatris_Degerlendirme!I$15:I$24))))/2,0))*(DersMatris!$H$12/100)</f>
        <v>0.16250000000000001</v>
      </c>
      <c r="K63" s="204" cm="1">
        <f t="array" ref="K63">_xlfn.SINGLE(IFERROR(((MMULT(NotlarYuzdelikBasari!$E63:$N63,DersMatris_Degerlendirme!J$4:J$13)/(SUM(DersMatris_Degerlendirme!J$4:J$13)))+(MMULT(NotlarYuzdelikBasari!$AL63:$AU63,DersMatris_Degerlendirme!J$15:J$24)/(SUM(DersMatris_Degerlendirme!J$15:J$24))))/2,0))*(DersMatris!$I$12/100)</f>
        <v>0.15833333333333333</v>
      </c>
      <c r="L63" s="204" cm="1">
        <f t="array" ref="L63">_xlfn.SINGLE(IFERROR(((MMULT(NotlarYuzdelikBasari!$E63:$N63,DersMatris_Degerlendirme!K$4:K$13)/(SUM(DersMatris_Degerlendirme!K$4:K$13)))+(MMULT(NotlarYuzdelikBasari!$AL63:$AU63,DersMatris_Degerlendirme!K$15:K$24)/(SUM(DersMatris_Degerlendirme!K$15:K$24))))/2,0))*(DersMatris!$J$12/100)</f>
        <v>0.22142857142857142</v>
      </c>
      <c r="M63" s="204" cm="1">
        <f t="array" ref="M63">_xlfn.SINGLE(IFERROR(((MMULT(NotlarYuzdelikBasari!$E63:$N63,DersMatris_Degerlendirme!L$4:L$13)/(SUM(DersMatris_Degerlendirme!L$4:L$13)))+(MMULT(NotlarYuzdelikBasari!$AL63:$AU63,DersMatris_Degerlendirme!L$15:L$24)/(SUM(DersMatris_Degerlendirme!L$15:L$24))))/2,0))*(DersMatris!$K$12/100)</f>
        <v>0.38204081632653053</v>
      </c>
      <c r="N63" s="204" cm="1">
        <f t="array" ref="N63">_xlfn.SINGLE(IFERROR(((MMULT(NotlarYuzdelikBasari!$E63:$N63,DersMatris_Degerlendirme!M$4:M$13)/(SUM(DersMatris_Degerlendirme!M$4:M$13)))+(MMULT(NotlarYuzdelikBasari!$AL63:$AU63,DersMatris_Degerlendirme!M$15:M$24)/(SUM(DersMatris_Degerlendirme!M$15:M$24))))/2,0))*(DersMatris!$L$12/100)</f>
        <v>0.30317401960784313</v>
      </c>
      <c r="O63" s="204" cm="1">
        <f t="array" ref="O63">_xlfn.SINGLE(IFERROR(((MMULT(NotlarYuzdelikBasari!$E63:$N63,DersMatris_Degerlendirme!N$4:N$13)/(SUM(DersMatris_Degerlendirme!N$4:N$13)))+(MMULT(NotlarYuzdelikBasari!$AL63:$AU63,DersMatris_Degerlendirme!N$15:N$24)/(SUM(DersMatris_Degerlendirme!N$15:N$24))))/2,0))*(DersMatris!$M$12/100)</f>
        <v>0.62816778031290743</v>
      </c>
      <c r="P63" s="204" cm="1">
        <f t="array" ref="P63">_xlfn.SINGLE(IFERROR(((MMULT(NotlarYuzdelikBasari!$E63:$N63,DersMatris_Degerlendirme!O$4:O$13)/(SUM(DersMatris_Degerlendirme!O$4:O$13)))+(MMULT(NotlarYuzdelikBasari!$AL63:$AU63,DersMatris_Degerlendirme!O$15:O$24)/(SUM(DersMatris_Degerlendirme!O$15:O$24))))/2,0))*(DersMatris!$N$12/100)</f>
        <v>0</v>
      </c>
      <c r="Q63" s="204" cm="1">
        <f t="array" ref="Q63">_xlfn.SINGLE(IFERROR(((MMULT(NotlarYuzdelikBasari!$E63:$N63,DersMatris_Degerlendirme!P$4:P$13)/(SUM(DersMatris_Degerlendirme!P$4:P$13)))+(MMULT(NotlarYuzdelikBasari!$AL63:$AU63,DersMatris_Degerlendirme!P$15:P$24)/(SUM(DersMatris_Degerlendirme!P$15:P$24))))/2,0))*(DersMatris!$O$12/100)</f>
        <v>0</v>
      </c>
      <c r="R63" s="204" cm="1">
        <f t="array" ref="R63">_xlfn.SINGLE(IFERROR(((MMULT(NotlarYuzdelikBasari!$E63:$N63,DersMatris_Degerlendirme!Q$4:Q$13)/(SUM(DersMatris_Degerlendirme!Q$4:Q$13)))+(MMULT(NotlarYuzdelikBasari!$AL63:$AU63,DersMatris_Degerlendirme!Q$15:Q$24)/(SUM(DersMatris_Degerlendirme!Q$15:Q$24))))/2,0))*(DersMatris!$P$12/100)</f>
        <v>0</v>
      </c>
      <c r="S63" s="204" cm="1">
        <f t="array" ref="S63">_xlfn.SINGLE(IFERROR(((MMULT(NotlarYuzdelikBasari!$E63:$N63,DersMatris_Degerlendirme!R$4:R$13)/(SUM(DersMatris_Degerlendirme!R$4:R$13)))+(MMULT(NotlarYuzdelikBasari!$AL63:$AU63,DersMatris_Degerlendirme!R$15:R$24)/(SUM(DersMatris_Degerlendirme!R$15:R$24))))/2,0))*(DersMatris!$Q$12/100)</f>
        <v>0</v>
      </c>
      <c r="U63" s="188">
        <f>IFERROR(
    (
        IFERROR( MMULT(NotlarYuzdelikBasari!$E63:$N63, Degerlendirme!D$4:D$13) / SUM(Degerlendirme!D$4:D$13), 0 ) +
        IFERROR( MMULT(NotlarYuzdelikBasari!$AL63:$AU63, Degerlendirme!D$15:D$24) / SUM(Degerlendirme!D$15:D$24), 0 )
    ) / 2,
    0
)</f>
        <v>0.5</v>
      </c>
      <c r="V63" s="188">
        <f>IFERROR(
    (
        IFERROR( MMULT(NotlarYuzdelikBasari!$E63:$N63, Degerlendirme!E$4:E$13) / SUM(Degerlendirme!E$4:E$13), 0 ) +
        IFERROR( MMULT(NotlarYuzdelikBasari!$AL63:$AU63, Degerlendirme!E$15:E$24) / SUM(Degerlendirme!E$15:E$24), 0 )
    ) / 2,
    0
)</f>
        <v>0.83333333333333326</v>
      </c>
      <c r="W63" s="188">
        <f>IFERROR(
    (
        IFERROR( MMULT(NotlarYuzdelikBasari!$E63:$N63, Degerlendirme!F$4:F$13) / SUM(Degerlendirme!F$4:F$13), 0 ) +
        IFERROR( MMULT(NotlarYuzdelikBasari!$AL63:$AU63, Degerlendirme!F$15:F$24) / SUM(Degerlendirme!F$15:F$24), 0 )
    ) / 2,
    0
)</f>
        <v>0.875</v>
      </c>
      <c r="X63" s="188">
        <f>IFERROR(
    (
        IFERROR( MMULT(NotlarYuzdelikBasari!$E63:$N63, Degerlendirme!G$4:G$13) / SUM(Degerlendirme!G$4:G$13), 0 ) +
        IFERROR( MMULT(NotlarYuzdelikBasari!$AL63:$AU63, Degerlendirme!G$15:G$24) / SUM(Degerlendirme!G$15:G$24), 0 )
    ) / 2,
    0
)</f>
        <v>0.83333333333333326</v>
      </c>
      <c r="Y63" s="188">
        <f>IFERROR(
    (
        IFERROR( MMULT(NotlarYuzdelikBasari!$E63:$N63, Degerlendirme!H$4:H$13) / SUM(Degerlendirme!H$4:H$13), 0 ) +
        IFERROR( MMULT(NotlarYuzdelikBasari!$AL63:$AU63, Degerlendirme!H$15:H$24) / SUM(Degerlendirme!H$15:H$24), 0 )
    ) / 2,
    0
)</f>
        <v>0.375</v>
      </c>
      <c r="Z63" s="188">
        <f>IFERROR(
    (
        IFERROR( MMULT(NotlarYuzdelikBasari!$E63:$N63, Degerlendirme!I$4:I$13) / SUM(Degerlendirme!I$4:I$13), 0 ) +
        IFERROR( MMULT(NotlarYuzdelikBasari!$AL63:$AU63, Degerlendirme!I$15:I$24) / SUM(Degerlendirme!I$15:I$24), 0 )
    ) / 2,
    0
)</f>
        <v>0.75</v>
      </c>
      <c r="AA63" s="188">
        <f>IFERROR(
    (
        IFERROR( MMULT(NotlarYuzdelikBasari!$E63:$N63, Degerlendirme!J$4:J$13) / SUM(Degerlendirme!J$4:J$13), 0 ) +
        IFERROR( MMULT(NotlarYuzdelikBasari!$AL63:$AU63, Degerlendirme!J$15:J$24) / SUM(Degerlendirme!J$15:J$24), 0 )
    ) / 2,
    0
)</f>
        <v>0.875</v>
      </c>
      <c r="AB63" s="188">
        <f>IFERROR(
    (
        IFERROR( MMULT(NotlarYuzdelikBasari!$E63:$N63, Degerlendirme!K$4:K$13) / SUM(Degerlendirme!K$4:K$13), 0 ) +
        IFERROR( MMULT(NotlarYuzdelikBasari!$AL63:$AU63, Degerlendirme!K$15:K$24) / SUM(Degerlendirme!K$15:K$24), 0 )
    ) / 2,
    0
)</f>
        <v>0.875</v>
      </c>
    </row>
    <row r="64" spans="1:28" x14ac:dyDescent="0.25">
      <c r="A64" s="95">
        <v>62</v>
      </c>
      <c r="B64" s="141">
        <f>IF(Notlar!B64&lt;&gt;"",Notlar!B64,"")</f>
        <v>2211505049</v>
      </c>
      <c r="C64" s="142" t="str">
        <f>IF(Notlar!C64&lt;&gt;"",Notlar!C64,"")</f>
        <v xml:space="preserve">UMUT GÜVEN </v>
      </c>
      <c r="D64" s="183" t="str">
        <f>IF(Notlar!D64&lt;&gt;"",Notlar!D64,"")</f>
        <v>USLU</v>
      </c>
      <c r="E64" s="208" cm="1">
        <f t="array" ref="E64">_xlfn.SINGLE(IFERROR(((MMULT(NotlarYuzdelikBasari!$E64:$N64,DersMatris_Degerlendirme!D$4:D$13)/(SUM(DersMatris_Degerlendirme!D$4:D$13)))+(MMULT(NotlarYuzdelikBasari!$AL64:$AU64,DersMatris_Degerlendirme!D$15:D$24)/(SUM(DersMatris_Degerlendirme!D$15:D$24))))/2,0))*(DersMatris!$C$12/100)</f>
        <v>0.53905467967967968</v>
      </c>
      <c r="F64" s="208" cm="1">
        <f t="array" ref="F64">_xlfn.SINGLE(IFERROR(((MMULT(NotlarYuzdelikBasari!$E64:$N64,DersMatris_Degerlendirme!E$4:E$13)/(SUM(DersMatris_Degerlendirme!E$4:E$13)))+(MMULT(NotlarYuzdelikBasari!$AL64:$AU64,DersMatris_Degerlendirme!E$15:E$24)/(SUM(DersMatris_Degerlendirme!E$15:E$24))))/2,0))*(DersMatris!$D$12/100)</f>
        <v>0.77701060539107381</v>
      </c>
      <c r="G64" s="204" cm="1">
        <f t="array" ref="G64">_xlfn.SINGLE(IFERROR(((MMULT(NotlarYuzdelikBasari!$E64:$N64,DersMatris_Degerlendirme!F$4:F$13)/(SUM(DersMatris_Degerlendirme!F$4:F$13)))+(MMULT(NotlarYuzdelikBasari!$AL64:$AU64,DersMatris_Degerlendirme!F$15:F$24)/(SUM(DersMatris_Degerlendirme!F$15:F$24))))/2,0))*(DersMatris!$E$12/100)</f>
        <v>0.69398601398601401</v>
      </c>
      <c r="H64" s="204" cm="1">
        <f t="array" ref="H64">_xlfn.SINGLE(IFERROR(((MMULT(NotlarYuzdelikBasari!$E64:$N64,DersMatris_Degerlendirme!G$4:G$13)/(SUM(DersMatris_Degerlendirme!G$4:G$13)))+(MMULT(NotlarYuzdelikBasari!$AL64:$AU64,DersMatris_Degerlendirme!G$15:G$24)/(SUM(DersMatris_Degerlendirme!G$15:G$24))))/2,0))*(DersMatris!$F$12/100)</f>
        <v>0.76082974137931025</v>
      </c>
      <c r="I64" s="204" cm="1">
        <f t="array" ref="I64">_xlfn.SINGLE(IFERROR(((MMULT(NotlarYuzdelikBasari!$E64:$N64,DersMatris_Degerlendirme!H$4:H$13)/(SUM(DersMatris_Degerlendirme!H$4:H$13)))+(MMULT(NotlarYuzdelikBasari!$AL64:$AU64,DersMatris_Degerlendirme!H$15:H$24)/(SUM(DersMatris_Degerlendirme!H$15:H$24))))/2,0))*(DersMatris!$G$12/100)</f>
        <v>0.47366946778711488</v>
      </c>
      <c r="J64" s="204" cm="1">
        <f t="array" ref="J64">_xlfn.SINGLE(IFERROR(((MMULT(NotlarYuzdelikBasari!$E64:$N64,DersMatris_Degerlendirme!I$4:I$13)/(SUM(DersMatris_Degerlendirme!I$4:I$13)))+(MMULT(NotlarYuzdelikBasari!$AL64:$AU64,DersMatris_Degerlendirme!I$15:I$24)/(SUM(DersMatris_Degerlendirme!I$15:I$24))))/2,0))*(DersMatris!$H$12/100)</f>
        <v>0.17083333333333336</v>
      </c>
      <c r="K64" s="204" cm="1">
        <f t="array" ref="K64">_xlfn.SINGLE(IFERROR(((MMULT(NotlarYuzdelikBasari!$E64:$N64,DersMatris_Degerlendirme!J$4:J$13)/(SUM(DersMatris_Degerlendirme!J$4:J$13)))+(MMULT(NotlarYuzdelikBasari!$AL64:$AU64,DersMatris_Degerlendirme!J$15:J$24)/(SUM(DersMatris_Degerlendirme!J$15:J$24))))/2,0))*(DersMatris!$I$12/100)</f>
        <v>0.17500000000000002</v>
      </c>
      <c r="L64" s="204" cm="1">
        <f t="array" ref="L64">_xlfn.SINGLE(IFERROR(((MMULT(NotlarYuzdelikBasari!$E64:$N64,DersMatris_Degerlendirme!K$4:K$13)/(SUM(DersMatris_Degerlendirme!K$4:K$13)))+(MMULT(NotlarYuzdelikBasari!$AL64:$AU64,DersMatris_Degerlendirme!K$15:K$24)/(SUM(DersMatris_Degerlendirme!K$15:K$24))))/2,0))*(DersMatris!$J$12/100)</f>
        <v>0.23333333333333334</v>
      </c>
      <c r="M64" s="204" cm="1">
        <f t="array" ref="M64">_xlfn.SINGLE(IFERROR(((MMULT(NotlarYuzdelikBasari!$E64:$N64,DersMatris_Degerlendirme!L$4:L$13)/(SUM(DersMatris_Degerlendirme!L$4:L$13)))+(MMULT(NotlarYuzdelikBasari!$AL64:$AU64,DersMatris_Degerlendirme!L$15:L$24)/(SUM(DersMatris_Degerlendirme!L$15:L$24))))/2,0))*(DersMatris!$K$12/100)</f>
        <v>0.39646258503401355</v>
      </c>
      <c r="N64" s="204" cm="1">
        <f t="array" ref="N64">_xlfn.SINGLE(IFERROR(((MMULT(NotlarYuzdelikBasari!$E64:$N64,DersMatris_Degerlendirme!M$4:M$13)/(SUM(DersMatris_Degerlendirme!M$4:M$13)))+(MMULT(NotlarYuzdelikBasari!$AL64:$AU64,DersMatris_Degerlendirme!M$15:M$24)/(SUM(DersMatris_Degerlendirme!M$15:M$24))))/2,0))*(DersMatris!$L$12/100)</f>
        <v>0.31988970588235294</v>
      </c>
      <c r="O64" s="204" cm="1">
        <f t="array" ref="O64">_xlfn.SINGLE(IFERROR(((MMULT(NotlarYuzdelikBasari!$E64:$N64,DersMatris_Degerlendirme!N$4:N$13)/(SUM(DersMatris_Degerlendirme!N$4:N$13)))+(MMULT(NotlarYuzdelikBasari!$AL64:$AU64,DersMatris_Degerlendirme!N$15:N$24)/(SUM(DersMatris_Degerlendirme!N$15:N$24))))/2,0))*(DersMatris!$M$12/100)</f>
        <v>0.64876344524119955</v>
      </c>
      <c r="P64" s="204" cm="1">
        <f t="array" ref="P64">_xlfn.SINGLE(IFERROR(((MMULT(NotlarYuzdelikBasari!$E64:$N64,DersMatris_Degerlendirme!O$4:O$13)/(SUM(DersMatris_Degerlendirme!O$4:O$13)))+(MMULT(NotlarYuzdelikBasari!$AL64:$AU64,DersMatris_Degerlendirme!O$15:O$24)/(SUM(DersMatris_Degerlendirme!O$15:O$24))))/2,0))*(DersMatris!$N$12/100)</f>
        <v>0</v>
      </c>
      <c r="Q64" s="204" cm="1">
        <f t="array" ref="Q64">_xlfn.SINGLE(IFERROR(((MMULT(NotlarYuzdelikBasari!$E64:$N64,DersMatris_Degerlendirme!P$4:P$13)/(SUM(DersMatris_Degerlendirme!P$4:P$13)))+(MMULT(NotlarYuzdelikBasari!$AL64:$AU64,DersMatris_Degerlendirme!P$15:P$24)/(SUM(DersMatris_Degerlendirme!P$15:P$24))))/2,0))*(DersMatris!$O$12/100)</f>
        <v>0</v>
      </c>
      <c r="R64" s="204" cm="1">
        <f t="array" ref="R64">_xlfn.SINGLE(IFERROR(((MMULT(NotlarYuzdelikBasari!$E64:$N64,DersMatris_Degerlendirme!Q$4:Q$13)/(SUM(DersMatris_Degerlendirme!Q$4:Q$13)))+(MMULT(NotlarYuzdelikBasari!$AL64:$AU64,DersMatris_Degerlendirme!Q$15:Q$24)/(SUM(DersMatris_Degerlendirme!Q$15:Q$24))))/2,0))*(DersMatris!$P$12/100)</f>
        <v>0</v>
      </c>
      <c r="S64" s="204" cm="1">
        <f t="array" ref="S64">_xlfn.SINGLE(IFERROR(((MMULT(NotlarYuzdelikBasari!$E64:$N64,DersMatris_Degerlendirme!R$4:R$13)/(SUM(DersMatris_Degerlendirme!R$4:R$13)))+(MMULT(NotlarYuzdelikBasari!$AL64:$AU64,DersMatris_Degerlendirme!R$15:R$24)/(SUM(DersMatris_Degerlendirme!R$15:R$24))))/2,0))*(DersMatris!$Q$12/100)</f>
        <v>0</v>
      </c>
      <c r="U64" s="188">
        <f>IFERROR(
    (
        IFERROR( MMULT(NotlarYuzdelikBasari!$E64:$N64, Degerlendirme!D$4:D$13) / SUM(Degerlendirme!D$4:D$13), 0 ) +
        IFERROR( MMULT(NotlarYuzdelikBasari!$AL64:$AU64, Degerlendirme!D$15:D$24) / SUM(Degerlendirme!D$15:D$24), 0 )
    ) / 2,
    0
)</f>
        <v>0.5</v>
      </c>
      <c r="V64" s="188">
        <f>IFERROR(
    (
        IFERROR( MMULT(NotlarYuzdelikBasari!$E64:$N64, Degerlendirme!E$4:E$13) / SUM(Degerlendirme!E$4:E$13), 0 ) +
        IFERROR( MMULT(NotlarYuzdelikBasari!$AL64:$AU64, Degerlendirme!E$15:E$24) / SUM(Degerlendirme!E$15:E$24), 0 )
    ) / 2,
    0
)</f>
        <v>0.79166666666666674</v>
      </c>
      <c r="W64" s="188">
        <f>IFERROR(
    (
        IFERROR( MMULT(NotlarYuzdelikBasari!$E64:$N64, Degerlendirme!F$4:F$13) / SUM(Degerlendirme!F$4:F$13), 0 ) +
        IFERROR( MMULT(NotlarYuzdelikBasari!$AL64:$AU64, Degerlendirme!F$15:F$24) / SUM(Degerlendirme!F$15:F$24), 0 )
    ) / 2,
    0
)</f>
        <v>0.75</v>
      </c>
      <c r="X64" s="188">
        <f>IFERROR(
    (
        IFERROR( MMULT(NotlarYuzdelikBasari!$E64:$N64, Degerlendirme!G$4:G$13) / SUM(Degerlendirme!G$4:G$13), 0 ) +
        IFERROR( MMULT(NotlarYuzdelikBasari!$AL64:$AU64, Degerlendirme!G$15:G$24) / SUM(Degerlendirme!G$15:G$24), 0 )
    ) / 2,
    0
)</f>
        <v>0.91666666666666674</v>
      </c>
      <c r="Y64" s="188">
        <f>IFERROR(
    (
        IFERROR( MMULT(NotlarYuzdelikBasari!$E64:$N64, Degerlendirme!H$4:H$13) / SUM(Degerlendirme!H$4:H$13), 0 ) +
        IFERROR( MMULT(NotlarYuzdelikBasari!$AL64:$AU64, Degerlendirme!H$15:H$24) / SUM(Degerlendirme!H$15:H$24), 0 )
    ) / 2,
    0
)</f>
        <v>0.41666666666666669</v>
      </c>
      <c r="Z64" s="188">
        <f>IFERROR(
    (
        IFERROR( MMULT(NotlarYuzdelikBasari!$E64:$N64, Degerlendirme!I$4:I$13) / SUM(Degerlendirme!I$4:I$13), 0 ) +
        IFERROR( MMULT(NotlarYuzdelikBasari!$AL64:$AU64, Degerlendirme!I$15:I$24) / SUM(Degerlendirme!I$15:I$24), 0 )
    ) / 2,
    0
)</f>
        <v>0.8125</v>
      </c>
      <c r="AA64" s="188">
        <f>IFERROR(
    (
        IFERROR( MMULT(NotlarYuzdelikBasari!$E64:$N64, Degerlendirme!J$4:J$13) / SUM(Degerlendirme!J$4:J$13), 0 ) +
        IFERROR( MMULT(NotlarYuzdelikBasari!$AL64:$AU64, Degerlendirme!J$15:J$24) / SUM(Degerlendirme!J$15:J$24), 0 )
    ) / 2,
    0
)</f>
        <v>0.91666666666666674</v>
      </c>
      <c r="AB64" s="188">
        <f>IFERROR(
    (
        IFERROR( MMULT(NotlarYuzdelikBasari!$E64:$N64, Degerlendirme!K$4:K$13) / SUM(Degerlendirme!K$4:K$13), 0 ) +
        IFERROR( MMULT(NotlarYuzdelikBasari!$AL64:$AU64, Degerlendirme!K$15:K$24) / SUM(Degerlendirme!K$15:K$24), 0 )
    ) / 2,
    0
)</f>
        <v>1</v>
      </c>
    </row>
    <row r="65" spans="1:28" x14ac:dyDescent="0.25">
      <c r="A65" s="94">
        <v>63</v>
      </c>
      <c r="B65" s="143">
        <f>IF(Notlar!B65&lt;&gt;"",Notlar!B65,"")</f>
        <v>2211505050</v>
      </c>
      <c r="C65" s="144" t="str">
        <f>IF(Notlar!C65&lt;&gt;"",Notlar!C65,"")</f>
        <v xml:space="preserve">MEHMET MECİT </v>
      </c>
      <c r="D65" s="184" t="str">
        <f>IF(Notlar!D65&lt;&gt;"",Notlar!D65,"")</f>
        <v>ÇEVİKALP</v>
      </c>
      <c r="E65" s="208" cm="1">
        <f t="array" ref="E65">_xlfn.SINGLE(IFERROR(((MMULT(NotlarYuzdelikBasari!$E65:$N65,DersMatris_Degerlendirme!D$4:D$13)/(SUM(DersMatris_Degerlendirme!D$4:D$13)))+(MMULT(NotlarYuzdelikBasari!$AL65:$AU65,DersMatris_Degerlendirme!D$15:D$24)/(SUM(DersMatris_Degerlendirme!D$15:D$24))))/2,0))*(DersMatris!$C$12/100)</f>
        <v>0.52423517267267261</v>
      </c>
      <c r="F65" s="208" cm="1">
        <f t="array" ref="F65">_xlfn.SINGLE(IFERROR(((MMULT(NotlarYuzdelikBasari!$E65:$N65,DersMatris_Degerlendirme!E$4:E$13)/(SUM(DersMatris_Degerlendirme!E$4:E$13)))+(MMULT(NotlarYuzdelikBasari!$AL65:$AU65,DersMatris_Degerlendirme!E$15:E$24)/(SUM(DersMatris_Degerlendirme!E$15:E$24))))/2,0))*(DersMatris!$D$12/100)</f>
        <v>0.74837604949182501</v>
      </c>
      <c r="G65" s="204" cm="1">
        <f t="array" ref="G65">_xlfn.SINGLE(IFERROR(((MMULT(NotlarYuzdelikBasari!$E65:$N65,DersMatris_Degerlendirme!F$4:F$13)/(SUM(DersMatris_Degerlendirme!F$4:F$13)))+(MMULT(NotlarYuzdelikBasari!$AL65:$AU65,DersMatris_Degerlendirme!F$15:F$24)/(SUM(DersMatris_Degerlendirme!F$15:F$24))))/2,0))*(DersMatris!$E$12/100)</f>
        <v>0.66153846153846152</v>
      </c>
      <c r="H65" s="204" cm="1">
        <f t="array" ref="H65">_xlfn.SINGLE(IFERROR(((MMULT(NotlarYuzdelikBasari!$E65:$N65,DersMatris_Degerlendirme!G$4:G$13)/(SUM(DersMatris_Degerlendirme!G$4:G$13)))+(MMULT(NotlarYuzdelikBasari!$AL65:$AU65,DersMatris_Degerlendirme!G$15:G$24)/(SUM(DersMatris_Degerlendirme!G$15:G$24))))/2,0))*(DersMatris!$F$12/100)</f>
        <v>0.72085129310344831</v>
      </c>
      <c r="I65" s="204" cm="1">
        <f t="array" ref="I65">_xlfn.SINGLE(IFERROR(((MMULT(NotlarYuzdelikBasari!$E65:$N65,DersMatris_Degerlendirme!H$4:H$13)/(SUM(DersMatris_Degerlendirme!H$4:H$13)))+(MMULT(NotlarYuzdelikBasari!$AL65:$AU65,DersMatris_Degerlendirme!H$15:H$24)/(SUM(DersMatris_Degerlendirme!H$15:H$24))))/2,0))*(DersMatris!$G$12/100)</f>
        <v>0.44550653594771245</v>
      </c>
      <c r="J65" s="204" cm="1">
        <f t="array" ref="J65">_xlfn.SINGLE(IFERROR(((MMULT(NotlarYuzdelikBasari!$E65:$N65,DersMatris_Degerlendirme!I$4:I$13)/(SUM(DersMatris_Degerlendirme!I$4:I$13)))+(MMULT(NotlarYuzdelikBasari!$AL65:$AU65,DersMatris_Degerlendirme!I$15:I$24)/(SUM(DersMatris_Degerlendirme!I$15:I$24))))/2,0))*(DersMatris!$H$12/100)</f>
        <v>0.16250000000000001</v>
      </c>
      <c r="K65" s="204" cm="1">
        <f t="array" ref="K65">_xlfn.SINGLE(IFERROR(((MMULT(NotlarYuzdelikBasari!$E65:$N65,DersMatris_Degerlendirme!J$4:J$13)/(SUM(DersMatris_Degerlendirme!J$4:J$13)))+(MMULT(NotlarYuzdelikBasari!$AL65:$AU65,DersMatris_Degerlendirme!J$15:J$24)/(SUM(DersMatris_Degerlendirme!J$15:J$24))))/2,0))*(DersMatris!$I$12/100)</f>
        <v>0.15000000000000002</v>
      </c>
      <c r="L65" s="204" cm="1">
        <f t="array" ref="L65">_xlfn.SINGLE(IFERROR(((MMULT(NotlarYuzdelikBasari!$E65:$N65,DersMatris_Degerlendirme!K$4:K$13)/(SUM(DersMatris_Degerlendirme!K$4:K$13)))+(MMULT(NotlarYuzdelikBasari!$AL65:$AU65,DersMatris_Degerlendirme!K$15:K$24)/(SUM(DersMatris_Degerlendirme!K$15:K$24))))/2,0))*(DersMatris!$J$12/100)</f>
        <v>0.2142857142857143</v>
      </c>
      <c r="M65" s="204" cm="1">
        <f t="array" ref="M65">_xlfn.SINGLE(IFERROR(((MMULT(NotlarYuzdelikBasari!$E65:$N65,DersMatris_Degerlendirme!L$4:L$13)/(SUM(DersMatris_Degerlendirme!L$4:L$13)))+(MMULT(NotlarYuzdelikBasari!$AL65:$AU65,DersMatris_Degerlendirme!L$15:L$24)/(SUM(DersMatris_Degerlendirme!L$15:L$24))))/2,0))*(DersMatris!$K$12/100)</f>
        <v>0.37414965986394549</v>
      </c>
      <c r="N65" s="204" cm="1">
        <f t="array" ref="N65">_xlfn.SINGLE(IFERROR(((MMULT(NotlarYuzdelikBasari!$E65:$N65,DersMatris_Degerlendirme!M$4:M$13)/(SUM(DersMatris_Degerlendirme!M$4:M$13)))+(MMULT(NotlarYuzdelikBasari!$AL65:$AU65,DersMatris_Degerlendirme!M$15:M$24)/(SUM(DersMatris_Degerlendirme!M$15:M$24))))/2,0))*(DersMatris!$L$12/100)</f>
        <v>0.29495098039215684</v>
      </c>
      <c r="O65" s="204" cm="1">
        <f t="array" ref="O65">_xlfn.SINGLE(IFERROR(((MMULT(NotlarYuzdelikBasari!$E65:$N65,DersMatris_Degerlendirme!N$4:N$13)/(SUM(DersMatris_Degerlendirme!N$4:N$13)))+(MMULT(NotlarYuzdelikBasari!$AL65:$AU65,DersMatris_Degerlendirme!N$15:N$24)/(SUM(DersMatris_Degerlendirme!N$15:N$24))))/2,0))*(DersMatris!$M$12/100)</f>
        <v>0.62080345501955669</v>
      </c>
      <c r="P65" s="204" cm="1">
        <f t="array" ref="P65">_xlfn.SINGLE(IFERROR(((MMULT(NotlarYuzdelikBasari!$E65:$N65,DersMatris_Degerlendirme!O$4:O$13)/(SUM(DersMatris_Degerlendirme!O$4:O$13)))+(MMULT(NotlarYuzdelikBasari!$AL65:$AU65,DersMatris_Degerlendirme!O$15:O$24)/(SUM(DersMatris_Degerlendirme!O$15:O$24))))/2,0))*(DersMatris!$N$12/100)</f>
        <v>0</v>
      </c>
      <c r="Q65" s="204" cm="1">
        <f t="array" ref="Q65">_xlfn.SINGLE(IFERROR(((MMULT(NotlarYuzdelikBasari!$E65:$N65,DersMatris_Degerlendirme!P$4:P$13)/(SUM(DersMatris_Degerlendirme!P$4:P$13)))+(MMULT(NotlarYuzdelikBasari!$AL65:$AU65,DersMatris_Degerlendirme!P$15:P$24)/(SUM(DersMatris_Degerlendirme!P$15:P$24))))/2,0))*(DersMatris!$O$12/100)</f>
        <v>0</v>
      </c>
      <c r="R65" s="204" cm="1">
        <f t="array" ref="R65">_xlfn.SINGLE(IFERROR(((MMULT(NotlarYuzdelikBasari!$E65:$N65,DersMatris_Degerlendirme!Q$4:Q$13)/(SUM(DersMatris_Degerlendirme!Q$4:Q$13)))+(MMULT(NotlarYuzdelikBasari!$AL65:$AU65,DersMatris_Degerlendirme!Q$15:Q$24)/(SUM(DersMatris_Degerlendirme!Q$15:Q$24))))/2,0))*(DersMatris!$P$12/100)</f>
        <v>0</v>
      </c>
      <c r="S65" s="204" cm="1">
        <f t="array" ref="S65">_xlfn.SINGLE(IFERROR(((MMULT(NotlarYuzdelikBasari!$E65:$N65,DersMatris_Degerlendirme!R$4:R$13)/(SUM(DersMatris_Degerlendirme!R$4:R$13)))+(MMULT(NotlarYuzdelikBasari!$AL65:$AU65,DersMatris_Degerlendirme!R$15:R$24)/(SUM(DersMatris_Degerlendirme!R$15:R$24))))/2,0))*(DersMatris!$Q$12/100)</f>
        <v>0</v>
      </c>
      <c r="U65" s="188">
        <f>IFERROR(
    (
        IFERROR( MMULT(NotlarYuzdelikBasari!$E65:$N65, Degerlendirme!D$4:D$13) / SUM(Degerlendirme!D$4:D$13), 0 ) +
        IFERROR( MMULT(NotlarYuzdelikBasari!$AL65:$AU65, Degerlendirme!D$15:D$24) / SUM(Degerlendirme!D$15:D$24), 0 )
    ) / 2,
    0
)</f>
        <v>0.4375</v>
      </c>
      <c r="V65" s="188">
        <f>IFERROR(
    (
        IFERROR( MMULT(NotlarYuzdelikBasari!$E65:$N65, Degerlendirme!E$4:E$13) / SUM(Degerlendirme!E$4:E$13), 0 ) +
        IFERROR( MMULT(NotlarYuzdelikBasari!$AL65:$AU65, Degerlendirme!E$15:E$24) / SUM(Degerlendirme!E$15:E$24), 0 )
    ) / 2,
    0
)</f>
        <v>0.85416666666666674</v>
      </c>
      <c r="W65" s="188">
        <f>IFERROR(
    (
        IFERROR( MMULT(NotlarYuzdelikBasari!$E65:$N65, Degerlendirme!F$4:F$13) / SUM(Degerlendirme!F$4:F$13), 0 ) +
        IFERROR( MMULT(NotlarYuzdelikBasari!$AL65:$AU65, Degerlendirme!F$15:F$24) / SUM(Degerlendirme!F$15:F$24), 0 )
    ) / 2,
    0
)</f>
        <v>0.75</v>
      </c>
      <c r="X65" s="188">
        <f>IFERROR(
    (
        IFERROR( MMULT(NotlarYuzdelikBasari!$E65:$N65, Degerlendirme!G$4:G$13) / SUM(Degerlendirme!G$4:G$13), 0 ) +
        IFERROR( MMULT(NotlarYuzdelikBasari!$AL65:$AU65, Degerlendirme!G$15:G$24) / SUM(Degerlendirme!G$15:G$24), 0 )
    ) / 2,
    0
)</f>
        <v>0.91666666666666674</v>
      </c>
      <c r="Y65" s="188">
        <f>IFERROR(
    (
        IFERROR( MMULT(NotlarYuzdelikBasari!$E65:$N65, Degerlendirme!H$4:H$13) / SUM(Degerlendirme!H$4:H$13), 0 ) +
        IFERROR( MMULT(NotlarYuzdelikBasari!$AL65:$AU65, Degerlendirme!H$15:H$24) / SUM(Degerlendirme!H$15:H$24), 0 )
    ) / 2,
    0
)</f>
        <v>0.45833333333333331</v>
      </c>
      <c r="Z65" s="188">
        <f>IFERROR(
    (
        IFERROR( MMULT(NotlarYuzdelikBasari!$E65:$N65, Degerlendirme!I$4:I$13) / SUM(Degerlendirme!I$4:I$13), 0 ) +
        IFERROR( MMULT(NotlarYuzdelikBasari!$AL65:$AU65, Degerlendirme!I$15:I$24) / SUM(Degerlendirme!I$15:I$24), 0 )
    ) / 2,
    0
)</f>
        <v>0.875</v>
      </c>
      <c r="AA65" s="188">
        <f>IFERROR(
    (
        IFERROR( MMULT(NotlarYuzdelikBasari!$E65:$N65, Degerlendirme!J$4:J$13) / SUM(Degerlendirme!J$4:J$13), 0 ) +
        IFERROR( MMULT(NotlarYuzdelikBasari!$AL65:$AU65, Degerlendirme!J$15:J$24) / SUM(Degerlendirme!J$15:J$24), 0 )
    ) / 2,
    0
)</f>
        <v>0.83333333333333326</v>
      </c>
      <c r="AB65" s="188">
        <f>IFERROR(
    (
        IFERROR( MMULT(NotlarYuzdelikBasari!$E65:$N65, Degerlendirme!K$4:K$13) / SUM(Degerlendirme!K$4:K$13), 0 ) +
        IFERROR( MMULT(NotlarYuzdelikBasari!$AL65:$AU65, Degerlendirme!K$15:K$24) / SUM(Degerlendirme!K$15:K$24), 0 )
    ) / 2,
    0
)</f>
        <v>0.5</v>
      </c>
    </row>
    <row r="66" spans="1:28" x14ac:dyDescent="0.25">
      <c r="A66" s="95">
        <v>64</v>
      </c>
      <c r="B66" s="141">
        <f>IF(Notlar!B66&lt;&gt;"",Notlar!B66,"")</f>
        <v>2211505051</v>
      </c>
      <c r="C66" s="142" t="str">
        <f>IF(Notlar!C66&lt;&gt;"",Notlar!C66,"")</f>
        <v xml:space="preserve">SEKVAN </v>
      </c>
      <c r="D66" s="183" t="str">
        <f>IF(Notlar!D66&lt;&gt;"",Notlar!D66,"")</f>
        <v>DAYAN</v>
      </c>
      <c r="E66" s="208" cm="1">
        <f t="array" ref="E66">_xlfn.SINGLE(IFERROR(((MMULT(NotlarYuzdelikBasari!$E66:$N66,DersMatris_Degerlendirme!D$4:D$13)/(SUM(DersMatris_Degerlendirme!D$4:D$13)))+(MMULT(NotlarYuzdelikBasari!$AL66:$AU66,DersMatris_Degerlendirme!D$15:D$24)/(SUM(DersMatris_Degerlendirme!D$15:D$24))))/2,0))*(DersMatris!$C$12/100)</f>
        <v>0.56208552302302306</v>
      </c>
      <c r="F66" s="208" cm="1">
        <f t="array" ref="F66">_xlfn.SINGLE(IFERROR(((MMULT(NotlarYuzdelikBasari!$E66:$N66,DersMatris_Degerlendirme!E$4:E$13)/(SUM(DersMatris_Degerlendirme!E$4:E$13)))+(MMULT(NotlarYuzdelikBasari!$AL66:$AU66,DersMatris_Degerlendirme!E$15:E$24)/(SUM(DersMatris_Degerlendirme!E$15:E$24))))/2,0))*(DersMatris!$D$12/100)</f>
        <v>0.80837936367653562</v>
      </c>
      <c r="G66" s="204" cm="1">
        <f t="array" ref="G66">_xlfn.SINGLE(IFERROR(((MMULT(NotlarYuzdelikBasari!$E66:$N66,DersMatris_Degerlendirme!F$4:F$13)/(SUM(DersMatris_Degerlendirme!F$4:F$13)))+(MMULT(NotlarYuzdelikBasari!$AL66:$AU66,DersMatris_Degerlendirme!F$15:F$24)/(SUM(DersMatris_Degerlendirme!F$15:F$24))))/2,0))*(DersMatris!$E$12/100)</f>
        <v>0.71678321678321688</v>
      </c>
      <c r="H66" s="204" cm="1">
        <f t="array" ref="H66">_xlfn.SINGLE(IFERROR(((MMULT(NotlarYuzdelikBasari!$E66:$N66,DersMatris_Degerlendirme!G$4:G$13)/(SUM(DersMatris_Degerlendirme!G$4:G$13)))+(MMULT(NotlarYuzdelikBasari!$AL66:$AU66,DersMatris_Degerlendirme!G$15:G$24)/(SUM(DersMatris_Degerlendirme!G$15:G$24))))/2,0))*(DersMatris!$F$12/100)</f>
        <v>0.78329741379310347</v>
      </c>
      <c r="I66" s="204" cm="1">
        <f t="array" ref="I66">_xlfn.SINGLE(IFERROR(((MMULT(NotlarYuzdelikBasari!$E66:$N66,DersMatris_Degerlendirme!H$4:H$13)/(SUM(DersMatris_Degerlendirme!H$4:H$13)))+(MMULT(NotlarYuzdelikBasari!$AL66:$AU66,DersMatris_Degerlendirme!H$15:H$24)/(SUM(DersMatris_Degerlendirme!H$15:H$24))))/2,0))*(DersMatris!$G$12/100)</f>
        <v>0.48775093370681616</v>
      </c>
      <c r="J66" s="204" cm="1">
        <f t="array" ref="J66">_xlfn.SINGLE(IFERROR(((MMULT(NotlarYuzdelikBasari!$E66:$N66,DersMatris_Degerlendirme!I$4:I$13)/(SUM(DersMatris_Degerlendirme!I$4:I$13)))+(MMULT(NotlarYuzdelikBasari!$AL66:$AU66,DersMatris_Degerlendirme!I$15:I$24)/(SUM(DersMatris_Degerlendirme!I$15:I$24))))/2,0))*(DersMatris!$H$12/100)</f>
        <v>0.18333333333333335</v>
      </c>
      <c r="K66" s="204" cm="1">
        <f t="array" ref="K66">_xlfn.SINGLE(IFERROR(((MMULT(NotlarYuzdelikBasari!$E66:$N66,DersMatris_Degerlendirme!J$4:J$13)/(SUM(DersMatris_Degerlendirme!J$4:J$13)))+(MMULT(NotlarYuzdelikBasari!$AL66:$AU66,DersMatris_Degerlendirme!J$15:J$24)/(SUM(DersMatris_Degerlendirme!J$15:J$24))))/2,0))*(DersMatris!$I$12/100)</f>
        <v>0.17500000000000002</v>
      </c>
      <c r="L66" s="204" cm="1">
        <f t="array" ref="L66">_xlfn.SINGLE(IFERROR(((MMULT(NotlarYuzdelikBasari!$E66:$N66,DersMatris_Degerlendirme!K$4:K$13)/(SUM(DersMatris_Degerlendirme!K$4:K$13)))+(MMULT(NotlarYuzdelikBasari!$AL66:$AU66,DersMatris_Degerlendirme!K$15:K$24)/(SUM(DersMatris_Degerlendirme!K$15:K$24))))/2,0))*(DersMatris!$J$12/100)</f>
        <v>0.23809523809523808</v>
      </c>
      <c r="M66" s="204" cm="1">
        <f t="array" ref="M66">_xlfn.SINGLE(IFERROR(((MMULT(NotlarYuzdelikBasari!$E66:$N66,DersMatris_Degerlendirme!L$4:L$13)/(SUM(DersMatris_Degerlendirme!L$4:L$13)))+(MMULT(NotlarYuzdelikBasari!$AL66:$AU66,DersMatris_Degerlendirme!L$15:L$24)/(SUM(DersMatris_Degerlendirme!L$15:L$24))))/2,0))*(DersMatris!$K$12/100)</f>
        <v>0.41102040816326524</v>
      </c>
      <c r="N66" s="204" cm="1">
        <f t="array" ref="N66">_xlfn.SINGLE(IFERROR(((MMULT(NotlarYuzdelikBasari!$E66:$N66,DersMatris_Degerlendirme!M$4:M$13)/(SUM(DersMatris_Degerlendirme!M$4:M$13)))+(MMULT(NotlarYuzdelikBasari!$AL66:$AU66,DersMatris_Degerlendirme!M$15:M$24)/(SUM(DersMatris_Degerlendirme!M$15:M$24))))/2,0))*(DersMatris!$L$12/100)</f>
        <v>0.32959558823529411</v>
      </c>
      <c r="O66" s="204" cm="1">
        <f t="array" ref="O66">_xlfn.SINGLE(IFERROR(((MMULT(NotlarYuzdelikBasari!$E66:$N66,DersMatris_Degerlendirme!N$4:N$13)/(SUM(DersMatris_Degerlendirme!N$4:N$13)))+(MMULT(NotlarYuzdelikBasari!$AL66:$AU66,DersMatris_Degerlendirme!N$15:N$24)/(SUM(DersMatris_Degerlendirme!N$15:N$24))))/2,0))*(DersMatris!$M$12/100)</f>
        <v>0.67397327249022165</v>
      </c>
      <c r="P66" s="204" cm="1">
        <f t="array" ref="P66">_xlfn.SINGLE(IFERROR(((MMULT(NotlarYuzdelikBasari!$E66:$N66,DersMatris_Degerlendirme!O$4:O$13)/(SUM(DersMatris_Degerlendirme!O$4:O$13)))+(MMULT(NotlarYuzdelikBasari!$AL66:$AU66,DersMatris_Degerlendirme!O$15:O$24)/(SUM(DersMatris_Degerlendirme!O$15:O$24))))/2,0))*(DersMatris!$N$12/100)</f>
        <v>0</v>
      </c>
      <c r="Q66" s="204" cm="1">
        <f t="array" ref="Q66">_xlfn.SINGLE(IFERROR(((MMULT(NotlarYuzdelikBasari!$E66:$N66,DersMatris_Degerlendirme!P$4:P$13)/(SUM(DersMatris_Degerlendirme!P$4:P$13)))+(MMULT(NotlarYuzdelikBasari!$AL66:$AU66,DersMatris_Degerlendirme!P$15:P$24)/(SUM(DersMatris_Degerlendirme!P$15:P$24))))/2,0))*(DersMatris!$O$12/100)</f>
        <v>0</v>
      </c>
      <c r="R66" s="204" cm="1">
        <f t="array" ref="R66">_xlfn.SINGLE(IFERROR(((MMULT(NotlarYuzdelikBasari!$E66:$N66,DersMatris_Degerlendirme!Q$4:Q$13)/(SUM(DersMatris_Degerlendirme!Q$4:Q$13)))+(MMULT(NotlarYuzdelikBasari!$AL66:$AU66,DersMatris_Degerlendirme!Q$15:Q$24)/(SUM(DersMatris_Degerlendirme!Q$15:Q$24))))/2,0))*(DersMatris!$P$12/100)</f>
        <v>0</v>
      </c>
      <c r="S66" s="204" cm="1">
        <f t="array" ref="S66">_xlfn.SINGLE(IFERROR(((MMULT(NotlarYuzdelikBasari!$E66:$N66,DersMatris_Degerlendirme!R$4:R$13)/(SUM(DersMatris_Degerlendirme!R$4:R$13)))+(MMULT(NotlarYuzdelikBasari!$AL66:$AU66,DersMatris_Degerlendirme!R$15:R$24)/(SUM(DersMatris_Degerlendirme!R$15:R$24))))/2,0))*(DersMatris!$Q$12/100)</f>
        <v>0</v>
      </c>
      <c r="U66" s="188">
        <f>IFERROR(
    (
        IFERROR( MMULT(NotlarYuzdelikBasari!$E66:$N66, Degerlendirme!D$4:D$13) / SUM(Degerlendirme!D$4:D$13), 0 ) +
        IFERROR( MMULT(NotlarYuzdelikBasari!$AL66:$AU66, Degerlendirme!D$15:D$24) / SUM(Degerlendirme!D$15:D$24), 0 )
    ) / 2,
    0
)</f>
        <v>0.5</v>
      </c>
      <c r="V66" s="188">
        <f>IFERROR(
    (
        IFERROR( MMULT(NotlarYuzdelikBasari!$E66:$N66, Degerlendirme!E$4:E$13) / SUM(Degerlendirme!E$4:E$13), 0 ) +
        IFERROR( MMULT(NotlarYuzdelikBasari!$AL66:$AU66, Degerlendirme!E$15:E$24) / SUM(Degerlendirme!E$15:E$24), 0 )
    ) / 2,
    0
)</f>
        <v>0.89583333333333326</v>
      </c>
      <c r="W66" s="188">
        <f>IFERROR(
    (
        IFERROR( MMULT(NotlarYuzdelikBasari!$E66:$N66, Degerlendirme!F$4:F$13) / SUM(Degerlendirme!F$4:F$13), 0 ) +
        IFERROR( MMULT(NotlarYuzdelikBasari!$AL66:$AU66, Degerlendirme!F$15:F$24) / SUM(Degerlendirme!F$15:F$24), 0 )
    ) / 2,
    0
)</f>
        <v>0.58333333333333326</v>
      </c>
      <c r="X66" s="188">
        <f>IFERROR(
    (
        IFERROR( MMULT(NotlarYuzdelikBasari!$E66:$N66, Degerlendirme!G$4:G$13) / SUM(Degerlendirme!G$4:G$13), 0 ) +
        IFERROR( MMULT(NotlarYuzdelikBasari!$AL66:$AU66, Degerlendirme!G$15:G$24) / SUM(Degerlendirme!G$15:G$24), 0 )
    ) / 2,
    0
)</f>
        <v>1</v>
      </c>
      <c r="Y66" s="188">
        <f>IFERROR(
    (
        IFERROR( MMULT(NotlarYuzdelikBasari!$E66:$N66, Degerlendirme!H$4:H$13) / SUM(Degerlendirme!H$4:H$13), 0 ) +
        IFERROR( MMULT(NotlarYuzdelikBasari!$AL66:$AU66, Degerlendirme!H$15:H$24) / SUM(Degerlendirme!H$15:H$24), 0 )
    ) / 2,
    0
)</f>
        <v>0.45833333333333331</v>
      </c>
      <c r="Z66" s="188">
        <f>IFERROR(
    (
        IFERROR( MMULT(NotlarYuzdelikBasari!$E66:$N66, Degerlendirme!I$4:I$13) / SUM(Degerlendirme!I$4:I$13), 0 ) +
        IFERROR( MMULT(NotlarYuzdelikBasari!$AL66:$AU66, Degerlendirme!I$15:I$24) / SUM(Degerlendirme!I$15:I$24), 0 )
    ) / 2,
    0
)</f>
        <v>0.9375</v>
      </c>
      <c r="AA66" s="188">
        <f>IFERROR(
    (
        IFERROR( MMULT(NotlarYuzdelikBasari!$E66:$N66, Degerlendirme!J$4:J$13) / SUM(Degerlendirme!J$4:J$13), 0 ) +
        IFERROR( MMULT(NotlarYuzdelikBasari!$AL66:$AU66, Degerlendirme!J$15:J$24) / SUM(Degerlendirme!J$15:J$24), 0 )
    ) / 2,
    0
)</f>
        <v>0.95833333333333326</v>
      </c>
      <c r="AB66" s="188">
        <f>IFERROR(
    (
        IFERROR( MMULT(NotlarYuzdelikBasari!$E66:$N66, Degerlendirme!K$4:K$13) / SUM(Degerlendirme!K$4:K$13), 0 ) +
        IFERROR( MMULT(NotlarYuzdelikBasari!$AL66:$AU66, Degerlendirme!K$15:K$24) / SUM(Degerlendirme!K$15:K$24), 0 )
    ) / 2,
    0
)</f>
        <v>0.75</v>
      </c>
    </row>
    <row r="67" spans="1:28" x14ac:dyDescent="0.25">
      <c r="A67" s="94">
        <v>65</v>
      </c>
      <c r="B67" s="143">
        <f>IF(Notlar!B67&lt;&gt;"",Notlar!B67,"")</f>
        <v>2211505052</v>
      </c>
      <c r="C67" s="144" t="str">
        <f>IF(Notlar!C67&lt;&gt;"",Notlar!C67,"")</f>
        <v xml:space="preserve">EMİRHAN </v>
      </c>
      <c r="D67" s="184" t="str">
        <f>IF(Notlar!D67&lt;&gt;"",Notlar!D67,"")</f>
        <v>ÇAĞLAYANDERE</v>
      </c>
      <c r="E67" s="208" cm="1">
        <f t="array" ref="E67">_xlfn.SINGLE(IFERROR(((MMULT(NotlarYuzdelikBasari!$E67:$N67,DersMatris_Degerlendirme!D$4:D$13)/(SUM(DersMatris_Degerlendirme!D$4:D$13)))+(MMULT(NotlarYuzdelikBasari!$AL67:$AU67,DersMatris_Degerlendirme!D$15:D$24)/(SUM(DersMatris_Degerlendirme!D$15:D$24))))/2,0))*(DersMatris!$C$12/100)</f>
        <v>0.50538820070070067</v>
      </c>
      <c r="F67" s="208" cm="1">
        <f t="array" ref="F67">_xlfn.SINGLE(IFERROR(((MMULT(NotlarYuzdelikBasari!$E67:$N67,DersMatris_Degerlendirme!E$4:E$13)/(SUM(DersMatris_Degerlendirme!E$4:E$13)))+(MMULT(NotlarYuzdelikBasari!$AL67:$AU67,DersMatris_Degerlendirme!E$15:E$24)/(SUM(DersMatris_Degerlendirme!E$15:E$24))))/2,0))*(DersMatris!$D$12/100)</f>
        <v>0.72511047282368535</v>
      </c>
      <c r="G67" s="204" cm="1">
        <f t="array" ref="G67">_xlfn.SINGLE(IFERROR(((MMULT(NotlarYuzdelikBasari!$E67:$N67,DersMatris_Degerlendirme!F$4:F$13)/(SUM(DersMatris_Degerlendirme!F$4:F$13)))+(MMULT(NotlarYuzdelikBasari!$AL67:$AU67,DersMatris_Degerlendirme!F$15:F$24)/(SUM(DersMatris_Degerlendirme!F$15:F$24))))/2,0))*(DersMatris!$E$12/100)</f>
        <v>0.64013986013986024</v>
      </c>
      <c r="H67" s="204" cm="1">
        <f t="array" ref="H67">_xlfn.SINGLE(IFERROR(((MMULT(NotlarYuzdelikBasari!$E67:$N67,DersMatris_Degerlendirme!G$4:G$13)/(SUM(DersMatris_Degerlendirme!G$4:G$13)))+(MMULT(NotlarYuzdelikBasari!$AL67:$AU67,DersMatris_Degerlendirme!G$15:G$24)/(SUM(DersMatris_Degerlendirme!G$15:G$24))))/2,0))*(DersMatris!$F$12/100)</f>
        <v>0.7007543103448276</v>
      </c>
      <c r="I67" s="204" cm="1">
        <f t="array" ref="I67">_xlfn.SINGLE(IFERROR(((MMULT(NotlarYuzdelikBasari!$E67:$N67,DersMatris_Degerlendirme!H$4:H$13)/(SUM(DersMatris_Degerlendirme!H$4:H$13)))+(MMULT(NotlarYuzdelikBasari!$AL67:$AU67,DersMatris_Degerlendirme!H$15:H$24)/(SUM(DersMatris_Degerlendirme!H$15:H$24))))/2,0))*(DersMatris!$G$12/100)</f>
        <v>0.4361928104575164</v>
      </c>
      <c r="J67" s="204" cm="1">
        <f t="array" ref="J67">_xlfn.SINGLE(IFERROR(((MMULT(NotlarYuzdelikBasari!$E67:$N67,DersMatris_Degerlendirme!I$4:I$13)/(SUM(DersMatris_Degerlendirme!I$4:I$13)))+(MMULT(NotlarYuzdelikBasari!$AL67:$AU67,DersMatris_Degerlendirme!I$15:I$24)/(SUM(DersMatris_Degerlendirme!I$15:I$24))))/2,0))*(DersMatris!$H$12/100)</f>
        <v>0.16250000000000001</v>
      </c>
      <c r="K67" s="204" cm="1">
        <f t="array" ref="K67">_xlfn.SINGLE(IFERROR(((MMULT(NotlarYuzdelikBasari!$E67:$N67,DersMatris_Degerlendirme!J$4:J$13)/(SUM(DersMatris_Degerlendirme!J$4:J$13)))+(MMULT(NotlarYuzdelikBasari!$AL67:$AU67,DersMatris_Degerlendirme!J$15:J$24)/(SUM(DersMatris_Degerlendirme!J$15:J$24))))/2,0))*(DersMatris!$I$12/100)</f>
        <v>0.15833333333333333</v>
      </c>
      <c r="L67" s="204" cm="1">
        <f t="array" ref="L67">_xlfn.SINGLE(IFERROR(((MMULT(NotlarYuzdelikBasari!$E67:$N67,DersMatris_Degerlendirme!K$4:K$13)/(SUM(DersMatris_Degerlendirme!K$4:K$13)))+(MMULT(NotlarYuzdelikBasari!$AL67:$AU67,DersMatris_Degerlendirme!K$15:K$24)/(SUM(DersMatris_Degerlendirme!K$15:K$24))))/2,0))*(DersMatris!$J$12/100)</f>
        <v>0.21190476190476193</v>
      </c>
      <c r="M67" s="204" cm="1">
        <f t="array" ref="M67">_xlfn.SINGLE(IFERROR(((MMULT(NotlarYuzdelikBasari!$E67:$N67,DersMatris_Degerlendirme!L$4:L$13)/(SUM(DersMatris_Degerlendirme!L$4:L$13)))+(MMULT(NotlarYuzdelikBasari!$AL67:$AU67,DersMatris_Degerlendirme!L$15:L$24)/(SUM(DersMatris_Degerlendirme!L$15:L$24))))/2,0))*(DersMatris!$K$12/100)</f>
        <v>0.36639455782312919</v>
      </c>
      <c r="N67" s="204" cm="1">
        <f t="array" ref="N67">_xlfn.SINGLE(IFERROR(((MMULT(NotlarYuzdelikBasari!$E67:$N67,DersMatris_Degerlendirme!M$4:M$13)/(SUM(DersMatris_Degerlendirme!M$4:M$13)))+(MMULT(NotlarYuzdelikBasari!$AL67:$AU67,DersMatris_Degerlendirme!M$15:M$24)/(SUM(DersMatris_Degerlendirme!M$15:M$24))))/2,0))*(DersMatris!$L$12/100)</f>
        <v>0.29360294117647057</v>
      </c>
      <c r="O67" s="204" cm="1">
        <f t="array" ref="O67">_xlfn.SINGLE(IFERROR(((MMULT(NotlarYuzdelikBasari!$E67:$N67,DersMatris_Degerlendirme!N$4:N$13)/(SUM(DersMatris_Degerlendirme!N$4:N$13)))+(MMULT(NotlarYuzdelikBasari!$AL67:$AU67,DersMatris_Degerlendirme!N$15:N$24)/(SUM(DersMatris_Degerlendirme!N$15:N$24))))/2,0))*(DersMatris!$M$12/100)</f>
        <v>0.60081893741851367</v>
      </c>
      <c r="P67" s="204" cm="1">
        <f t="array" ref="P67">_xlfn.SINGLE(IFERROR(((MMULT(NotlarYuzdelikBasari!$E67:$N67,DersMatris_Degerlendirme!O$4:O$13)/(SUM(DersMatris_Degerlendirme!O$4:O$13)))+(MMULT(NotlarYuzdelikBasari!$AL67:$AU67,DersMatris_Degerlendirme!O$15:O$24)/(SUM(DersMatris_Degerlendirme!O$15:O$24))))/2,0))*(DersMatris!$N$12/100)</f>
        <v>0</v>
      </c>
      <c r="Q67" s="204" cm="1">
        <f t="array" ref="Q67">_xlfn.SINGLE(IFERROR(((MMULT(NotlarYuzdelikBasari!$E67:$N67,DersMatris_Degerlendirme!P$4:P$13)/(SUM(DersMatris_Degerlendirme!P$4:P$13)))+(MMULT(NotlarYuzdelikBasari!$AL67:$AU67,DersMatris_Degerlendirme!P$15:P$24)/(SUM(DersMatris_Degerlendirme!P$15:P$24))))/2,0))*(DersMatris!$O$12/100)</f>
        <v>0</v>
      </c>
      <c r="R67" s="204" cm="1">
        <f t="array" ref="R67">_xlfn.SINGLE(IFERROR(((MMULT(NotlarYuzdelikBasari!$E67:$N67,DersMatris_Degerlendirme!Q$4:Q$13)/(SUM(DersMatris_Degerlendirme!Q$4:Q$13)))+(MMULT(NotlarYuzdelikBasari!$AL67:$AU67,DersMatris_Degerlendirme!Q$15:Q$24)/(SUM(DersMatris_Degerlendirme!Q$15:Q$24))))/2,0))*(DersMatris!$P$12/100)</f>
        <v>0</v>
      </c>
      <c r="S67" s="204" cm="1">
        <f t="array" ref="S67">_xlfn.SINGLE(IFERROR(((MMULT(NotlarYuzdelikBasari!$E67:$N67,DersMatris_Degerlendirme!R$4:R$13)/(SUM(DersMatris_Degerlendirme!R$4:R$13)))+(MMULT(NotlarYuzdelikBasari!$AL67:$AU67,DersMatris_Degerlendirme!R$15:R$24)/(SUM(DersMatris_Degerlendirme!R$15:R$24))))/2,0))*(DersMatris!$Q$12/100)</f>
        <v>0</v>
      </c>
      <c r="U67" s="188">
        <f>IFERROR(
    (
        IFERROR( MMULT(NotlarYuzdelikBasari!$E67:$N67, Degerlendirme!D$4:D$13) / SUM(Degerlendirme!D$4:D$13), 0 ) +
        IFERROR( MMULT(NotlarYuzdelikBasari!$AL67:$AU67, Degerlendirme!D$15:D$24) / SUM(Degerlendirme!D$15:D$24), 0 )
    ) / 2,
    0
)</f>
        <v>0.5</v>
      </c>
      <c r="V67" s="188">
        <f>IFERROR(
    (
        IFERROR( MMULT(NotlarYuzdelikBasari!$E67:$N67, Degerlendirme!E$4:E$13) / SUM(Degerlendirme!E$4:E$13), 0 ) +
        IFERROR( MMULT(NotlarYuzdelikBasari!$AL67:$AU67, Degerlendirme!E$15:E$24) / SUM(Degerlendirme!E$15:E$24), 0 )
    ) / 2,
    0
)</f>
        <v>0.85416666666666674</v>
      </c>
      <c r="W67" s="188">
        <f>IFERROR(
    (
        IFERROR( MMULT(NotlarYuzdelikBasari!$E67:$N67, Degerlendirme!F$4:F$13) / SUM(Degerlendirme!F$4:F$13), 0 ) +
        IFERROR( MMULT(NotlarYuzdelikBasari!$AL67:$AU67, Degerlendirme!F$15:F$24) / SUM(Degerlendirme!F$15:F$24), 0 )
    ) / 2,
    0
)</f>
        <v>0.58333333333333326</v>
      </c>
      <c r="X67" s="188">
        <f>IFERROR(
    (
        IFERROR( MMULT(NotlarYuzdelikBasari!$E67:$N67, Degerlendirme!G$4:G$13) / SUM(Degerlendirme!G$4:G$13), 0 ) +
        IFERROR( MMULT(NotlarYuzdelikBasari!$AL67:$AU67, Degerlendirme!G$15:G$24) / SUM(Degerlendirme!G$15:G$24), 0 )
    ) / 2,
    0
)</f>
        <v>0.70833333333333326</v>
      </c>
      <c r="Y67" s="188">
        <f>IFERROR(
    (
        IFERROR( MMULT(NotlarYuzdelikBasari!$E67:$N67, Degerlendirme!H$4:H$13) / SUM(Degerlendirme!H$4:H$13), 0 ) +
        IFERROR( MMULT(NotlarYuzdelikBasari!$AL67:$AU67, Degerlendirme!H$15:H$24) / SUM(Degerlendirme!H$15:H$24), 0 )
    ) / 2,
    0
)</f>
        <v>0.375</v>
      </c>
      <c r="Z67" s="188">
        <f>IFERROR(
    (
        IFERROR( MMULT(NotlarYuzdelikBasari!$E67:$N67, Degerlendirme!I$4:I$13) / SUM(Degerlendirme!I$4:I$13), 0 ) +
        IFERROR( MMULT(NotlarYuzdelikBasari!$AL67:$AU67, Degerlendirme!I$15:I$24) / SUM(Degerlendirme!I$15:I$24), 0 )
    ) / 2,
    0
)</f>
        <v>0.75</v>
      </c>
      <c r="AA67" s="188">
        <f>IFERROR(
    (
        IFERROR( MMULT(NotlarYuzdelikBasari!$E67:$N67, Degerlendirme!J$4:J$13) / SUM(Degerlendirme!J$4:J$13), 0 ) +
        IFERROR( MMULT(NotlarYuzdelikBasari!$AL67:$AU67, Degerlendirme!J$15:J$24) / SUM(Degerlendirme!J$15:J$24), 0 )
    ) / 2,
    0
)</f>
        <v>0.875</v>
      </c>
      <c r="AB67" s="188">
        <f>IFERROR(
    (
        IFERROR( MMULT(NotlarYuzdelikBasari!$E67:$N67, Degerlendirme!K$4:K$13) / SUM(Degerlendirme!K$4:K$13), 0 ) +
        IFERROR( MMULT(NotlarYuzdelikBasari!$AL67:$AU67, Degerlendirme!K$15:K$24) / SUM(Degerlendirme!K$15:K$24), 0 )
    ) / 2,
    0
)</f>
        <v>0.875</v>
      </c>
    </row>
    <row r="68" spans="1:28" x14ac:dyDescent="0.25">
      <c r="A68" s="95">
        <v>66</v>
      </c>
      <c r="B68" s="141">
        <f>IF(Notlar!B68&lt;&gt;"",Notlar!B68,"")</f>
        <v>2211505054</v>
      </c>
      <c r="C68" s="142" t="str">
        <f>IF(Notlar!C68&lt;&gt;"",Notlar!C68,"")</f>
        <v xml:space="preserve">HASAN BUĞRA </v>
      </c>
      <c r="D68" s="183" t="str">
        <f>IF(Notlar!D68&lt;&gt;"",Notlar!D68,"")</f>
        <v>TOKTAŞ</v>
      </c>
      <c r="E68" s="208" cm="1">
        <f t="array" ref="E68">_xlfn.SINGLE(IFERROR(((MMULT(NotlarYuzdelikBasari!$E68:$N68,DersMatris_Degerlendirme!D$4:D$13)/(SUM(DersMatris_Degerlendirme!D$4:D$13)))+(MMULT(NotlarYuzdelikBasari!$AL68:$AU68,DersMatris_Degerlendirme!D$15:D$24)/(SUM(DersMatris_Degerlendirme!D$15:D$24))))/2,0))*(DersMatris!$C$12/100)</f>
        <v>0.51575012512512519</v>
      </c>
      <c r="F68" s="208" cm="1">
        <f t="array" ref="F68">_xlfn.SINGLE(IFERROR(((MMULT(NotlarYuzdelikBasari!$E68:$N68,DersMatris_Degerlendirme!E$4:E$13)/(SUM(DersMatris_Degerlendirme!E$4:E$13)))+(MMULT(NotlarYuzdelikBasari!$AL68:$AU68,DersMatris_Degerlendirme!E$15:E$24)/(SUM(DersMatris_Degerlendirme!E$15:E$24))))/2,0))*(DersMatris!$D$12/100)</f>
        <v>0.73915433053468849</v>
      </c>
      <c r="G68" s="204" cm="1">
        <f t="array" ref="G68">_xlfn.SINGLE(IFERROR(((MMULT(NotlarYuzdelikBasari!$E68:$N68,DersMatris_Degerlendirme!F$4:F$13)/(SUM(DersMatris_Degerlendirme!F$4:F$13)))+(MMULT(NotlarYuzdelikBasari!$AL68:$AU68,DersMatris_Degerlendirme!F$15:F$24)/(SUM(DersMatris_Degerlendirme!F$15:F$24))))/2,0))*(DersMatris!$E$12/100)</f>
        <v>0.65398601398601408</v>
      </c>
      <c r="H68" s="204" cm="1">
        <f t="array" ref="H68">_xlfn.SINGLE(IFERROR(((MMULT(NotlarYuzdelikBasari!$E68:$N68,DersMatris_Degerlendirme!G$4:G$13)/(SUM(DersMatris_Degerlendirme!G$4:G$13)))+(MMULT(NotlarYuzdelikBasari!$AL68:$AU68,DersMatris_Degerlendirme!G$15:G$24)/(SUM(DersMatris_Degerlendirme!G$15:G$24))))/2,0))*(DersMatris!$F$12/100)</f>
        <v>0.71481681034482758</v>
      </c>
      <c r="I68" s="204" cm="1">
        <f t="array" ref="I68">_xlfn.SINGLE(IFERROR(((MMULT(NotlarYuzdelikBasari!$E68:$N68,DersMatris_Degerlendirme!H$4:H$13)/(SUM(DersMatris_Degerlendirme!H$4:H$13)))+(MMULT(NotlarYuzdelikBasari!$AL68:$AU68,DersMatris_Degerlendirme!H$15:H$24)/(SUM(DersMatris_Degerlendirme!H$15:H$24))))/2,0))*(DersMatris!$G$12/100)</f>
        <v>0.44018440709617185</v>
      </c>
      <c r="J68" s="204" cm="1">
        <f t="array" ref="J68">_xlfn.SINGLE(IFERROR(((MMULT(NotlarYuzdelikBasari!$E68:$N68,DersMatris_Degerlendirme!I$4:I$13)/(SUM(DersMatris_Degerlendirme!I$4:I$13)))+(MMULT(NotlarYuzdelikBasari!$AL68:$AU68,DersMatris_Degerlendirme!I$15:I$24)/(SUM(DersMatris_Degerlendirme!I$15:I$24))))/2,0))*(DersMatris!$H$12/100)</f>
        <v>0.15833333333333333</v>
      </c>
      <c r="K68" s="204" cm="1">
        <f t="array" ref="K68">_xlfn.SINGLE(IFERROR(((MMULT(NotlarYuzdelikBasari!$E68:$N68,DersMatris_Degerlendirme!J$4:J$13)/(SUM(DersMatris_Degerlendirme!J$4:J$13)))+(MMULT(NotlarYuzdelikBasari!$AL68:$AU68,DersMatris_Degerlendirme!J$15:J$24)/(SUM(DersMatris_Degerlendirme!J$15:J$24))))/2,0))*(DersMatris!$I$12/100)</f>
        <v>0.15833333333333333</v>
      </c>
      <c r="L68" s="204" cm="1">
        <f t="array" ref="L68">_xlfn.SINGLE(IFERROR(((MMULT(NotlarYuzdelikBasari!$E68:$N68,DersMatris_Degerlendirme!K$4:K$13)/(SUM(DersMatris_Degerlendirme!K$4:K$13)))+(MMULT(NotlarYuzdelikBasari!$AL68:$AU68,DersMatris_Degerlendirme!K$15:K$24)/(SUM(DersMatris_Degerlendirme!K$15:K$24))))/2,0))*(DersMatris!$J$12/100)</f>
        <v>0.2142857142857143</v>
      </c>
      <c r="M68" s="204" cm="1">
        <f t="array" ref="M68">_xlfn.SINGLE(IFERROR(((MMULT(NotlarYuzdelikBasari!$E68:$N68,DersMatris_Degerlendirme!L$4:L$13)/(SUM(DersMatris_Degerlendirme!L$4:L$13)))+(MMULT(NotlarYuzdelikBasari!$AL68:$AU68,DersMatris_Degerlendirme!L$15:L$24)/(SUM(DersMatris_Degerlendirme!L$15:L$24))))/2,0))*(DersMatris!$K$12/100)</f>
        <v>0.37061224489795913</v>
      </c>
      <c r="N68" s="204" cm="1">
        <f t="array" ref="N68">_xlfn.SINGLE(IFERROR(((MMULT(NotlarYuzdelikBasari!$E68:$N68,DersMatris_Degerlendirme!M$4:M$13)/(SUM(DersMatris_Degerlendirme!M$4:M$13)))+(MMULT(NotlarYuzdelikBasari!$AL68:$AU68,DersMatris_Degerlendirme!M$15:M$24)/(SUM(DersMatris_Degerlendirme!M$15:M$24))))/2,0))*(DersMatris!$L$12/100)</f>
        <v>0.29360294117647057</v>
      </c>
      <c r="O68" s="204" cm="1">
        <f t="array" ref="O68">_xlfn.SINGLE(IFERROR(((MMULT(NotlarYuzdelikBasari!$E68:$N68,DersMatris_Degerlendirme!N$4:N$13)/(SUM(DersMatris_Degerlendirme!N$4:N$13)))+(MMULT(NotlarYuzdelikBasari!$AL68:$AU68,DersMatris_Degerlendirme!N$15:N$24)/(SUM(DersMatris_Degerlendirme!N$15:N$24))))/2,0))*(DersMatris!$M$12/100)</f>
        <v>0.61310299869621909</v>
      </c>
      <c r="P68" s="204" cm="1">
        <f t="array" ref="P68">_xlfn.SINGLE(IFERROR(((MMULT(NotlarYuzdelikBasari!$E68:$N68,DersMatris_Degerlendirme!O$4:O$13)/(SUM(DersMatris_Degerlendirme!O$4:O$13)))+(MMULT(NotlarYuzdelikBasari!$AL68:$AU68,DersMatris_Degerlendirme!O$15:O$24)/(SUM(DersMatris_Degerlendirme!O$15:O$24))))/2,0))*(DersMatris!$N$12/100)</f>
        <v>0</v>
      </c>
      <c r="Q68" s="204" cm="1">
        <f t="array" ref="Q68">_xlfn.SINGLE(IFERROR(((MMULT(NotlarYuzdelikBasari!$E68:$N68,DersMatris_Degerlendirme!P$4:P$13)/(SUM(DersMatris_Degerlendirme!P$4:P$13)))+(MMULT(NotlarYuzdelikBasari!$AL68:$AU68,DersMatris_Degerlendirme!P$15:P$24)/(SUM(DersMatris_Degerlendirme!P$15:P$24))))/2,0))*(DersMatris!$O$12/100)</f>
        <v>0</v>
      </c>
      <c r="R68" s="204" cm="1">
        <f t="array" ref="R68">_xlfn.SINGLE(IFERROR(((MMULT(NotlarYuzdelikBasari!$E68:$N68,DersMatris_Degerlendirme!Q$4:Q$13)/(SUM(DersMatris_Degerlendirme!Q$4:Q$13)))+(MMULT(NotlarYuzdelikBasari!$AL68:$AU68,DersMatris_Degerlendirme!Q$15:Q$24)/(SUM(DersMatris_Degerlendirme!Q$15:Q$24))))/2,0))*(DersMatris!$P$12/100)</f>
        <v>0</v>
      </c>
      <c r="S68" s="204" cm="1">
        <f t="array" ref="S68">_xlfn.SINGLE(IFERROR(((MMULT(NotlarYuzdelikBasari!$E68:$N68,DersMatris_Degerlendirme!R$4:R$13)/(SUM(DersMatris_Degerlendirme!R$4:R$13)))+(MMULT(NotlarYuzdelikBasari!$AL68:$AU68,DersMatris_Degerlendirme!R$15:R$24)/(SUM(DersMatris_Degerlendirme!R$15:R$24))))/2,0))*(DersMatris!$Q$12/100)</f>
        <v>0</v>
      </c>
      <c r="U68" s="188">
        <f>IFERROR(
    (
        IFERROR( MMULT(NotlarYuzdelikBasari!$E68:$N68, Degerlendirme!D$4:D$13) / SUM(Degerlendirme!D$4:D$13), 0 ) +
        IFERROR( MMULT(NotlarYuzdelikBasari!$AL68:$AU68, Degerlendirme!D$15:D$24) / SUM(Degerlendirme!D$15:D$24), 0 )
    ) / 2,
    0
)</f>
        <v>0.375</v>
      </c>
      <c r="V68" s="188">
        <f>IFERROR(
    (
        IFERROR( MMULT(NotlarYuzdelikBasari!$E68:$N68, Degerlendirme!E$4:E$13) / SUM(Degerlendirme!E$4:E$13), 0 ) +
        IFERROR( MMULT(NotlarYuzdelikBasari!$AL68:$AU68, Degerlendirme!E$15:E$24) / SUM(Degerlendirme!E$15:E$24), 0 )
    ) / 2,
    0
)</f>
        <v>0.85416666666666674</v>
      </c>
      <c r="W68" s="188">
        <f>IFERROR(
    (
        IFERROR( MMULT(NotlarYuzdelikBasari!$E68:$N68, Degerlendirme!F$4:F$13) / SUM(Degerlendirme!F$4:F$13), 0 ) +
        IFERROR( MMULT(NotlarYuzdelikBasari!$AL68:$AU68, Degerlendirme!F$15:F$24) / SUM(Degerlendirme!F$15:F$24), 0 )
    ) / 2,
    0
)</f>
        <v>0.875</v>
      </c>
      <c r="X68" s="188">
        <f>IFERROR(
    (
        IFERROR( MMULT(NotlarYuzdelikBasari!$E68:$N68, Degerlendirme!G$4:G$13) / SUM(Degerlendirme!G$4:G$13), 0 ) +
        IFERROR( MMULT(NotlarYuzdelikBasari!$AL68:$AU68, Degerlendirme!G$15:G$24) / SUM(Degerlendirme!G$15:G$24), 0 )
    ) / 2,
    0
)</f>
        <v>0.83333333333333326</v>
      </c>
      <c r="Y68" s="188">
        <f>IFERROR(
    (
        IFERROR( MMULT(NotlarYuzdelikBasari!$E68:$N68, Degerlendirme!H$4:H$13) / SUM(Degerlendirme!H$4:H$13), 0 ) +
        IFERROR( MMULT(NotlarYuzdelikBasari!$AL68:$AU68, Degerlendirme!H$15:H$24) / SUM(Degerlendirme!H$15:H$24), 0 )
    ) / 2,
    0
)</f>
        <v>0.45833333333333331</v>
      </c>
      <c r="Z68" s="188">
        <f>IFERROR(
    (
        IFERROR( MMULT(NotlarYuzdelikBasari!$E68:$N68, Degerlendirme!I$4:I$13) / SUM(Degerlendirme!I$4:I$13), 0 ) +
        IFERROR( MMULT(NotlarYuzdelikBasari!$AL68:$AU68, Degerlendirme!I$15:I$24) / SUM(Degerlendirme!I$15:I$24), 0 )
    ) / 2,
    0
)</f>
        <v>0.8125</v>
      </c>
      <c r="AA68" s="188">
        <f>IFERROR(
    (
        IFERROR( MMULT(NotlarYuzdelikBasari!$E68:$N68, Degerlendirme!J$4:J$13) / SUM(Degerlendirme!J$4:J$13), 0 ) +
        IFERROR( MMULT(NotlarYuzdelikBasari!$AL68:$AU68, Degerlendirme!J$15:J$24) / SUM(Degerlendirme!J$15:J$24), 0 )
    ) / 2,
    0
)</f>
        <v>0.77083333333333326</v>
      </c>
      <c r="AB68" s="188">
        <f>IFERROR(
    (
        IFERROR( MMULT(NotlarYuzdelikBasari!$E68:$N68, Degerlendirme!K$4:K$13) / SUM(Degerlendirme!K$4:K$13), 0 ) +
        IFERROR( MMULT(NotlarYuzdelikBasari!$AL68:$AU68, Degerlendirme!K$15:K$24) / SUM(Degerlendirme!K$15:K$24), 0 )
    ) / 2,
    0
)</f>
        <v>0.75</v>
      </c>
    </row>
    <row r="69" spans="1:28" x14ac:dyDescent="0.25">
      <c r="A69" s="94">
        <v>67</v>
      </c>
      <c r="B69" s="143">
        <f>IF(Notlar!B69&lt;&gt;"",Notlar!B69,"")</f>
        <v>2211505056</v>
      </c>
      <c r="C69" s="144" t="str">
        <f>IF(Notlar!C69&lt;&gt;"",Notlar!C69,"")</f>
        <v xml:space="preserve">ZELİHA </v>
      </c>
      <c r="D69" s="184" t="str">
        <f>IF(Notlar!D69&lt;&gt;"",Notlar!D69,"")</f>
        <v>KANER</v>
      </c>
      <c r="E69" s="208" cm="1">
        <f t="array" ref="E69">_xlfn.SINGLE(IFERROR(((MMULT(NotlarYuzdelikBasari!$E69:$N69,DersMatris_Degerlendirme!D$4:D$13)/(SUM(DersMatris_Degerlendirme!D$4:D$13)))+(MMULT(NotlarYuzdelikBasari!$AL69:$AU69,DersMatris_Degerlendirme!D$15:D$24)/(SUM(DersMatris_Degerlendirme!D$15:D$24))))/2,0))*(DersMatris!$C$12/100)</f>
        <v>0.19847972972972971</v>
      </c>
      <c r="F69" s="208" cm="1">
        <f t="array" ref="F69">_xlfn.SINGLE(IFERROR(((MMULT(NotlarYuzdelikBasari!$E69:$N69,DersMatris_Degerlendirme!E$4:E$13)/(SUM(DersMatris_Degerlendirme!E$4:E$13)))+(MMULT(NotlarYuzdelikBasari!$AL69:$AU69,DersMatris_Degerlendirme!E$15:E$24)/(SUM(DersMatris_Degerlendirme!E$15:E$24))))/2,0))*(DersMatris!$D$12/100)</f>
        <v>0.28850806451612904</v>
      </c>
      <c r="G69" s="204" cm="1">
        <f t="array" ref="G69">_xlfn.SINGLE(IFERROR(((MMULT(NotlarYuzdelikBasari!$E69:$N69,DersMatris_Degerlendirme!F$4:F$13)/(SUM(DersMatris_Degerlendirme!F$4:F$13)))+(MMULT(NotlarYuzdelikBasari!$AL69:$AU69,DersMatris_Degerlendirme!F$15:F$24)/(SUM(DersMatris_Degerlendirme!F$15:F$24))))/2,0))*(DersMatris!$E$12/100)</f>
        <v>0.25636363636363635</v>
      </c>
      <c r="H69" s="204" cm="1">
        <f t="array" ref="H69">_xlfn.SINGLE(IFERROR(((MMULT(NotlarYuzdelikBasari!$E69:$N69,DersMatris_Degerlendirme!G$4:G$13)/(SUM(DersMatris_Degerlendirme!G$4:G$13)))+(MMULT(NotlarYuzdelikBasari!$AL69:$AU69,DersMatris_Degerlendirme!G$15:G$24)/(SUM(DersMatris_Degerlendirme!G$15:G$24))))/2,0))*(DersMatris!$F$12/100)</f>
        <v>0.2772090517241379</v>
      </c>
      <c r="I69" s="204" cm="1">
        <f t="array" ref="I69">_xlfn.SINGLE(IFERROR(((MMULT(NotlarYuzdelikBasari!$E69:$N69,DersMatris_Degerlendirme!H$4:H$13)/(SUM(DersMatris_Degerlendirme!H$4:H$13)))+(MMULT(NotlarYuzdelikBasari!$AL69:$AU69,DersMatris_Degerlendirme!H$15:H$24)/(SUM(DersMatris_Degerlendirme!H$15:H$24))))/2,0))*(DersMatris!$G$12/100)</f>
        <v>0.17529761904761909</v>
      </c>
      <c r="J69" s="204" cm="1">
        <f t="array" ref="J69">_xlfn.SINGLE(IFERROR(((MMULT(NotlarYuzdelikBasari!$E69:$N69,DersMatris_Degerlendirme!I$4:I$13)/(SUM(DersMatris_Degerlendirme!I$4:I$13)))+(MMULT(NotlarYuzdelikBasari!$AL69:$AU69,DersMatris_Degerlendirme!I$15:I$24)/(SUM(DersMatris_Degerlendirme!I$15:I$24))))/2,0))*(DersMatris!$H$12/100)</f>
        <v>5.8333333333333341E-2</v>
      </c>
      <c r="K69" s="204" cm="1">
        <f t="array" ref="K69">_xlfn.SINGLE(IFERROR(((MMULT(NotlarYuzdelikBasari!$E69:$N69,DersMatris_Degerlendirme!J$4:J$13)/(SUM(DersMatris_Degerlendirme!J$4:J$13)))+(MMULT(NotlarYuzdelikBasari!$AL69:$AU69,DersMatris_Degerlendirme!J$15:J$24)/(SUM(DersMatris_Degerlendirme!J$15:J$24))))/2,0))*(DersMatris!$I$12/100)</f>
        <v>0.05</v>
      </c>
      <c r="L69" s="204" cm="1">
        <f t="array" ref="L69">_xlfn.SINGLE(IFERROR(((MMULT(NotlarYuzdelikBasari!$E69:$N69,DersMatris_Degerlendirme!K$4:K$13)/(SUM(DersMatris_Degerlendirme!K$4:K$13)))+(MMULT(NotlarYuzdelikBasari!$AL69:$AU69,DersMatris_Degerlendirme!K$15:K$24)/(SUM(DersMatris_Degerlendirme!K$15:K$24))))/2,0))*(DersMatris!$J$12/100)</f>
        <v>8.0952380952380942E-2</v>
      </c>
      <c r="M69" s="204" cm="1">
        <f t="array" ref="M69">_xlfn.SINGLE(IFERROR(((MMULT(NotlarYuzdelikBasari!$E69:$N69,DersMatris_Degerlendirme!L$4:L$13)/(SUM(DersMatris_Degerlendirme!L$4:L$13)))+(MMULT(NotlarYuzdelikBasari!$AL69:$AU69,DersMatris_Degerlendirme!L$15:L$24)/(SUM(DersMatris_Degerlendirme!L$15:L$24))))/2,0))*(DersMatris!$K$12/100)</f>
        <v>0.14285714285714285</v>
      </c>
      <c r="N69" s="204" cm="1">
        <f t="array" ref="N69">_xlfn.SINGLE(IFERROR(((MMULT(NotlarYuzdelikBasari!$E69:$N69,DersMatris_Degerlendirme!M$4:M$13)/(SUM(DersMatris_Degerlendirme!M$4:M$13)))+(MMULT(NotlarYuzdelikBasari!$AL69:$AU69,DersMatris_Degerlendirme!M$15:M$24)/(SUM(DersMatris_Degerlendirme!M$15:M$24))))/2,0))*(DersMatris!$L$12/100)</f>
        <v>0.10999999999999999</v>
      </c>
      <c r="O69" s="204" cm="1">
        <f t="array" ref="O69">_xlfn.SINGLE(IFERROR(((MMULT(NotlarYuzdelikBasari!$E69:$N69,DersMatris_Degerlendirme!N$4:N$13)/(SUM(DersMatris_Degerlendirme!N$4:N$13)))+(MMULT(NotlarYuzdelikBasari!$AL69:$AU69,DersMatris_Degerlendirme!N$15:N$24)/(SUM(DersMatris_Degerlendirme!N$15:N$24))))/2,0))*(DersMatris!$M$12/100)</f>
        <v>0.23617788461538461</v>
      </c>
      <c r="P69" s="204" cm="1">
        <f t="array" ref="P69">_xlfn.SINGLE(IFERROR(((MMULT(NotlarYuzdelikBasari!$E69:$N69,DersMatris_Degerlendirme!O$4:O$13)/(SUM(DersMatris_Degerlendirme!O$4:O$13)))+(MMULT(NotlarYuzdelikBasari!$AL69:$AU69,DersMatris_Degerlendirme!O$15:O$24)/(SUM(DersMatris_Degerlendirme!O$15:O$24))))/2,0))*(DersMatris!$N$12/100)</f>
        <v>0</v>
      </c>
      <c r="Q69" s="204" cm="1">
        <f t="array" ref="Q69">_xlfn.SINGLE(IFERROR(((MMULT(NotlarYuzdelikBasari!$E69:$N69,DersMatris_Degerlendirme!P$4:P$13)/(SUM(DersMatris_Degerlendirme!P$4:P$13)))+(MMULT(NotlarYuzdelikBasari!$AL69:$AU69,DersMatris_Degerlendirme!P$15:P$24)/(SUM(DersMatris_Degerlendirme!P$15:P$24))))/2,0))*(DersMatris!$O$12/100)</f>
        <v>0</v>
      </c>
      <c r="R69" s="204" cm="1">
        <f t="array" ref="R69">_xlfn.SINGLE(IFERROR(((MMULT(NotlarYuzdelikBasari!$E69:$N69,DersMatris_Degerlendirme!Q$4:Q$13)/(SUM(DersMatris_Degerlendirme!Q$4:Q$13)))+(MMULT(NotlarYuzdelikBasari!$AL69:$AU69,DersMatris_Degerlendirme!Q$15:Q$24)/(SUM(DersMatris_Degerlendirme!Q$15:Q$24))))/2,0))*(DersMatris!$P$12/100)</f>
        <v>0</v>
      </c>
      <c r="S69" s="204" cm="1">
        <f t="array" ref="S69">_xlfn.SINGLE(IFERROR(((MMULT(NotlarYuzdelikBasari!$E69:$N69,DersMatris_Degerlendirme!R$4:R$13)/(SUM(DersMatris_Degerlendirme!R$4:R$13)))+(MMULT(NotlarYuzdelikBasari!$AL69:$AU69,DersMatris_Degerlendirme!R$15:R$24)/(SUM(DersMatris_Degerlendirme!R$15:R$24))))/2,0))*(DersMatris!$Q$12/100)</f>
        <v>0</v>
      </c>
      <c r="U69" s="188">
        <f>IFERROR(
    (
        IFERROR( MMULT(NotlarYuzdelikBasari!$E69:$N69, Degerlendirme!D$4:D$13) / SUM(Degerlendirme!D$4:D$13), 0 ) +
        IFERROR( MMULT(NotlarYuzdelikBasari!$AL69:$AU69, Degerlendirme!D$15:D$24) / SUM(Degerlendirme!D$15:D$24), 0 )
    ) / 2,
    0
)</f>
        <v>0</v>
      </c>
      <c r="V69" s="188">
        <f>IFERROR(
    (
        IFERROR( MMULT(NotlarYuzdelikBasari!$E69:$N69, Degerlendirme!E$4:E$13) / SUM(Degerlendirme!E$4:E$13), 0 ) +
        IFERROR( MMULT(NotlarYuzdelikBasari!$AL69:$AU69, Degerlendirme!E$15:E$24) / SUM(Degerlendirme!E$15:E$24), 0 )
    ) / 2,
    0
)</f>
        <v>0.3125</v>
      </c>
      <c r="W69" s="188">
        <f>IFERROR(
    (
        IFERROR( MMULT(NotlarYuzdelikBasari!$E69:$N69, Degerlendirme!F$4:F$13) / SUM(Degerlendirme!F$4:F$13), 0 ) +
        IFERROR( MMULT(NotlarYuzdelikBasari!$AL69:$AU69, Degerlendirme!F$15:F$24) / SUM(Degerlendirme!F$15:F$24), 0 )
    ) / 2,
    0
)</f>
        <v>0.375</v>
      </c>
      <c r="X69" s="188">
        <f>IFERROR(
    (
        IFERROR( MMULT(NotlarYuzdelikBasari!$E69:$N69, Degerlendirme!G$4:G$13) / SUM(Degerlendirme!G$4:G$13), 0 ) +
        IFERROR( MMULT(NotlarYuzdelikBasari!$AL69:$AU69, Degerlendirme!G$15:G$24) / SUM(Degerlendirme!G$15:G$24), 0 )
    ) / 2,
    0
)</f>
        <v>0.375</v>
      </c>
      <c r="Y69" s="188">
        <f>IFERROR(
    (
        IFERROR( MMULT(NotlarYuzdelikBasari!$E69:$N69, Degerlendirme!H$4:H$13) / SUM(Degerlendirme!H$4:H$13), 0 ) +
        IFERROR( MMULT(NotlarYuzdelikBasari!$AL69:$AU69, Degerlendirme!H$15:H$24) / SUM(Degerlendirme!H$15:H$24), 0 )
    ) / 2,
    0
)</f>
        <v>0.33333333333333331</v>
      </c>
      <c r="Z69" s="188">
        <f>IFERROR(
    (
        IFERROR( MMULT(NotlarYuzdelikBasari!$E69:$N69, Degerlendirme!I$4:I$13) / SUM(Degerlendirme!I$4:I$13), 0 ) +
        IFERROR( MMULT(NotlarYuzdelikBasari!$AL69:$AU69, Degerlendirme!I$15:I$24) / SUM(Degerlendirme!I$15:I$24), 0 )
    ) / 2,
    0
)</f>
        <v>0.25</v>
      </c>
      <c r="AA69" s="188">
        <f>IFERROR(
    (
        IFERROR( MMULT(NotlarYuzdelikBasari!$E69:$N69, Degerlendirme!J$4:J$13) / SUM(Degerlendirme!J$4:J$13), 0 ) +
        IFERROR( MMULT(NotlarYuzdelikBasari!$AL69:$AU69, Degerlendirme!J$15:J$24) / SUM(Degerlendirme!J$15:J$24), 0 )
    ) / 2,
    0
)</f>
        <v>0.33333333333333331</v>
      </c>
      <c r="AB69" s="188">
        <f>IFERROR(
    (
        IFERROR( MMULT(NotlarYuzdelikBasari!$E69:$N69, Degerlendirme!K$4:K$13) / SUM(Degerlendirme!K$4:K$13), 0 ) +
        IFERROR( MMULT(NotlarYuzdelikBasari!$AL69:$AU69, Degerlendirme!K$15:K$24) / SUM(Degerlendirme!K$15:K$24), 0 )
    ) / 2,
    0
)</f>
        <v>0.25</v>
      </c>
    </row>
    <row r="70" spans="1:28" x14ac:dyDescent="0.25">
      <c r="A70" s="95">
        <v>68</v>
      </c>
      <c r="B70" s="141">
        <f>IF(Notlar!B70&lt;&gt;"",Notlar!B70,"")</f>
        <v>2211505057</v>
      </c>
      <c r="C70" s="142" t="str">
        <f>IF(Notlar!C70&lt;&gt;"",Notlar!C70,"")</f>
        <v xml:space="preserve">EMİRHAN </v>
      </c>
      <c r="D70" s="183" t="str">
        <f>IF(Notlar!D70&lt;&gt;"",Notlar!D70,"")</f>
        <v>YILMAZ</v>
      </c>
      <c r="E70" s="208" cm="1">
        <f t="array" ref="E70">_xlfn.SINGLE(IFERROR(((MMULT(NotlarYuzdelikBasari!$E70:$N70,DersMatris_Degerlendirme!D$4:D$13)/(SUM(DersMatris_Degerlendirme!D$4:D$13)))+(MMULT(NotlarYuzdelikBasari!$AL70:$AU70,DersMatris_Degerlendirme!D$15:D$24)/(SUM(DersMatris_Degerlendirme!D$15:D$24))))/2,0))*(DersMatris!$C$12/100)</f>
        <v>0.48677583833833832</v>
      </c>
      <c r="F70" s="208" cm="1">
        <f t="array" ref="F70">_xlfn.SINGLE(IFERROR(((MMULT(NotlarYuzdelikBasari!$E70:$N70,DersMatris_Degerlendirme!E$4:E$13)/(SUM(DersMatris_Degerlendirme!E$4:E$13)))+(MMULT(NotlarYuzdelikBasari!$AL70:$AU70,DersMatris_Degerlendirme!E$15:E$24)/(SUM(DersMatris_Degerlendirme!E$15:E$24))))/2,0))*(DersMatris!$D$12/100)</f>
        <v>0.69684876270437468</v>
      </c>
      <c r="G70" s="204" cm="1">
        <f t="array" ref="G70">_xlfn.SINGLE(IFERROR(((MMULT(NotlarYuzdelikBasari!$E70:$N70,DersMatris_Degerlendirme!F$4:F$13)/(SUM(DersMatris_Degerlendirme!F$4:F$13)))+(MMULT(NotlarYuzdelikBasari!$AL70:$AU70,DersMatris_Degerlendirme!F$15:F$24)/(SUM(DersMatris_Degerlendirme!F$15:F$24))))/2,0))*(DersMatris!$E$12/100)</f>
        <v>0.61482517482517496</v>
      </c>
      <c r="H70" s="204" cm="1">
        <f t="array" ref="H70">_xlfn.SINGLE(IFERROR(((MMULT(NotlarYuzdelikBasari!$E70:$N70,DersMatris_Degerlendirme!G$4:G$13)/(SUM(DersMatris_Degerlendirme!G$4:G$13)))+(MMULT(NotlarYuzdelikBasari!$AL70:$AU70,DersMatris_Degerlendirme!G$15:G$24)/(SUM(DersMatris_Degerlendirme!G$15:G$24))))/2,0))*(DersMatris!$F$12/100)</f>
        <v>0.6709051724137931</v>
      </c>
      <c r="I70" s="204" cm="1">
        <f t="array" ref="I70">_xlfn.SINGLE(IFERROR(((MMULT(NotlarYuzdelikBasari!$E70:$N70,DersMatris_Degerlendirme!H$4:H$13)/(SUM(DersMatris_Degerlendirme!H$4:H$13)))+(MMULT(NotlarYuzdelikBasari!$AL70:$AU70,DersMatris_Degerlendirme!H$15:H$24)/(SUM(DersMatris_Degerlendirme!H$15:H$24))))/2,0))*(DersMatris!$G$12/100)</f>
        <v>0.41723272642390297</v>
      </c>
      <c r="J70" s="204" cm="1">
        <f t="array" ref="J70">_xlfn.SINGLE(IFERROR(((MMULT(NotlarYuzdelikBasari!$E70:$N70,DersMatris_Degerlendirme!I$4:I$13)/(SUM(DersMatris_Degerlendirme!I$4:I$13)))+(MMULT(NotlarYuzdelikBasari!$AL70:$AU70,DersMatris_Degerlendirme!I$15:I$24)/(SUM(DersMatris_Degerlendirme!I$15:I$24))))/2,0))*(DersMatris!$H$12/100)</f>
        <v>0.15000000000000002</v>
      </c>
      <c r="K70" s="204" cm="1">
        <f t="array" ref="K70">_xlfn.SINGLE(IFERROR(((MMULT(NotlarYuzdelikBasari!$E70:$N70,DersMatris_Degerlendirme!J$4:J$13)/(SUM(DersMatris_Degerlendirme!J$4:J$13)))+(MMULT(NotlarYuzdelikBasari!$AL70:$AU70,DersMatris_Degerlendirme!J$15:J$24)/(SUM(DersMatris_Degerlendirme!J$15:J$24))))/2,0))*(DersMatris!$I$12/100)</f>
        <v>0.14166666666666666</v>
      </c>
      <c r="L70" s="204" cm="1">
        <f t="array" ref="L70">_xlfn.SINGLE(IFERROR(((MMULT(NotlarYuzdelikBasari!$E70:$N70,DersMatris_Degerlendirme!K$4:K$13)/(SUM(DersMatris_Degerlendirme!K$4:K$13)))+(MMULT(NotlarYuzdelikBasari!$AL70:$AU70,DersMatris_Degerlendirme!K$15:K$24)/(SUM(DersMatris_Degerlendirme!K$15:K$24))))/2,0))*(DersMatris!$J$12/100)</f>
        <v>0.2</v>
      </c>
      <c r="M70" s="204" cm="1">
        <f t="array" ref="M70">_xlfn.SINGLE(IFERROR(((MMULT(NotlarYuzdelikBasari!$E70:$N70,DersMatris_Degerlendirme!L$4:L$13)/(SUM(DersMatris_Degerlendirme!L$4:L$13)))+(MMULT(NotlarYuzdelikBasari!$AL70:$AU70,DersMatris_Degerlendirme!L$15:L$24)/(SUM(DersMatris_Degerlendirme!L$15:L$24))))/2,0))*(DersMatris!$K$12/100)</f>
        <v>0.34911564625850333</v>
      </c>
      <c r="N70" s="204" cm="1">
        <f t="array" ref="N70">_xlfn.SINGLE(IFERROR(((MMULT(NotlarYuzdelikBasari!$E70:$N70,DersMatris_Degerlendirme!M$4:M$13)/(SUM(DersMatris_Degerlendirme!M$4:M$13)))+(MMULT(NotlarYuzdelikBasari!$AL70:$AU70,DersMatris_Degerlendirme!M$15:M$24)/(SUM(DersMatris_Degerlendirme!M$15:M$24))))/2,0))*(DersMatris!$L$12/100)</f>
        <v>0.27580882352941172</v>
      </c>
      <c r="O70" s="204" cm="1">
        <f t="array" ref="O70">_xlfn.SINGLE(IFERROR(((MMULT(NotlarYuzdelikBasari!$E70:$N70,DersMatris_Degerlendirme!N$4:N$13)/(SUM(DersMatris_Degerlendirme!N$4:N$13)))+(MMULT(NotlarYuzdelikBasari!$AL70:$AU70,DersMatris_Degerlendirme!N$15:N$24)/(SUM(DersMatris_Degerlendirme!N$15:N$24))))/2,0))*(DersMatris!$M$12/100)</f>
        <v>0.57658694589309001</v>
      </c>
      <c r="P70" s="204" cm="1">
        <f t="array" ref="P70">_xlfn.SINGLE(IFERROR(((MMULT(NotlarYuzdelikBasari!$E70:$N70,DersMatris_Degerlendirme!O$4:O$13)/(SUM(DersMatris_Degerlendirme!O$4:O$13)))+(MMULT(NotlarYuzdelikBasari!$AL70:$AU70,DersMatris_Degerlendirme!O$15:O$24)/(SUM(DersMatris_Degerlendirme!O$15:O$24))))/2,0))*(DersMatris!$N$12/100)</f>
        <v>0</v>
      </c>
      <c r="Q70" s="204" cm="1">
        <f t="array" ref="Q70">_xlfn.SINGLE(IFERROR(((MMULT(NotlarYuzdelikBasari!$E70:$N70,DersMatris_Degerlendirme!P$4:P$13)/(SUM(DersMatris_Degerlendirme!P$4:P$13)))+(MMULT(NotlarYuzdelikBasari!$AL70:$AU70,DersMatris_Degerlendirme!P$15:P$24)/(SUM(DersMatris_Degerlendirme!P$15:P$24))))/2,0))*(DersMatris!$O$12/100)</f>
        <v>0</v>
      </c>
      <c r="R70" s="204" cm="1">
        <f t="array" ref="R70">_xlfn.SINGLE(IFERROR(((MMULT(NotlarYuzdelikBasari!$E70:$N70,DersMatris_Degerlendirme!Q$4:Q$13)/(SUM(DersMatris_Degerlendirme!Q$4:Q$13)))+(MMULT(NotlarYuzdelikBasari!$AL70:$AU70,DersMatris_Degerlendirme!Q$15:Q$24)/(SUM(DersMatris_Degerlendirme!Q$15:Q$24))))/2,0))*(DersMatris!$P$12/100)</f>
        <v>0</v>
      </c>
      <c r="S70" s="204" cm="1">
        <f t="array" ref="S70">_xlfn.SINGLE(IFERROR(((MMULT(NotlarYuzdelikBasari!$E70:$N70,DersMatris_Degerlendirme!R$4:R$13)/(SUM(DersMatris_Degerlendirme!R$4:R$13)))+(MMULT(NotlarYuzdelikBasari!$AL70:$AU70,DersMatris_Degerlendirme!R$15:R$24)/(SUM(DersMatris_Degerlendirme!R$15:R$24))))/2,0))*(DersMatris!$Q$12/100)</f>
        <v>0</v>
      </c>
      <c r="U70" s="188">
        <f>IFERROR(
    (
        IFERROR( MMULT(NotlarYuzdelikBasari!$E70:$N70, Degerlendirme!D$4:D$13) / SUM(Degerlendirme!D$4:D$13), 0 ) +
        IFERROR( MMULT(NotlarYuzdelikBasari!$AL70:$AU70, Degerlendirme!D$15:D$24) / SUM(Degerlendirme!D$15:D$24), 0 )
    ) / 2,
    0
)</f>
        <v>0.4375</v>
      </c>
      <c r="V70" s="188">
        <f>IFERROR(
    (
        IFERROR( MMULT(NotlarYuzdelikBasari!$E70:$N70, Degerlendirme!E$4:E$13) / SUM(Degerlendirme!E$4:E$13), 0 ) +
        IFERROR( MMULT(NotlarYuzdelikBasari!$AL70:$AU70, Degerlendirme!E$15:E$24) / SUM(Degerlendirme!E$15:E$24), 0 )
    ) / 2,
    0
)</f>
        <v>0.8125</v>
      </c>
      <c r="W70" s="188">
        <f>IFERROR(
    (
        IFERROR( MMULT(NotlarYuzdelikBasari!$E70:$N70, Degerlendirme!F$4:F$13) / SUM(Degerlendirme!F$4:F$13), 0 ) +
        IFERROR( MMULT(NotlarYuzdelikBasari!$AL70:$AU70, Degerlendirme!F$15:F$24) / SUM(Degerlendirme!F$15:F$24), 0 )
    ) / 2,
    0
)</f>
        <v>0.54166666666666674</v>
      </c>
      <c r="X70" s="188">
        <f>IFERROR(
    (
        IFERROR( MMULT(NotlarYuzdelikBasari!$E70:$N70, Degerlendirme!G$4:G$13) / SUM(Degerlendirme!G$4:G$13), 0 ) +
        IFERROR( MMULT(NotlarYuzdelikBasari!$AL70:$AU70, Degerlendirme!G$15:G$24) / SUM(Degerlendirme!G$15:G$24), 0 )
    ) / 2,
    0
)</f>
        <v>0.75</v>
      </c>
      <c r="Y70" s="188">
        <f>IFERROR(
    (
        IFERROR( MMULT(NotlarYuzdelikBasari!$E70:$N70, Degerlendirme!H$4:H$13) / SUM(Degerlendirme!H$4:H$13), 0 ) +
        IFERROR( MMULT(NotlarYuzdelikBasari!$AL70:$AU70, Degerlendirme!H$15:H$24) / SUM(Degerlendirme!H$15:H$24), 0 )
    ) / 2,
    0
)</f>
        <v>0.41666666666666669</v>
      </c>
      <c r="Z70" s="188">
        <f>IFERROR(
    (
        IFERROR( MMULT(NotlarYuzdelikBasari!$E70:$N70, Degerlendirme!I$4:I$13) / SUM(Degerlendirme!I$4:I$13), 0 ) +
        IFERROR( MMULT(NotlarYuzdelikBasari!$AL70:$AU70, Degerlendirme!I$15:I$24) / SUM(Degerlendirme!I$15:I$24), 0 )
    ) / 2,
    0
)</f>
        <v>0.75</v>
      </c>
      <c r="AA70" s="188">
        <f>IFERROR(
    (
        IFERROR( MMULT(NotlarYuzdelikBasari!$E70:$N70, Degerlendirme!J$4:J$13) / SUM(Degerlendirme!J$4:J$13), 0 ) +
        IFERROR( MMULT(NotlarYuzdelikBasari!$AL70:$AU70, Degerlendirme!J$15:J$24) / SUM(Degerlendirme!J$15:J$24), 0 )
    ) / 2,
    0
)</f>
        <v>0.85416666666666674</v>
      </c>
      <c r="AB70" s="188">
        <f>IFERROR(
    (
        IFERROR( MMULT(NotlarYuzdelikBasari!$E70:$N70, Degerlendirme!K$4:K$13) / SUM(Degerlendirme!K$4:K$13), 0 ) +
        IFERROR( MMULT(NotlarYuzdelikBasari!$AL70:$AU70, Degerlendirme!K$15:K$24) / SUM(Degerlendirme!K$15:K$24), 0 )
    ) / 2,
    0
)</f>
        <v>0.625</v>
      </c>
    </row>
    <row r="71" spans="1:28" x14ac:dyDescent="0.25">
      <c r="A71" s="94">
        <v>69</v>
      </c>
      <c r="B71" s="143">
        <f>IF(Notlar!B71&lt;&gt;"",Notlar!B71,"")</f>
        <v>2211505059</v>
      </c>
      <c r="C71" s="144" t="str">
        <f>IF(Notlar!C71&lt;&gt;"",Notlar!C71,"")</f>
        <v xml:space="preserve">EMİR </v>
      </c>
      <c r="D71" s="184" t="str">
        <f>IF(Notlar!D71&lt;&gt;"",Notlar!D71,"")</f>
        <v>KANAT</v>
      </c>
      <c r="E71" s="208" cm="1">
        <f t="array" ref="E71">_xlfn.SINGLE(IFERROR(((MMULT(NotlarYuzdelikBasari!$E71:$N71,DersMatris_Degerlendirme!D$4:D$13)/(SUM(DersMatris_Degerlendirme!D$4:D$13)))+(MMULT(NotlarYuzdelikBasari!$AL71:$AU71,DersMatris_Degerlendirme!D$15:D$24)/(SUM(DersMatris_Degerlendirme!D$15:D$24))))/2,0))*(DersMatris!$C$12/100)</f>
        <v>0.46613019269269262</v>
      </c>
      <c r="F71" s="208" cm="1">
        <f t="array" ref="F71">_xlfn.SINGLE(IFERROR(((MMULT(NotlarYuzdelikBasari!$E71:$N71,DersMatris_Degerlendirme!E$4:E$13)/(SUM(DersMatris_Degerlendirme!E$4:E$13)))+(MMULT(NotlarYuzdelikBasari!$AL71:$AU71,DersMatris_Degerlendirme!E$15:E$24)/(SUM(DersMatris_Degerlendirme!E$15:E$24))))/2,0))*(DersMatris!$D$12/100)</f>
        <v>0.67169410075121516</v>
      </c>
      <c r="G71" s="204" cm="1">
        <f t="array" ref="G71">_xlfn.SINGLE(IFERROR(((MMULT(NotlarYuzdelikBasari!$E71:$N71,DersMatris_Degerlendirme!F$4:F$13)/(SUM(DersMatris_Degerlendirme!F$4:F$13)))+(MMULT(NotlarYuzdelikBasari!$AL71:$AU71,DersMatris_Degerlendirme!F$15:F$24)/(SUM(DersMatris_Degerlendirme!F$15:F$24))))/2,0))*(DersMatris!$E$12/100)</f>
        <v>0.59370629370629369</v>
      </c>
      <c r="H71" s="204" cm="1">
        <f t="array" ref="H71">_xlfn.SINGLE(IFERROR(((MMULT(NotlarYuzdelikBasari!$E71:$N71,DersMatris_Degerlendirme!G$4:G$13)/(SUM(DersMatris_Degerlendirme!G$4:G$13)))+(MMULT(NotlarYuzdelikBasari!$AL71:$AU71,DersMatris_Degerlendirme!G$15:G$24)/(SUM(DersMatris_Degerlendirme!G$15:G$24))))/2,0))*(DersMatris!$F$12/100)</f>
        <v>0.65</v>
      </c>
      <c r="I71" s="204" cm="1">
        <f t="array" ref="I71">_xlfn.SINGLE(IFERROR(((MMULT(NotlarYuzdelikBasari!$E71:$N71,DersMatris_Degerlendirme!H$4:H$13)/(SUM(DersMatris_Degerlendirme!H$4:H$13)))+(MMULT(NotlarYuzdelikBasari!$AL71:$AU71,DersMatris_Degerlendirme!H$15:H$24)/(SUM(DersMatris_Degerlendirme!H$15:H$24))))/2,0))*(DersMatris!$G$12/100)</f>
        <v>0.40514705882352947</v>
      </c>
      <c r="J71" s="204" cm="1">
        <f t="array" ref="J71">_xlfn.SINGLE(IFERROR(((MMULT(NotlarYuzdelikBasari!$E71:$N71,DersMatris_Degerlendirme!I$4:I$13)/(SUM(DersMatris_Degerlendirme!I$4:I$13)))+(MMULT(NotlarYuzdelikBasari!$AL71:$AU71,DersMatris_Degerlendirme!I$15:I$24)/(SUM(DersMatris_Degerlendirme!I$15:I$24))))/2,0))*(DersMatris!$H$12/100)</f>
        <v>0.15000000000000002</v>
      </c>
      <c r="K71" s="204" cm="1">
        <f t="array" ref="K71">_xlfn.SINGLE(IFERROR(((MMULT(NotlarYuzdelikBasari!$E71:$N71,DersMatris_Degerlendirme!J$4:J$13)/(SUM(DersMatris_Degerlendirme!J$4:J$13)))+(MMULT(NotlarYuzdelikBasari!$AL71:$AU71,DersMatris_Degerlendirme!J$15:J$24)/(SUM(DersMatris_Degerlendirme!J$15:J$24))))/2,0))*(DersMatris!$I$12/100)</f>
        <v>0.15000000000000002</v>
      </c>
      <c r="L71" s="204" cm="1">
        <f t="array" ref="L71">_xlfn.SINGLE(IFERROR(((MMULT(NotlarYuzdelikBasari!$E71:$N71,DersMatris_Degerlendirme!K$4:K$13)/(SUM(DersMatris_Degerlendirme!K$4:K$13)))+(MMULT(NotlarYuzdelikBasari!$AL71:$AU71,DersMatris_Degerlendirme!K$15:K$24)/(SUM(DersMatris_Degerlendirme!K$15:K$24))))/2,0))*(DersMatris!$J$12/100)</f>
        <v>0.19761904761904764</v>
      </c>
      <c r="M71" s="204" cm="1">
        <f t="array" ref="M71">_xlfn.SINGLE(IFERROR(((MMULT(NotlarYuzdelikBasari!$E71:$N71,DersMatris_Degerlendirme!L$4:L$13)/(SUM(DersMatris_Degerlendirme!L$4:L$13)))+(MMULT(NotlarYuzdelikBasari!$AL71:$AU71,DersMatris_Degerlendirme!L$15:L$24)/(SUM(DersMatris_Degerlendirme!L$15:L$24))))/2,0))*(DersMatris!$K$12/100)</f>
        <v>0.3406802721088435</v>
      </c>
      <c r="N71" s="204" cm="1">
        <f t="array" ref="N71">_xlfn.SINGLE(IFERROR(((MMULT(NotlarYuzdelikBasari!$E71:$N71,DersMatris_Degerlendirme!M$4:M$13)/(SUM(DersMatris_Degerlendirme!M$4:M$13)))+(MMULT(NotlarYuzdelikBasari!$AL71:$AU71,DersMatris_Degerlendirme!M$15:M$24)/(SUM(DersMatris_Degerlendirme!M$15:M$24))))/2,0))*(DersMatris!$L$12/100)</f>
        <v>0.27324754901960779</v>
      </c>
      <c r="O71" s="204" cm="1">
        <f t="array" ref="O71">_xlfn.SINGLE(IFERROR(((MMULT(NotlarYuzdelikBasari!$E71:$N71,DersMatris_Degerlendirme!N$4:N$13)/(SUM(DersMatris_Degerlendirme!N$4:N$13)))+(MMULT(NotlarYuzdelikBasari!$AL71:$AU71,DersMatris_Degerlendirme!N$15:N$24)/(SUM(DersMatris_Degerlendirme!N$15:N$24))))/2,0))*(DersMatris!$M$12/100)</f>
        <v>0.55715246088657111</v>
      </c>
      <c r="P71" s="204" cm="1">
        <f t="array" ref="P71">_xlfn.SINGLE(IFERROR(((MMULT(NotlarYuzdelikBasari!$E71:$N71,DersMatris_Degerlendirme!O$4:O$13)/(SUM(DersMatris_Degerlendirme!O$4:O$13)))+(MMULT(NotlarYuzdelikBasari!$AL71:$AU71,DersMatris_Degerlendirme!O$15:O$24)/(SUM(DersMatris_Degerlendirme!O$15:O$24))))/2,0))*(DersMatris!$N$12/100)</f>
        <v>0</v>
      </c>
      <c r="Q71" s="204" cm="1">
        <f t="array" ref="Q71">_xlfn.SINGLE(IFERROR(((MMULT(NotlarYuzdelikBasari!$E71:$N71,DersMatris_Degerlendirme!P$4:P$13)/(SUM(DersMatris_Degerlendirme!P$4:P$13)))+(MMULT(NotlarYuzdelikBasari!$AL71:$AU71,DersMatris_Degerlendirme!P$15:P$24)/(SUM(DersMatris_Degerlendirme!P$15:P$24))))/2,0))*(DersMatris!$O$12/100)</f>
        <v>0</v>
      </c>
      <c r="R71" s="204" cm="1">
        <f t="array" ref="R71">_xlfn.SINGLE(IFERROR(((MMULT(NotlarYuzdelikBasari!$E71:$N71,DersMatris_Degerlendirme!Q$4:Q$13)/(SUM(DersMatris_Degerlendirme!Q$4:Q$13)))+(MMULT(NotlarYuzdelikBasari!$AL71:$AU71,DersMatris_Degerlendirme!Q$15:Q$24)/(SUM(DersMatris_Degerlendirme!Q$15:Q$24))))/2,0))*(DersMatris!$P$12/100)</f>
        <v>0</v>
      </c>
      <c r="S71" s="204" cm="1">
        <f t="array" ref="S71">_xlfn.SINGLE(IFERROR(((MMULT(NotlarYuzdelikBasari!$E71:$N71,DersMatris_Degerlendirme!R$4:R$13)/(SUM(DersMatris_Degerlendirme!R$4:R$13)))+(MMULT(NotlarYuzdelikBasari!$AL71:$AU71,DersMatris_Degerlendirme!R$15:R$24)/(SUM(DersMatris_Degerlendirme!R$15:R$24))))/2,0))*(DersMatris!$Q$12/100)</f>
        <v>0</v>
      </c>
      <c r="U71" s="188">
        <f>IFERROR(
    (
        IFERROR( MMULT(NotlarYuzdelikBasari!$E71:$N71, Degerlendirme!D$4:D$13) / SUM(Degerlendirme!D$4:D$13), 0 ) +
        IFERROR( MMULT(NotlarYuzdelikBasari!$AL71:$AU71, Degerlendirme!D$15:D$24) / SUM(Degerlendirme!D$15:D$24), 0 )
    ) / 2,
    0
)</f>
        <v>0.4375</v>
      </c>
      <c r="V71" s="188">
        <f>IFERROR(
    (
        IFERROR( MMULT(NotlarYuzdelikBasari!$E71:$N71, Degerlendirme!E$4:E$13) / SUM(Degerlendirme!E$4:E$13), 0 ) +
        IFERROR( MMULT(NotlarYuzdelikBasari!$AL71:$AU71, Degerlendirme!E$15:E$24) / SUM(Degerlendirme!E$15:E$24), 0 )
    ) / 2,
    0
)</f>
        <v>0.79166666666666674</v>
      </c>
      <c r="W71" s="188">
        <f>IFERROR(
    (
        IFERROR( MMULT(NotlarYuzdelikBasari!$E71:$N71, Degerlendirme!F$4:F$13) / SUM(Degerlendirme!F$4:F$13), 0 ) +
        IFERROR( MMULT(NotlarYuzdelikBasari!$AL71:$AU71, Degerlendirme!F$15:F$24) / SUM(Degerlendirme!F$15:F$24), 0 )
    ) / 2,
    0
)</f>
        <v>0.58333333333333326</v>
      </c>
      <c r="X71" s="188">
        <f>IFERROR(
    (
        IFERROR( MMULT(NotlarYuzdelikBasari!$E71:$N71, Degerlendirme!G$4:G$13) / SUM(Degerlendirme!G$4:G$13), 0 ) +
        IFERROR( MMULT(NotlarYuzdelikBasari!$AL71:$AU71, Degerlendirme!G$15:G$24) / SUM(Degerlendirme!G$15:G$24), 0 )
    ) / 2,
    0
)</f>
        <v>0.66666666666666674</v>
      </c>
      <c r="Y71" s="188">
        <f>IFERROR(
    (
        IFERROR( MMULT(NotlarYuzdelikBasari!$E71:$N71, Degerlendirme!H$4:H$13) / SUM(Degerlendirme!H$4:H$13), 0 ) +
        IFERROR( MMULT(NotlarYuzdelikBasari!$AL71:$AU71, Degerlendirme!H$15:H$24) / SUM(Degerlendirme!H$15:H$24), 0 )
    ) / 2,
    0
)</f>
        <v>0.33333333333333331</v>
      </c>
      <c r="Z71" s="188">
        <f>IFERROR(
    (
        IFERROR( MMULT(NotlarYuzdelikBasari!$E71:$N71, Degerlendirme!I$4:I$13) / SUM(Degerlendirme!I$4:I$13), 0 ) +
        IFERROR( MMULT(NotlarYuzdelikBasari!$AL71:$AU71, Degerlendirme!I$15:I$24) / SUM(Degerlendirme!I$15:I$24), 0 )
    ) / 2,
    0
)</f>
        <v>0.6875</v>
      </c>
      <c r="AA71" s="188">
        <f>IFERROR(
    (
        IFERROR( MMULT(NotlarYuzdelikBasari!$E71:$N71, Degerlendirme!J$4:J$13) / SUM(Degerlendirme!J$4:J$13), 0 ) +
        IFERROR( MMULT(NotlarYuzdelikBasari!$AL71:$AU71, Degerlendirme!J$15:J$24) / SUM(Degerlendirme!J$15:J$24), 0 )
    ) / 2,
    0
)</f>
        <v>0.77083333333333326</v>
      </c>
      <c r="AB71" s="188">
        <f>IFERROR(
    (
        IFERROR( MMULT(NotlarYuzdelikBasari!$E71:$N71, Degerlendirme!K$4:K$13) / SUM(Degerlendirme!K$4:K$13), 0 ) +
        IFERROR( MMULT(NotlarYuzdelikBasari!$AL71:$AU71, Degerlendirme!K$15:K$24) / SUM(Degerlendirme!K$15:K$24), 0 )
    ) / 2,
    0
)</f>
        <v>0.875</v>
      </c>
    </row>
    <row r="72" spans="1:28" x14ac:dyDescent="0.25">
      <c r="A72" s="95">
        <v>70</v>
      </c>
      <c r="B72" s="141">
        <f>IF(Notlar!B72&lt;&gt;"",Notlar!B72,"")</f>
        <v>2211505060</v>
      </c>
      <c r="C72" s="142" t="str">
        <f>IF(Notlar!C72&lt;&gt;"",Notlar!C72,"")</f>
        <v xml:space="preserve">BATUHAN </v>
      </c>
      <c r="D72" s="183" t="str">
        <f>IF(Notlar!D72&lt;&gt;"",Notlar!D72,"")</f>
        <v>ERĞİN</v>
      </c>
      <c r="E72" s="208" cm="1">
        <f t="array" ref="E72">_xlfn.SINGLE(IFERROR(((MMULT(NotlarYuzdelikBasari!$E72:$N72,DersMatris_Degerlendirme!D$4:D$13)/(SUM(DersMatris_Degerlendirme!D$4:D$13)))+(MMULT(NotlarYuzdelikBasari!$AL72:$AU72,DersMatris_Degerlendirme!D$15:D$24)/(SUM(DersMatris_Degerlendirme!D$15:D$24))))/2,0))*(DersMatris!$C$12/100)</f>
        <v>0.46957113363363362</v>
      </c>
      <c r="F72" s="208" cm="1">
        <f t="array" ref="F72">_xlfn.SINGLE(IFERROR(((MMULT(NotlarYuzdelikBasari!$E72:$N72,DersMatris_Degerlendirme!E$4:E$13)/(SUM(DersMatris_Degerlendirme!E$4:E$13)))+(MMULT(NotlarYuzdelikBasari!$AL72:$AU72,DersMatris_Degerlendirme!E$15:E$24)/(SUM(DersMatris_Degerlendirme!E$15:E$24))))/2,0))*(DersMatris!$D$12/100)</f>
        <v>0.67306120194432173</v>
      </c>
      <c r="G72" s="204" cm="1">
        <f t="array" ref="G72">_xlfn.SINGLE(IFERROR(((MMULT(NotlarYuzdelikBasari!$E72:$N72,DersMatris_Degerlendirme!F$4:F$13)/(SUM(DersMatris_Degerlendirme!F$4:F$13)))+(MMULT(NotlarYuzdelikBasari!$AL72:$AU72,DersMatris_Degerlendirme!F$15:F$24)/(SUM(DersMatris_Degerlendirme!F$15:F$24))))/2,0))*(DersMatris!$E$12/100)</f>
        <v>0.59510489510489517</v>
      </c>
      <c r="H72" s="204" cm="1">
        <f t="array" ref="H72">_xlfn.SINGLE(IFERROR(((MMULT(NotlarYuzdelikBasari!$E72:$N72,DersMatris_Degerlendirme!G$4:G$13)/(SUM(DersMatris_Degerlendirme!G$4:G$13)))+(MMULT(NotlarYuzdelikBasari!$AL72:$AU72,DersMatris_Degerlendirme!G$15:G$24)/(SUM(DersMatris_Degerlendirme!G$15:G$24))))/2,0))*(DersMatris!$F$12/100)</f>
        <v>0.65161637931034488</v>
      </c>
      <c r="I72" s="204" cm="1">
        <f t="array" ref="I72">_xlfn.SINGLE(IFERROR(((MMULT(NotlarYuzdelikBasari!$E72:$N72,DersMatris_Degerlendirme!H$4:H$13)/(SUM(DersMatris_Degerlendirme!H$4:H$13)))+(MMULT(NotlarYuzdelikBasari!$AL72:$AU72,DersMatris_Degerlendirme!H$15:H$24)/(SUM(DersMatris_Degerlendirme!H$15:H$24))))/2,0))*(DersMatris!$G$12/100)</f>
        <v>0.40281862745098046</v>
      </c>
      <c r="J72" s="204" cm="1">
        <f t="array" ref="J72">_xlfn.SINGLE(IFERROR(((MMULT(NotlarYuzdelikBasari!$E72:$N72,DersMatris_Degerlendirme!I$4:I$13)/(SUM(DersMatris_Degerlendirme!I$4:I$13)))+(MMULT(NotlarYuzdelikBasari!$AL72:$AU72,DersMatris_Degerlendirme!I$15:I$24)/(SUM(DersMatris_Degerlendirme!I$15:I$24))))/2,0))*(DersMatris!$H$12/100)</f>
        <v>0.15000000000000002</v>
      </c>
      <c r="K72" s="204" cm="1">
        <f t="array" ref="K72">_xlfn.SINGLE(IFERROR(((MMULT(NotlarYuzdelikBasari!$E72:$N72,DersMatris_Degerlendirme!J$4:J$13)/(SUM(DersMatris_Degerlendirme!J$4:J$13)))+(MMULT(NotlarYuzdelikBasari!$AL72:$AU72,DersMatris_Degerlendirme!J$15:J$24)/(SUM(DersMatris_Degerlendirme!J$15:J$24))))/2,0))*(DersMatris!$I$12/100)</f>
        <v>0.15000000000000002</v>
      </c>
      <c r="L72" s="204" cm="1">
        <f t="array" ref="L72">_xlfn.SINGLE(IFERROR(((MMULT(NotlarYuzdelikBasari!$E72:$N72,DersMatris_Degerlendirme!K$4:K$13)/(SUM(DersMatris_Degerlendirme!K$4:K$13)))+(MMULT(NotlarYuzdelikBasari!$AL72:$AU72,DersMatris_Degerlendirme!K$15:K$24)/(SUM(DersMatris_Degerlendirme!K$15:K$24))))/2,0))*(DersMatris!$J$12/100)</f>
        <v>0.19761904761904764</v>
      </c>
      <c r="M72" s="204" cm="1">
        <f t="array" ref="M72">_xlfn.SINGLE(IFERROR(((MMULT(NotlarYuzdelikBasari!$E72:$N72,DersMatris_Degerlendirme!L$4:L$13)/(SUM(DersMatris_Degerlendirme!L$4:L$13)))+(MMULT(NotlarYuzdelikBasari!$AL72:$AU72,DersMatris_Degerlendirme!L$15:L$24)/(SUM(DersMatris_Degerlendirme!L$15:L$24))))/2,0))*(DersMatris!$K$12/100)</f>
        <v>0.3404081632653061</v>
      </c>
      <c r="N72" s="204" cm="1">
        <f t="array" ref="N72">_xlfn.SINGLE(IFERROR(((MMULT(NotlarYuzdelikBasari!$E72:$N72,DersMatris_Degerlendirme!M$4:M$13)/(SUM(DersMatris_Degerlendirme!M$4:M$13)))+(MMULT(NotlarYuzdelikBasari!$AL72:$AU72,DersMatris_Degerlendirme!M$15:M$24)/(SUM(DersMatris_Degerlendirme!M$15:M$24))))/2,0))*(DersMatris!$L$12/100)</f>
        <v>0.27284313725490195</v>
      </c>
      <c r="O72" s="204" cm="1">
        <f t="array" ref="O72">_xlfn.SINGLE(IFERROR(((MMULT(NotlarYuzdelikBasari!$E72:$N72,DersMatris_Degerlendirme!N$4:N$13)/(SUM(DersMatris_Degerlendirme!N$4:N$13)))+(MMULT(NotlarYuzdelikBasari!$AL72:$AU72,DersMatris_Degerlendirme!N$15:N$24)/(SUM(DersMatris_Degerlendirme!N$15:N$24))))/2,0))*(DersMatris!$M$12/100)</f>
        <v>0.55959705019556716</v>
      </c>
      <c r="P72" s="204" cm="1">
        <f t="array" ref="P72">_xlfn.SINGLE(IFERROR(((MMULT(NotlarYuzdelikBasari!$E72:$N72,DersMatris_Degerlendirme!O$4:O$13)/(SUM(DersMatris_Degerlendirme!O$4:O$13)))+(MMULT(NotlarYuzdelikBasari!$AL72:$AU72,DersMatris_Degerlendirme!O$15:O$24)/(SUM(DersMatris_Degerlendirme!O$15:O$24))))/2,0))*(DersMatris!$N$12/100)</f>
        <v>0</v>
      </c>
      <c r="Q72" s="204" cm="1">
        <f t="array" ref="Q72">_xlfn.SINGLE(IFERROR(((MMULT(NotlarYuzdelikBasari!$E72:$N72,DersMatris_Degerlendirme!P$4:P$13)/(SUM(DersMatris_Degerlendirme!P$4:P$13)))+(MMULT(NotlarYuzdelikBasari!$AL72:$AU72,DersMatris_Degerlendirme!P$15:P$24)/(SUM(DersMatris_Degerlendirme!P$15:P$24))))/2,0))*(DersMatris!$O$12/100)</f>
        <v>0</v>
      </c>
      <c r="R72" s="204" cm="1">
        <f t="array" ref="R72">_xlfn.SINGLE(IFERROR(((MMULT(NotlarYuzdelikBasari!$E72:$N72,DersMatris_Degerlendirme!Q$4:Q$13)/(SUM(DersMatris_Degerlendirme!Q$4:Q$13)))+(MMULT(NotlarYuzdelikBasari!$AL72:$AU72,DersMatris_Degerlendirme!Q$15:Q$24)/(SUM(DersMatris_Degerlendirme!Q$15:Q$24))))/2,0))*(DersMatris!$P$12/100)</f>
        <v>0</v>
      </c>
      <c r="S72" s="204" cm="1">
        <f t="array" ref="S72">_xlfn.SINGLE(IFERROR(((MMULT(NotlarYuzdelikBasari!$E72:$N72,DersMatris_Degerlendirme!R$4:R$13)/(SUM(DersMatris_Degerlendirme!R$4:R$13)))+(MMULT(NotlarYuzdelikBasari!$AL72:$AU72,DersMatris_Degerlendirme!R$15:R$24)/(SUM(DersMatris_Degerlendirme!R$15:R$24))))/2,0))*(DersMatris!$Q$12/100)</f>
        <v>0</v>
      </c>
      <c r="U72" s="188">
        <f>IFERROR(
    (
        IFERROR( MMULT(NotlarYuzdelikBasari!$E72:$N72, Degerlendirme!D$4:D$13) / SUM(Degerlendirme!D$4:D$13), 0 ) +
        IFERROR( MMULT(NotlarYuzdelikBasari!$AL72:$AU72, Degerlendirme!D$15:D$24) / SUM(Degerlendirme!D$15:D$24), 0 )
    ) / 2,
    0
)</f>
        <v>0.4375</v>
      </c>
      <c r="V72" s="188">
        <f>IFERROR(
    (
        IFERROR( MMULT(NotlarYuzdelikBasari!$E72:$N72, Degerlendirme!E$4:E$13) / SUM(Degerlendirme!E$4:E$13), 0 ) +
        IFERROR( MMULT(NotlarYuzdelikBasari!$AL72:$AU72, Degerlendirme!E$15:E$24) / SUM(Degerlendirme!E$15:E$24), 0 )
    ) / 2,
    0
)</f>
        <v>0.79166666666666674</v>
      </c>
      <c r="W72" s="188">
        <f>IFERROR(
    (
        IFERROR( MMULT(NotlarYuzdelikBasari!$E72:$N72, Degerlendirme!F$4:F$13) / SUM(Degerlendirme!F$4:F$13), 0 ) +
        IFERROR( MMULT(NotlarYuzdelikBasari!$AL72:$AU72, Degerlendirme!F$15:F$24) / SUM(Degerlendirme!F$15:F$24), 0 )
    ) / 2,
    0
)</f>
        <v>0.66666666666666674</v>
      </c>
      <c r="X72" s="188">
        <f>IFERROR(
    (
        IFERROR( MMULT(NotlarYuzdelikBasari!$E72:$N72, Degerlendirme!G$4:G$13) / SUM(Degerlendirme!G$4:G$13), 0 ) +
        IFERROR( MMULT(NotlarYuzdelikBasari!$AL72:$AU72, Degerlendirme!G$15:G$24) / SUM(Degerlendirme!G$15:G$24), 0 )
    ) / 2,
    0
)</f>
        <v>0.66666666666666674</v>
      </c>
      <c r="Y72" s="188">
        <f>IFERROR(
    (
        IFERROR( MMULT(NotlarYuzdelikBasari!$E72:$N72, Degerlendirme!H$4:H$13) / SUM(Degerlendirme!H$4:H$13), 0 ) +
        IFERROR( MMULT(NotlarYuzdelikBasari!$AL72:$AU72, Degerlendirme!H$15:H$24) / SUM(Degerlendirme!H$15:H$24), 0 )
    ) / 2,
    0
)</f>
        <v>0.33333333333333331</v>
      </c>
      <c r="Z72" s="188">
        <f>IFERROR(
    (
        IFERROR( MMULT(NotlarYuzdelikBasari!$E72:$N72, Degerlendirme!I$4:I$13) / SUM(Degerlendirme!I$4:I$13), 0 ) +
        IFERROR( MMULT(NotlarYuzdelikBasari!$AL72:$AU72, Degerlendirme!I$15:I$24) / SUM(Degerlendirme!I$15:I$24), 0 )
    ) / 2,
    0
)</f>
        <v>0.75</v>
      </c>
      <c r="AA72" s="188">
        <f>IFERROR(
    (
        IFERROR( MMULT(NotlarYuzdelikBasari!$E72:$N72, Degerlendirme!J$4:J$13) / SUM(Degerlendirme!J$4:J$13), 0 ) +
        IFERROR( MMULT(NotlarYuzdelikBasari!$AL72:$AU72, Degerlendirme!J$15:J$24) / SUM(Degerlendirme!J$15:J$24), 0 )
    ) / 2,
    0
)</f>
        <v>0.77083333333333326</v>
      </c>
      <c r="AB72" s="188">
        <f>IFERROR(
    (
        IFERROR( MMULT(NotlarYuzdelikBasari!$E72:$N72, Degerlendirme!K$4:K$13) / SUM(Degerlendirme!K$4:K$13), 0 ) +
        IFERROR( MMULT(NotlarYuzdelikBasari!$AL72:$AU72, Degerlendirme!K$15:K$24) / SUM(Degerlendirme!K$15:K$24), 0 )
    ) / 2,
    0
)</f>
        <v>0.75</v>
      </c>
    </row>
    <row r="73" spans="1:28" x14ac:dyDescent="0.25">
      <c r="A73" s="94">
        <v>71</v>
      </c>
      <c r="B73" s="143">
        <f>IF(Notlar!B73&lt;&gt;"",Notlar!B73,"")</f>
        <v>2211505061</v>
      </c>
      <c r="C73" s="144" t="str">
        <f>IF(Notlar!C73&lt;&gt;"",Notlar!C73,"")</f>
        <v xml:space="preserve">HARUN </v>
      </c>
      <c r="D73" s="184" t="str">
        <f>IF(Notlar!D73&lt;&gt;"",Notlar!D73,"")</f>
        <v>İDER</v>
      </c>
      <c r="E73" s="208" cm="1">
        <f t="array" ref="E73">_xlfn.SINGLE(IFERROR(((MMULT(NotlarYuzdelikBasari!$E73:$N73,DersMatris_Degerlendirme!D$4:D$13)/(SUM(DersMatris_Degerlendirme!D$4:D$13)))+(MMULT(NotlarYuzdelikBasari!$AL73:$AU73,DersMatris_Degerlendirme!D$15:D$24)/(SUM(DersMatris_Degerlendirme!D$15:D$24))))/2,0))*(DersMatris!$C$12/100)</f>
        <v>0.54061874374374375</v>
      </c>
      <c r="F73" s="208" cm="1">
        <f t="array" ref="F73">_xlfn.SINGLE(IFERROR(((MMULT(NotlarYuzdelikBasari!$E73:$N73,DersMatris_Degerlendirme!E$4:E$13)/(SUM(DersMatris_Degerlendirme!E$4:E$13)))+(MMULT(NotlarYuzdelikBasari!$AL73:$AU73,DersMatris_Degerlendirme!E$15:E$24)/(SUM(DersMatris_Degerlendirme!E$15:E$24))))/2,0))*(DersMatris!$D$12/100)</f>
        <v>0.77899911621741058</v>
      </c>
      <c r="G73" s="204" cm="1">
        <f t="array" ref="G73">_xlfn.SINGLE(IFERROR(((MMULT(NotlarYuzdelikBasari!$E73:$N73,DersMatris_Degerlendirme!F$4:F$13)/(SUM(DersMatris_Degerlendirme!F$4:F$13)))+(MMULT(NotlarYuzdelikBasari!$AL73:$AU73,DersMatris_Degerlendirme!F$15:F$24)/(SUM(DersMatris_Degerlendirme!F$15:F$24))))/2,0))*(DersMatris!$E$12/100)</f>
        <v>0.68769230769230782</v>
      </c>
      <c r="H73" s="204" cm="1">
        <f t="array" ref="H73">_xlfn.SINGLE(IFERROR(((MMULT(NotlarYuzdelikBasari!$E73:$N73,DersMatris_Degerlendirme!G$4:G$13)/(SUM(DersMatris_Degerlendirme!G$4:G$13)))+(MMULT(NotlarYuzdelikBasari!$AL73:$AU73,DersMatris_Degerlendirme!G$15:G$24)/(SUM(DersMatris_Degerlendirme!G$15:G$24))))/2,0))*(DersMatris!$F$12/100)</f>
        <v>0.75231681034482767</v>
      </c>
      <c r="I73" s="204" cm="1">
        <f t="array" ref="I73">_xlfn.SINGLE(IFERROR(((MMULT(NotlarYuzdelikBasari!$E73:$N73,DersMatris_Degerlendirme!H$4:H$13)/(SUM(DersMatris_Degerlendirme!H$4:H$13)))+(MMULT(NotlarYuzdelikBasari!$AL73:$AU73,DersMatris_Degerlendirme!H$15:H$24)/(SUM(DersMatris_Degerlendirme!H$15:H$24))))/2,0))*(DersMatris!$G$12/100)</f>
        <v>0.46612978524743237</v>
      </c>
      <c r="J73" s="204" cm="1">
        <f t="array" ref="J73">_xlfn.SINGLE(IFERROR(((MMULT(NotlarYuzdelikBasari!$E73:$N73,DersMatris_Degerlendirme!I$4:I$13)/(SUM(DersMatris_Degerlendirme!I$4:I$13)))+(MMULT(NotlarYuzdelikBasari!$AL73:$AU73,DersMatris_Degerlendirme!I$15:I$24)/(SUM(DersMatris_Degerlendirme!I$15:I$24))))/2,0))*(DersMatris!$H$12/100)</f>
        <v>0.17500000000000002</v>
      </c>
      <c r="K73" s="204" cm="1">
        <f t="array" ref="K73">_xlfn.SINGLE(IFERROR(((MMULT(NotlarYuzdelikBasari!$E73:$N73,DersMatris_Degerlendirme!J$4:J$13)/(SUM(DersMatris_Degerlendirme!J$4:J$13)))+(MMULT(NotlarYuzdelikBasari!$AL73:$AU73,DersMatris_Degerlendirme!J$15:J$24)/(SUM(DersMatris_Degerlendirme!J$15:J$24))))/2,0))*(DersMatris!$I$12/100)</f>
        <v>0.17500000000000002</v>
      </c>
      <c r="L73" s="204" cm="1">
        <f t="array" ref="L73">_xlfn.SINGLE(IFERROR(((MMULT(NotlarYuzdelikBasari!$E73:$N73,DersMatris_Degerlendirme!K$4:K$13)/(SUM(DersMatris_Degerlendirme!K$4:K$13)))+(MMULT(NotlarYuzdelikBasari!$AL73:$AU73,DersMatris_Degerlendirme!K$15:K$24)/(SUM(DersMatris_Degerlendirme!K$15:K$24))))/2,0))*(DersMatris!$J$12/100)</f>
        <v>0.22857142857142859</v>
      </c>
      <c r="M73" s="204" cm="1">
        <f t="array" ref="M73">_xlfn.SINGLE(IFERROR(((MMULT(NotlarYuzdelikBasari!$E73:$N73,DersMatris_Degerlendirme!L$4:L$13)/(SUM(DersMatris_Degerlendirme!L$4:L$13)))+(MMULT(NotlarYuzdelikBasari!$AL73:$AU73,DersMatris_Degerlendirme!L$15:L$24)/(SUM(DersMatris_Degerlendirme!L$15:L$24))))/2,0))*(DersMatris!$K$12/100)</f>
        <v>0.39496598639455771</v>
      </c>
      <c r="N73" s="204" cm="1">
        <f t="array" ref="N73">_xlfn.SINGLE(IFERROR(((MMULT(NotlarYuzdelikBasari!$E73:$N73,DersMatris_Degerlendirme!M$4:M$13)/(SUM(DersMatris_Degerlendirme!M$4:M$13)))+(MMULT(NotlarYuzdelikBasari!$AL73:$AU73,DersMatris_Degerlendirme!M$15:M$24)/(SUM(DersMatris_Degerlendirme!M$15:M$24))))/2,0))*(DersMatris!$L$12/100)</f>
        <v>0.3161151960784313</v>
      </c>
      <c r="O73" s="204" cm="1">
        <f t="array" ref="O73">_xlfn.SINGLE(IFERROR(((MMULT(NotlarYuzdelikBasari!$E73:$N73,DersMatris_Degerlendirme!N$4:N$13)/(SUM(DersMatris_Degerlendirme!N$4:N$13)))+(MMULT(NotlarYuzdelikBasari!$AL73:$AU73,DersMatris_Degerlendirme!N$15:N$24)/(SUM(DersMatris_Degerlendirme!N$15:N$24))))/2,0))*(DersMatris!$M$12/100)</f>
        <v>0.64748003585397651</v>
      </c>
      <c r="P73" s="204" cm="1">
        <f t="array" ref="P73">_xlfn.SINGLE(IFERROR(((MMULT(NotlarYuzdelikBasari!$E73:$N73,DersMatris_Degerlendirme!O$4:O$13)/(SUM(DersMatris_Degerlendirme!O$4:O$13)))+(MMULT(NotlarYuzdelikBasari!$AL73:$AU73,DersMatris_Degerlendirme!O$15:O$24)/(SUM(DersMatris_Degerlendirme!O$15:O$24))))/2,0))*(DersMatris!$N$12/100)</f>
        <v>0</v>
      </c>
      <c r="Q73" s="204" cm="1">
        <f t="array" ref="Q73">_xlfn.SINGLE(IFERROR(((MMULT(NotlarYuzdelikBasari!$E73:$N73,DersMatris_Degerlendirme!P$4:P$13)/(SUM(DersMatris_Degerlendirme!P$4:P$13)))+(MMULT(NotlarYuzdelikBasari!$AL73:$AU73,DersMatris_Degerlendirme!P$15:P$24)/(SUM(DersMatris_Degerlendirme!P$15:P$24))))/2,0))*(DersMatris!$O$12/100)</f>
        <v>0</v>
      </c>
      <c r="R73" s="204" cm="1">
        <f t="array" ref="R73">_xlfn.SINGLE(IFERROR(((MMULT(NotlarYuzdelikBasari!$E73:$N73,DersMatris_Degerlendirme!Q$4:Q$13)/(SUM(DersMatris_Degerlendirme!Q$4:Q$13)))+(MMULT(NotlarYuzdelikBasari!$AL73:$AU73,DersMatris_Degerlendirme!Q$15:Q$24)/(SUM(DersMatris_Degerlendirme!Q$15:Q$24))))/2,0))*(DersMatris!$P$12/100)</f>
        <v>0</v>
      </c>
      <c r="S73" s="204" cm="1">
        <f t="array" ref="S73">_xlfn.SINGLE(IFERROR(((MMULT(NotlarYuzdelikBasari!$E73:$N73,DersMatris_Degerlendirme!R$4:R$13)/(SUM(DersMatris_Degerlendirme!R$4:R$13)))+(MMULT(NotlarYuzdelikBasari!$AL73:$AU73,DersMatris_Degerlendirme!R$15:R$24)/(SUM(DersMatris_Degerlendirme!R$15:R$24))))/2,0))*(DersMatris!$Q$12/100)</f>
        <v>0</v>
      </c>
      <c r="U73" s="188">
        <f>IFERROR(
    (
        IFERROR( MMULT(NotlarYuzdelikBasari!$E73:$N73, Degerlendirme!D$4:D$13) / SUM(Degerlendirme!D$4:D$13), 0 ) +
        IFERROR( MMULT(NotlarYuzdelikBasari!$AL73:$AU73, Degerlendirme!D$15:D$24) / SUM(Degerlendirme!D$15:D$24), 0 )
    ) / 2,
    0
)</f>
        <v>0.4375</v>
      </c>
      <c r="V73" s="188">
        <f>IFERROR(
    (
        IFERROR( MMULT(NotlarYuzdelikBasari!$E73:$N73, Degerlendirme!E$4:E$13) / SUM(Degerlendirme!E$4:E$13), 0 ) +
        IFERROR( MMULT(NotlarYuzdelikBasari!$AL73:$AU73, Degerlendirme!E$15:E$24) / SUM(Degerlendirme!E$15:E$24), 0 )
    ) / 2,
    0
)</f>
        <v>0.9375</v>
      </c>
      <c r="W73" s="188">
        <f>IFERROR(
    (
        IFERROR( MMULT(NotlarYuzdelikBasari!$E73:$N73, Degerlendirme!F$4:F$13) / SUM(Degerlendirme!F$4:F$13), 0 ) +
        IFERROR( MMULT(NotlarYuzdelikBasari!$AL73:$AU73, Degerlendirme!F$15:F$24) / SUM(Degerlendirme!F$15:F$24), 0 )
    ) / 2,
    0
)</f>
        <v>0.70833333333333326</v>
      </c>
      <c r="X73" s="188">
        <f>IFERROR(
    (
        IFERROR( MMULT(NotlarYuzdelikBasari!$E73:$N73, Degerlendirme!G$4:G$13) / SUM(Degerlendirme!G$4:G$13), 0 ) +
        IFERROR( MMULT(NotlarYuzdelikBasari!$AL73:$AU73, Degerlendirme!G$15:G$24) / SUM(Degerlendirme!G$15:G$24), 0 )
    ) / 2,
    0
)</f>
        <v>0.83333333333333326</v>
      </c>
      <c r="Y73" s="188">
        <f>IFERROR(
    (
        IFERROR( MMULT(NotlarYuzdelikBasari!$E73:$N73, Degerlendirme!H$4:H$13) / SUM(Degerlendirme!H$4:H$13), 0 ) +
        IFERROR( MMULT(NotlarYuzdelikBasari!$AL73:$AU73, Degerlendirme!H$15:H$24) / SUM(Degerlendirme!H$15:H$24), 0 )
    ) / 2,
    0
)</f>
        <v>0.41666666666666669</v>
      </c>
      <c r="Z73" s="188">
        <f>IFERROR(
    (
        IFERROR( MMULT(NotlarYuzdelikBasari!$E73:$N73, Degerlendirme!I$4:I$13) / SUM(Degerlendirme!I$4:I$13), 0 ) +
        IFERROR( MMULT(NotlarYuzdelikBasari!$AL73:$AU73, Degerlendirme!I$15:I$24) / SUM(Degerlendirme!I$15:I$24), 0 )
    ) / 2,
    0
)</f>
        <v>0.875</v>
      </c>
      <c r="AA73" s="188">
        <f>IFERROR(
    (
        IFERROR( MMULT(NotlarYuzdelikBasari!$E73:$N73, Degerlendirme!J$4:J$13) / SUM(Degerlendirme!J$4:J$13), 0 ) +
        IFERROR( MMULT(NotlarYuzdelikBasari!$AL73:$AU73, Degerlendirme!J$15:J$24) / SUM(Degerlendirme!J$15:J$24), 0 )
    ) / 2,
    0
)</f>
        <v>0.85416666666666674</v>
      </c>
      <c r="AB73" s="188">
        <f>IFERROR(
    (
        IFERROR( MMULT(NotlarYuzdelikBasari!$E73:$N73, Degerlendirme!K$4:K$13) / SUM(Degerlendirme!K$4:K$13), 0 ) +
        IFERROR( MMULT(NotlarYuzdelikBasari!$AL73:$AU73, Degerlendirme!K$15:K$24) / SUM(Degerlendirme!K$15:K$24), 0 )
    ) / 2,
    0
)</f>
        <v>0.875</v>
      </c>
    </row>
    <row r="74" spans="1:28" x14ac:dyDescent="0.25">
      <c r="A74" s="95">
        <v>72</v>
      </c>
      <c r="B74" s="141">
        <f>IF(Notlar!B74&lt;&gt;"",Notlar!B74,"")</f>
        <v>2211505062</v>
      </c>
      <c r="C74" s="142" t="str">
        <f>IF(Notlar!C74&lt;&gt;"",Notlar!C74,"")</f>
        <v xml:space="preserve">ALPTÜRK </v>
      </c>
      <c r="D74" s="183" t="str">
        <f>IF(Notlar!D74&lt;&gt;"",Notlar!D74,"")</f>
        <v>ORAL</v>
      </c>
      <c r="E74" s="208" cm="1">
        <f t="array" ref="E74">_xlfn.SINGLE(IFERROR(((MMULT(NotlarYuzdelikBasari!$E74:$N74,DersMatris_Degerlendirme!D$4:D$13)/(SUM(DersMatris_Degerlendirme!D$4:D$13)))+(MMULT(NotlarYuzdelikBasari!$AL74:$AU74,DersMatris_Degerlendirme!D$15:D$24)/(SUM(DersMatris_Degerlendirme!D$15:D$24))))/2,0))*(DersMatris!$C$12/100)</f>
        <v>0.44227821571571568</v>
      </c>
      <c r="F74" s="208" cm="1">
        <f t="array" ref="F74">_xlfn.SINGLE(IFERROR(((MMULT(NotlarYuzdelikBasari!$E74:$N74,DersMatris_Degerlendirme!E$4:E$13)/(SUM(DersMatris_Degerlendirme!E$4:E$13)))+(MMULT(NotlarYuzdelikBasari!$AL74:$AU74,DersMatris_Degerlendirme!E$15:E$24)/(SUM(DersMatris_Degerlendirme!E$15:E$24))))/2,0))*(DersMatris!$D$12/100)</f>
        <v>0.6327441449403447</v>
      </c>
      <c r="G74" s="204" cm="1">
        <f t="array" ref="G74">_xlfn.SINGLE(IFERROR(((MMULT(NotlarYuzdelikBasari!$E74:$N74,DersMatris_Degerlendirme!F$4:F$13)/(SUM(DersMatris_Degerlendirme!F$4:F$13)))+(MMULT(NotlarYuzdelikBasari!$AL74:$AU74,DersMatris_Degerlendirme!F$15:F$24)/(SUM(DersMatris_Degerlendirme!F$15:F$24))))/2,0))*(DersMatris!$E$12/100)</f>
        <v>0.56545454545454543</v>
      </c>
      <c r="H74" s="204" cm="1">
        <f t="array" ref="H74">_xlfn.SINGLE(IFERROR(((MMULT(NotlarYuzdelikBasari!$E74:$N74,DersMatris_Degerlendirme!G$4:G$13)/(SUM(DersMatris_Degerlendirme!G$4:G$13)))+(MMULT(NotlarYuzdelikBasari!$AL74:$AU74,DersMatris_Degerlendirme!G$15:G$24)/(SUM(DersMatris_Degerlendirme!G$15:G$24))))/2,0))*(DersMatris!$F$12/100)</f>
        <v>0.62020474137931036</v>
      </c>
      <c r="I74" s="204" cm="1">
        <f t="array" ref="I74">_xlfn.SINGLE(IFERROR(((MMULT(NotlarYuzdelikBasari!$E74:$N74,DersMatris_Degerlendirme!H$4:H$13)/(SUM(DersMatris_Degerlendirme!H$4:H$13)))+(MMULT(NotlarYuzdelikBasari!$AL74:$AU74,DersMatris_Degerlendirme!H$15:H$24)/(SUM(DersMatris_Degerlendirme!H$15:H$24))))/2,0))*(DersMatris!$G$12/100)</f>
        <v>0.38574346405228765</v>
      </c>
      <c r="J74" s="204" cm="1">
        <f t="array" ref="J74">_xlfn.SINGLE(IFERROR(((MMULT(NotlarYuzdelikBasari!$E74:$N74,DersMatris_Degerlendirme!I$4:I$13)/(SUM(DersMatris_Degerlendirme!I$4:I$13)))+(MMULT(NotlarYuzdelikBasari!$AL74:$AU74,DersMatris_Degerlendirme!I$15:I$24)/(SUM(DersMatris_Degerlendirme!I$15:I$24))))/2,0))*(DersMatris!$H$12/100)</f>
        <v>0.15000000000000002</v>
      </c>
      <c r="K74" s="204" cm="1">
        <f t="array" ref="K74">_xlfn.SINGLE(IFERROR(((MMULT(NotlarYuzdelikBasari!$E74:$N74,DersMatris_Degerlendirme!J$4:J$13)/(SUM(DersMatris_Degerlendirme!J$4:J$13)))+(MMULT(NotlarYuzdelikBasari!$AL74:$AU74,DersMatris_Degerlendirme!J$15:J$24)/(SUM(DersMatris_Degerlendirme!J$15:J$24))))/2,0))*(DersMatris!$I$12/100)</f>
        <v>0.14166666666666669</v>
      </c>
      <c r="L74" s="204" cm="1">
        <f t="array" ref="L74">_xlfn.SINGLE(IFERROR(((MMULT(NotlarYuzdelikBasari!$E74:$N74,DersMatris_Degerlendirme!K$4:K$13)/(SUM(DersMatris_Degerlendirme!K$4:K$13)))+(MMULT(NotlarYuzdelikBasari!$AL74:$AU74,DersMatris_Degerlendirme!K$15:K$24)/(SUM(DersMatris_Degerlendirme!K$15:K$24))))/2,0))*(DersMatris!$J$12/100)</f>
        <v>0.19047619047619047</v>
      </c>
      <c r="M74" s="204" cm="1">
        <f t="array" ref="M74">_xlfn.SINGLE(IFERROR(((MMULT(NotlarYuzdelikBasari!$E74:$N74,DersMatris_Degerlendirme!L$4:L$13)/(SUM(DersMatris_Degerlendirme!L$4:L$13)))+(MMULT(NotlarYuzdelikBasari!$AL74:$AU74,DersMatris_Degerlendirme!L$15:L$24)/(SUM(DersMatris_Degerlendirme!L$15:L$24))))/2,0))*(DersMatris!$K$12/100)</f>
        <v>0.32326530612244891</v>
      </c>
      <c r="N74" s="204" cm="1">
        <f t="array" ref="N74">_xlfn.SINGLE(IFERROR(((MMULT(NotlarYuzdelikBasari!$E74:$N74,DersMatris_Degerlendirme!M$4:M$13)/(SUM(DersMatris_Degerlendirme!M$4:M$13)))+(MMULT(NotlarYuzdelikBasari!$AL74:$AU74,DersMatris_Degerlendirme!M$15:M$24)/(SUM(DersMatris_Degerlendirme!M$15:M$24))))/2,0))*(DersMatris!$L$12/100)</f>
        <v>0.26394607843137252</v>
      </c>
      <c r="O74" s="204" cm="1">
        <f t="array" ref="O74">_xlfn.SINGLE(IFERROR(((MMULT(NotlarYuzdelikBasari!$E74:$N74,DersMatris_Degerlendirme!N$4:N$13)/(SUM(DersMatris_Degerlendirme!N$4:N$13)))+(MMULT(NotlarYuzdelikBasari!$AL74:$AU74,DersMatris_Degerlendirme!N$15:N$24)/(SUM(DersMatris_Degerlendirme!N$15:N$24))))/2,0))*(DersMatris!$M$12/100)</f>
        <v>0.52879522490221642</v>
      </c>
      <c r="P74" s="204" cm="1">
        <f t="array" ref="P74">_xlfn.SINGLE(IFERROR(((MMULT(NotlarYuzdelikBasari!$E74:$N74,DersMatris_Degerlendirme!O$4:O$13)/(SUM(DersMatris_Degerlendirme!O$4:O$13)))+(MMULT(NotlarYuzdelikBasari!$AL74:$AU74,DersMatris_Degerlendirme!O$15:O$24)/(SUM(DersMatris_Degerlendirme!O$15:O$24))))/2,0))*(DersMatris!$N$12/100)</f>
        <v>0</v>
      </c>
      <c r="Q74" s="204" cm="1">
        <f t="array" ref="Q74">_xlfn.SINGLE(IFERROR(((MMULT(NotlarYuzdelikBasari!$E74:$N74,DersMatris_Degerlendirme!P$4:P$13)/(SUM(DersMatris_Degerlendirme!P$4:P$13)))+(MMULT(NotlarYuzdelikBasari!$AL74:$AU74,DersMatris_Degerlendirme!P$15:P$24)/(SUM(DersMatris_Degerlendirme!P$15:P$24))))/2,0))*(DersMatris!$O$12/100)</f>
        <v>0</v>
      </c>
      <c r="R74" s="204" cm="1">
        <f t="array" ref="R74">_xlfn.SINGLE(IFERROR(((MMULT(NotlarYuzdelikBasari!$E74:$N74,DersMatris_Degerlendirme!Q$4:Q$13)/(SUM(DersMatris_Degerlendirme!Q$4:Q$13)))+(MMULT(NotlarYuzdelikBasari!$AL74:$AU74,DersMatris_Degerlendirme!Q$15:Q$24)/(SUM(DersMatris_Degerlendirme!Q$15:Q$24))))/2,0))*(DersMatris!$P$12/100)</f>
        <v>0</v>
      </c>
      <c r="S74" s="204" cm="1">
        <f t="array" ref="S74">_xlfn.SINGLE(IFERROR(((MMULT(NotlarYuzdelikBasari!$E74:$N74,DersMatris_Degerlendirme!R$4:R$13)/(SUM(DersMatris_Degerlendirme!R$4:R$13)))+(MMULT(NotlarYuzdelikBasari!$AL74:$AU74,DersMatris_Degerlendirme!R$15:R$24)/(SUM(DersMatris_Degerlendirme!R$15:R$24))))/2,0))*(DersMatris!$Q$12/100)</f>
        <v>0</v>
      </c>
      <c r="U74" s="188">
        <f>IFERROR(
    (
        IFERROR( MMULT(NotlarYuzdelikBasari!$E74:$N74, Degerlendirme!D$4:D$13) / SUM(Degerlendirme!D$4:D$13), 0 ) +
        IFERROR( MMULT(NotlarYuzdelikBasari!$AL74:$AU74, Degerlendirme!D$15:D$24) / SUM(Degerlendirme!D$15:D$24), 0 )
    ) / 2,
    0
)</f>
        <v>0.4375</v>
      </c>
      <c r="V74" s="188">
        <f>IFERROR(
    (
        IFERROR( MMULT(NotlarYuzdelikBasari!$E74:$N74, Degerlendirme!E$4:E$13) / SUM(Degerlendirme!E$4:E$13), 0 ) +
        IFERROR( MMULT(NotlarYuzdelikBasari!$AL74:$AU74, Degerlendirme!E$15:E$24) / SUM(Degerlendirme!E$15:E$24), 0 )
    ) / 2,
    0
)</f>
        <v>0.625</v>
      </c>
      <c r="W74" s="188">
        <f>IFERROR(
    (
        IFERROR( MMULT(NotlarYuzdelikBasari!$E74:$N74, Degerlendirme!F$4:F$13) / SUM(Degerlendirme!F$4:F$13), 0 ) +
        IFERROR( MMULT(NotlarYuzdelikBasari!$AL74:$AU74, Degerlendirme!F$15:F$24) / SUM(Degerlendirme!F$15:F$24), 0 )
    ) / 2,
    0
)</f>
        <v>0.625</v>
      </c>
      <c r="X74" s="188">
        <f>IFERROR(
    (
        IFERROR( MMULT(NotlarYuzdelikBasari!$E74:$N74, Degerlendirme!G$4:G$13) / SUM(Degerlendirme!G$4:G$13), 0 ) +
        IFERROR( MMULT(NotlarYuzdelikBasari!$AL74:$AU74, Degerlendirme!G$15:G$24) / SUM(Degerlendirme!G$15:G$24), 0 )
    ) / 2,
    0
)</f>
        <v>0.79166666666666674</v>
      </c>
      <c r="Y74" s="188">
        <f>IFERROR(
    (
        IFERROR( MMULT(NotlarYuzdelikBasari!$E74:$N74, Degerlendirme!H$4:H$13) / SUM(Degerlendirme!H$4:H$13), 0 ) +
        IFERROR( MMULT(NotlarYuzdelikBasari!$AL74:$AU74, Degerlendirme!H$15:H$24) / SUM(Degerlendirme!H$15:H$24), 0 )
    ) / 2,
    0
)</f>
        <v>0.375</v>
      </c>
      <c r="Z74" s="188">
        <f>IFERROR(
    (
        IFERROR( MMULT(NotlarYuzdelikBasari!$E74:$N74, Degerlendirme!I$4:I$13) / SUM(Degerlendirme!I$4:I$13), 0 ) +
        IFERROR( MMULT(NotlarYuzdelikBasari!$AL74:$AU74, Degerlendirme!I$15:I$24) / SUM(Degerlendirme!I$15:I$24), 0 )
    ) / 2,
    0
)</f>
        <v>0.6875</v>
      </c>
      <c r="AA74" s="188">
        <f>IFERROR(
    (
        IFERROR( MMULT(NotlarYuzdelikBasari!$E74:$N74, Degerlendirme!J$4:J$13) / SUM(Degerlendirme!J$4:J$13), 0 ) +
        IFERROR( MMULT(NotlarYuzdelikBasari!$AL74:$AU74, Degerlendirme!J$15:J$24) / SUM(Degerlendirme!J$15:J$24), 0 )
    ) / 2,
    0
)</f>
        <v>0.75</v>
      </c>
      <c r="AB74" s="188">
        <f>IFERROR(
    (
        IFERROR( MMULT(NotlarYuzdelikBasari!$E74:$N74, Degerlendirme!K$4:K$13) / SUM(Degerlendirme!K$4:K$13), 0 ) +
        IFERROR( MMULT(NotlarYuzdelikBasari!$AL74:$AU74, Degerlendirme!K$15:K$24) / SUM(Degerlendirme!K$15:K$24), 0 )
    ) / 2,
    0
)</f>
        <v>0.75</v>
      </c>
    </row>
    <row r="75" spans="1:28" x14ac:dyDescent="0.25">
      <c r="A75" s="94">
        <v>73</v>
      </c>
      <c r="B75" s="143">
        <f>IF(Notlar!B75&lt;&gt;"",Notlar!B75,"")</f>
        <v>2211505063</v>
      </c>
      <c r="C75" s="144" t="str">
        <f>IF(Notlar!C75&lt;&gt;"",Notlar!C75,"")</f>
        <v xml:space="preserve">MEHMET </v>
      </c>
      <c r="D75" s="184" t="str">
        <f>IF(Notlar!D75&lt;&gt;"",Notlar!D75,"")</f>
        <v>KÖMBE</v>
      </c>
      <c r="E75" s="208" cm="1">
        <f t="array" ref="E75">_xlfn.SINGLE(IFERROR(((MMULT(NotlarYuzdelikBasari!$E75:$N75,DersMatris_Degerlendirme!D$4:D$13)/(SUM(DersMatris_Degerlendirme!D$4:D$13)))+(MMULT(NotlarYuzdelikBasari!$AL75:$AU75,DersMatris_Degerlendirme!D$15:D$24)/(SUM(DersMatris_Degerlendirme!D$15:D$24))))/2,0))*(DersMatris!$C$12/100)</f>
        <v>0.58320038788788786</v>
      </c>
      <c r="F75" s="208" cm="1">
        <f t="array" ref="F75">_xlfn.SINGLE(IFERROR(((MMULT(NotlarYuzdelikBasari!$E75:$N75,DersMatris_Degerlendirme!E$4:E$13)/(SUM(DersMatris_Degerlendirme!E$4:E$13)))+(MMULT(NotlarYuzdelikBasari!$AL75:$AU75,DersMatris_Degerlendirme!E$15:E$24)/(SUM(DersMatris_Degerlendirme!E$15:E$24))))/2,0))*(DersMatris!$D$12/100)</f>
        <v>0.84104065399911621</v>
      </c>
      <c r="G75" s="204" cm="1">
        <f t="array" ref="G75">_xlfn.SINGLE(IFERROR(((MMULT(NotlarYuzdelikBasari!$E75:$N75,DersMatris_Degerlendirme!F$4:F$13)/(SUM(DersMatris_Degerlendirme!F$4:F$13)))+(MMULT(NotlarYuzdelikBasari!$AL75:$AU75,DersMatris_Degerlendirme!F$15:F$24)/(SUM(DersMatris_Degerlendirme!F$15:F$24))))/2,0))*(DersMatris!$E$12/100)</f>
        <v>0.74951048951048949</v>
      </c>
      <c r="H75" s="204" cm="1">
        <f t="array" ref="H75">_xlfn.SINGLE(IFERROR(((MMULT(NotlarYuzdelikBasari!$E75:$N75,DersMatris_Degerlendirme!G$4:G$13)/(SUM(DersMatris_Degerlendirme!G$4:G$13)))+(MMULT(NotlarYuzdelikBasari!$AL75:$AU75,DersMatris_Degerlendirme!G$15:G$24)/(SUM(DersMatris_Degerlendirme!G$15:G$24))))/2,0))*(DersMatris!$F$12/100)</f>
        <v>0.8210129310344827</v>
      </c>
      <c r="I75" s="204" cm="1">
        <f t="array" ref="I75">_xlfn.SINGLE(IFERROR(((MMULT(NotlarYuzdelikBasari!$E75:$N75,DersMatris_Degerlendirme!H$4:H$13)/(SUM(DersMatris_Degerlendirme!H$4:H$13)))+(MMULT(NotlarYuzdelikBasari!$AL75:$AU75,DersMatris_Degerlendirme!H$15:H$24)/(SUM(DersMatris_Degerlendirme!H$15:H$24))))/2,0))*(DersMatris!$G$12/100)</f>
        <v>0.51036998132586375</v>
      </c>
      <c r="J75" s="204" cm="1">
        <f t="array" ref="J75">_xlfn.SINGLE(IFERROR(((MMULT(NotlarYuzdelikBasari!$E75:$N75,DersMatris_Degerlendirme!I$4:I$13)/(SUM(DersMatris_Degerlendirme!I$4:I$13)))+(MMULT(NotlarYuzdelikBasari!$AL75:$AU75,DersMatris_Degerlendirme!I$15:I$24)/(SUM(DersMatris_Degerlendirme!I$15:I$24))))/2,0))*(DersMatris!$H$12/100)</f>
        <v>0.19166666666666665</v>
      </c>
      <c r="K75" s="204" cm="1">
        <f t="array" ref="K75">_xlfn.SINGLE(IFERROR(((MMULT(NotlarYuzdelikBasari!$E75:$N75,DersMatris_Degerlendirme!J$4:J$13)/(SUM(DersMatris_Degerlendirme!J$4:J$13)))+(MMULT(NotlarYuzdelikBasari!$AL75:$AU75,DersMatris_Degerlendirme!J$15:J$24)/(SUM(DersMatris_Degerlendirme!J$15:J$24))))/2,0))*(DersMatris!$I$12/100)</f>
        <v>0.19166666666666665</v>
      </c>
      <c r="L75" s="204" cm="1">
        <f t="array" ref="L75">_xlfn.SINGLE(IFERROR(((MMULT(NotlarYuzdelikBasari!$E75:$N75,DersMatris_Degerlendirme!K$4:K$13)/(SUM(DersMatris_Degerlendirme!K$4:K$13)))+(MMULT(NotlarYuzdelikBasari!$AL75:$AU75,DersMatris_Degerlendirme!K$15:K$24)/(SUM(DersMatris_Degerlendirme!K$15:K$24))))/2,0))*(DersMatris!$J$12/100)</f>
        <v>0.25238095238095237</v>
      </c>
      <c r="M75" s="204" cm="1">
        <f t="array" ref="M75">_xlfn.SINGLE(IFERROR(((MMULT(NotlarYuzdelikBasari!$E75:$N75,DersMatris_Degerlendirme!L$4:L$13)/(SUM(DersMatris_Degerlendirme!L$4:L$13)))+(MMULT(NotlarYuzdelikBasari!$AL75:$AU75,DersMatris_Degerlendirme!L$15:L$24)/(SUM(DersMatris_Degerlendirme!L$15:L$24))))/2,0))*(DersMatris!$K$12/100)</f>
        <v>0.43006802721088427</v>
      </c>
      <c r="N75" s="204" cm="1">
        <f t="array" ref="N75">_xlfn.SINGLE(IFERROR(((MMULT(NotlarYuzdelikBasari!$E75:$N75,DersMatris_Degerlendirme!M$4:M$13)/(SUM(DersMatris_Degerlendirme!M$4:M$13)))+(MMULT(NotlarYuzdelikBasari!$AL75:$AU75,DersMatris_Degerlendirme!M$15:M$24)/(SUM(DersMatris_Degerlendirme!M$15:M$24))))/2,0))*(DersMatris!$L$12/100)</f>
        <v>0.34792892156862743</v>
      </c>
      <c r="O75" s="204" cm="1">
        <f t="array" ref="O75">_xlfn.SINGLE(IFERROR(((MMULT(NotlarYuzdelikBasari!$E75:$N75,DersMatris_Degerlendirme!N$4:N$13)/(SUM(DersMatris_Degerlendirme!N$4:N$13)))+(MMULT(NotlarYuzdelikBasari!$AL75:$AU75,DersMatris_Degerlendirme!N$15:N$24)/(SUM(DersMatris_Degerlendirme!N$15:N$24))))/2,0))*(DersMatris!$M$12/100)</f>
        <v>0.70281942633637551</v>
      </c>
      <c r="P75" s="204" cm="1">
        <f t="array" ref="P75">_xlfn.SINGLE(IFERROR(((MMULT(NotlarYuzdelikBasari!$E75:$N75,DersMatris_Degerlendirme!O$4:O$13)/(SUM(DersMatris_Degerlendirme!O$4:O$13)))+(MMULT(NotlarYuzdelikBasari!$AL75:$AU75,DersMatris_Degerlendirme!O$15:O$24)/(SUM(DersMatris_Degerlendirme!O$15:O$24))))/2,0))*(DersMatris!$N$12/100)</f>
        <v>0</v>
      </c>
      <c r="Q75" s="204" cm="1">
        <f t="array" ref="Q75">_xlfn.SINGLE(IFERROR(((MMULT(NotlarYuzdelikBasari!$E75:$N75,DersMatris_Degerlendirme!P$4:P$13)/(SUM(DersMatris_Degerlendirme!P$4:P$13)))+(MMULT(NotlarYuzdelikBasari!$AL75:$AU75,DersMatris_Degerlendirme!P$15:P$24)/(SUM(DersMatris_Degerlendirme!P$15:P$24))))/2,0))*(DersMatris!$O$12/100)</f>
        <v>0</v>
      </c>
      <c r="R75" s="204" cm="1">
        <f t="array" ref="R75">_xlfn.SINGLE(IFERROR(((MMULT(NotlarYuzdelikBasari!$E75:$N75,DersMatris_Degerlendirme!Q$4:Q$13)/(SUM(DersMatris_Degerlendirme!Q$4:Q$13)))+(MMULT(NotlarYuzdelikBasari!$AL75:$AU75,DersMatris_Degerlendirme!Q$15:Q$24)/(SUM(DersMatris_Degerlendirme!Q$15:Q$24))))/2,0))*(DersMatris!$P$12/100)</f>
        <v>0</v>
      </c>
      <c r="S75" s="204" cm="1">
        <f t="array" ref="S75">_xlfn.SINGLE(IFERROR(((MMULT(NotlarYuzdelikBasari!$E75:$N75,DersMatris_Degerlendirme!R$4:R$13)/(SUM(DersMatris_Degerlendirme!R$4:R$13)))+(MMULT(NotlarYuzdelikBasari!$AL75:$AU75,DersMatris_Degerlendirme!R$15:R$24)/(SUM(DersMatris_Degerlendirme!R$15:R$24))))/2,0))*(DersMatris!$Q$12/100)</f>
        <v>0</v>
      </c>
      <c r="U75" s="188">
        <f>IFERROR(
    (
        IFERROR( MMULT(NotlarYuzdelikBasari!$E75:$N75, Degerlendirme!D$4:D$13) / SUM(Degerlendirme!D$4:D$13), 0 ) +
        IFERROR( MMULT(NotlarYuzdelikBasari!$AL75:$AU75, Degerlendirme!D$15:D$24) / SUM(Degerlendirme!D$15:D$24), 0 )
    ) / 2,
    0
)</f>
        <v>0.5</v>
      </c>
      <c r="V75" s="188">
        <f>IFERROR(
    (
        IFERROR( MMULT(NotlarYuzdelikBasari!$E75:$N75, Degerlendirme!E$4:E$13) / SUM(Degerlendirme!E$4:E$13), 0 ) +
        IFERROR( MMULT(NotlarYuzdelikBasari!$AL75:$AU75, Degerlendirme!E$15:E$24) / SUM(Degerlendirme!E$15:E$24), 0 )
    ) / 2,
    0
)</f>
        <v>0.89583333333333326</v>
      </c>
      <c r="W75" s="188">
        <f>IFERROR(
    (
        IFERROR( MMULT(NotlarYuzdelikBasari!$E75:$N75, Degerlendirme!F$4:F$13) / SUM(Degerlendirme!F$4:F$13), 0 ) +
        IFERROR( MMULT(NotlarYuzdelikBasari!$AL75:$AU75, Degerlendirme!F$15:F$24) / SUM(Degerlendirme!F$15:F$24), 0 )
    ) / 2,
    0
)</f>
        <v>0.83333333333333326</v>
      </c>
      <c r="X75" s="188">
        <f>IFERROR(
    (
        IFERROR( MMULT(NotlarYuzdelikBasari!$E75:$N75, Degerlendirme!G$4:G$13) / SUM(Degerlendirme!G$4:G$13), 0 ) +
        IFERROR( MMULT(NotlarYuzdelikBasari!$AL75:$AU75, Degerlendirme!G$15:G$24) / SUM(Degerlendirme!G$15:G$24), 0 )
    ) / 2,
    0
)</f>
        <v>1</v>
      </c>
      <c r="Y75" s="188">
        <f>IFERROR(
    (
        IFERROR( MMULT(NotlarYuzdelikBasari!$E75:$N75, Degerlendirme!H$4:H$13) / SUM(Degerlendirme!H$4:H$13), 0 ) +
        IFERROR( MMULT(NotlarYuzdelikBasari!$AL75:$AU75, Degerlendirme!H$15:H$24) / SUM(Degerlendirme!H$15:H$24), 0 )
    ) / 2,
    0
)</f>
        <v>0.45833333333333331</v>
      </c>
      <c r="Z75" s="188">
        <f>IFERROR(
    (
        IFERROR( MMULT(NotlarYuzdelikBasari!$E75:$N75, Degerlendirme!I$4:I$13) / SUM(Degerlendirme!I$4:I$13), 0 ) +
        IFERROR( MMULT(NotlarYuzdelikBasari!$AL75:$AU75, Degerlendirme!I$15:I$24) / SUM(Degerlendirme!I$15:I$24), 0 )
    ) / 2,
    0
)</f>
        <v>0.9375</v>
      </c>
      <c r="AA75" s="188">
        <f>IFERROR(
    (
        IFERROR( MMULT(NotlarYuzdelikBasari!$E75:$N75, Degerlendirme!J$4:J$13) / SUM(Degerlendirme!J$4:J$13), 0 ) +
        IFERROR( MMULT(NotlarYuzdelikBasari!$AL75:$AU75, Degerlendirme!J$15:J$24) / SUM(Degerlendirme!J$15:J$24), 0 )
    ) / 2,
    0
)</f>
        <v>0.95833333333333326</v>
      </c>
      <c r="AB75" s="188">
        <f>IFERROR(
    (
        IFERROR( MMULT(NotlarYuzdelikBasari!$E75:$N75, Degerlendirme!K$4:K$13) / SUM(Degerlendirme!K$4:K$13), 0 ) +
        IFERROR( MMULT(NotlarYuzdelikBasari!$AL75:$AU75, Degerlendirme!K$15:K$24) / SUM(Degerlendirme!K$15:K$24), 0 )
    ) / 2,
    0
)</f>
        <v>1</v>
      </c>
    </row>
    <row r="76" spans="1:28" x14ac:dyDescent="0.25">
      <c r="A76" s="95">
        <v>74</v>
      </c>
      <c r="B76" s="141">
        <f>IF(Notlar!B76&lt;&gt;"",Notlar!B76,"")</f>
        <v>2211505068</v>
      </c>
      <c r="C76" s="142" t="str">
        <f>IF(Notlar!C76&lt;&gt;"",Notlar!C76,"")</f>
        <v xml:space="preserve">RUMEYSA </v>
      </c>
      <c r="D76" s="183" t="str">
        <f>IF(Notlar!D76&lt;&gt;"",Notlar!D76,"")</f>
        <v>AMAK</v>
      </c>
      <c r="E76" s="208" cm="1">
        <f t="array" ref="E76">_xlfn.SINGLE(IFERROR(((MMULT(NotlarYuzdelikBasari!$E76:$N76,DersMatris_Degerlendirme!D$4:D$13)/(SUM(DersMatris_Degerlendirme!D$4:D$13)))+(MMULT(NotlarYuzdelikBasari!$AL76:$AU76,DersMatris_Degerlendirme!D$15:D$24)/(SUM(DersMatris_Degerlendirme!D$15:D$24))))/2,0))*(DersMatris!$C$12/100)</f>
        <v>0.43011761761761758</v>
      </c>
      <c r="F76" s="208" cm="1">
        <f t="array" ref="F76">_xlfn.SINGLE(IFERROR(((MMULT(NotlarYuzdelikBasari!$E76:$N76,DersMatris_Degerlendirme!E$4:E$13)/(SUM(DersMatris_Degerlendirme!E$4:E$13)))+(MMULT(NotlarYuzdelikBasari!$AL76:$AU76,DersMatris_Degerlendirme!E$15:E$24)/(SUM(DersMatris_Degerlendirme!E$15:E$24))))/2,0))*(DersMatris!$D$12/100)</f>
        <v>0.61735804242156433</v>
      </c>
      <c r="G76" s="204" cm="1">
        <f t="array" ref="G76">_xlfn.SINGLE(IFERROR(((MMULT(NotlarYuzdelikBasari!$E76:$N76,DersMatris_Degerlendirme!F$4:F$13)/(SUM(DersMatris_Degerlendirme!F$4:F$13)))+(MMULT(NotlarYuzdelikBasari!$AL76:$AU76,DersMatris_Degerlendirme!F$15:F$24)/(SUM(DersMatris_Degerlendirme!F$15:F$24))))/2,0))*(DersMatris!$E$12/100)</f>
        <v>0.55846153846153845</v>
      </c>
      <c r="H76" s="204" cm="1">
        <f t="array" ref="H76">_xlfn.SINGLE(IFERROR(((MMULT(NotlarYuzdelikBasari!$E76:$N76,DersMatris_Degerlendirme!G$4:G$13)/(SUM(DersMatris_Degerlendirme!G$4:G$13)))+(MMULT(NotlarYuzdelikBasari!$AL76:$AU76,DersMatris_Degerlendirme!G$15:G$24)/(SUM(DersMatris_Degerlendirme!G$15:G$24))))/2,0))*(DersMatris!$F$12/100)</f>
        <v>0.61325431034482758</v>
      </c>
      <c r="I76" s="204" cm="1">
        <f t="array" ref="I76">_xlfn.SINGLE(IFERROR(((MMULT(NotlarYuzdelikBasari!$E76:$N76,DersMatris_Degerlendirme!H$4:H$13)/(SUM(DersMatris_Degerlendirme!H$4:H$13)))+(MMULT(NotlarYuzdelikBasari!$AL76:$AU76,DersMatris_Degerlendirme!H$15:H$24)/(SUM(DersMatris_Degerlendirme!H$15:H$24))))/2,0))*(DersMatris!$G$12/100)</f>
        <v>0.38042133520074706</v>
      </c>
      <c r="J76" s="204" cm="1">
        <f t="array" ref="J76">_xlfn.SINGLE(IFERROR(((MMULT(NotlarYuzdelikBasari!$E76:$N76,DersMatris_Degerlendirme!I$4:I$13)/(SUM(DersMatris_Degerlendirme!I$4:I$13)))+(MMULT(NotlarYuzdelikBasari!$AL76:$AU76,DersMatris_Degerlendirme!I$15:I$24)/(SUM(DersMatris_Degerlendirme!I$15:I$24))))/2,0))*(DersMatris!$H$12/100)</f>
        <v>0.13750000000000001</v>
      </c>
      <c r="K76" s="204" cm="1">
        <f t="array" ref="K76">_xlfn.SINGLE(IFERROR(((MMULT(NotlarYuzdelikBasari!$E76:$N76,DersMatris_Degerlendirme!J$4:J$13)/(SUM(DersMatris_Degerlendirme!J$4:J$13)))+(MMULT(NotlarYuzdelikBasari!$AL76:$AU76,DersMatris_Degerlendirme!J$15:J$24)/(SUM(DersMatris_Degerlendirme!J$15:J$24))))/2,0))*(DersMatris!$I$12/100)</f>
        <v>0.14166666666666669</v>
      </c>
      <c r="L76" s="204" cm="1">
        <f t="array" ref="L76">_xlfn.SINGLE(IFERROR(((MMULT(NotlarYuzdelikBasari!$E76:$N76,DersMatris_Degerlendirme!K$4:K$13)/(SUM(DersMatris_Degerlendirme!K$4:K$13)))+(MMULT(NotlarYuzdelikBasari!$AL76:$AU76,DersMatris_Degerlendirme!K$15:K$24)/(SUM(DersMatris_Degerlendirme!K$15:K$24))))/2,0))*(DersMatris!$J$12/100)</f>
        <v>0.19047619047619044</v>
      </c>
      <c r="M76" s="204" cm="1">
        <f t="array" ref="M76">_xlfn.SINGLE(IFERROR(((MMULT(NotlarYuzdelikBasari!$E76:$N76,DersMatris_Degerlendirme!L$4:L$13)/(SUM(DersMatris_Degerlendirme!L$4:L$13)))+(MMULT(NotlarYuzdelikBasari!$AL76:$AU76,DersMatris_Degerlendirme!L$15:L$24)/(SUM(DersMatris_Degerlendirme!L$15:L$24))))/2,0))*(DersMatris!$K$12/100)</f>
        <v>0.31755102040816319</v>
      </c>
      <c r="N76" s="204" cm="1">
        <f t="array" ref="N76">_xlfn.SINGLE(IFERROR(((MMULT(NotlarYuzdelikBasari!$E76:$N76,DersMatris_Degerlendirme!M$4:M$13)/(SUM(DersMatris_Degerlendirme!M$4:M$13)))+(MMULT(NotlarYuzdelikBasari!$AL76:$AU76,DersMatris_Degerlendirme!M$15:M$24)/(SUM(DersMatris_Degerlendirme!M$15:M$24))))/2,0))*(DersMatris!$L$12/100)</f>
        <v>0.25949754901960786</v>
      </c>
      <c r="O76" s="204" cm="1">
        <f t="array" ref="O76">_xlfn.SINGLE(IFERROR(((MMULT(NotlarYuzdelikBasari!$E76:$N76,DersMatris_Degerlendirme!N$4:N$13)/(SUM(DersMatris_Degerlendirme!N$4:N$13)))+(MMULT(NotlarYuzdelikBasari!$AL76:$AU76,DersMatris_Degerlendirme!N$15:N$24)/(SUM(DersMatris_Degerlendirme!N$15:N$24))))/2,0))*(DersMatris!$M$12/100)</f>
        <v>0.52014749022164275</v>
      </c>
      <c r="P76" s="204" cm="1">
        <f t="array" ref="P76">_xlfn.SINGLE(IFERROR(((MMULT(NotlarYuzdelikBasari!$E76:$N76,DersMatris_Degerlendirme!O$4:O$13)/(SUM(DersMatris_Degerlendirme!O$4:O$13)))+(MMULT(NotlarYuzdelikBasari!$AL76:$AU76,DersMatris_Degerlendirme!O$15:O$24)/(SUM(DersMatris_Degerlendirme!O$15:O$24))))/2,0))*(DersMatris!$N$12/100)</f>
        <v>0</v>
      </c>
      <c r="Q76" s="204" cm="1">
        <f t="array" ref="Q76">_xlfn.SINGLE(IFERROR(((MMULT(NotlarYuzdelikBasari!$E76:$N76,DersMatris_Degerlendirme!P$4:P$13)/(SUM(DersMatris_Degerlendirme!P$4:P$13)))+(MMULT(NotlarYuzdelikBasari!$AL76:$AU76,DersMatris_Degerlendirme!P$15:P$24)/(SUM(DersMatris_Degerlendirme!P$15:P$24))))/2,0))*(DersMatris!$O$12/100)</f>
        <v>0</v>
      </c>
      <c r="R76" s="204" cm="1">
        <f t="array" ref="R76">_xlfn.SINGLE(IFERROR(((MMULT(NotlarYuzdelikBasari!$E76:$N76,DersMatris_Degerlendirme!Q$4:Q$13)/(SUM(DersMatris_Degerlendirme!Q$4:Q$13)))+(MMULT(NotlarYuzdelikBasari!$AL76:$AU76,DersMatris_Degerlendirme!Q$15:Q$24)/(SUM(DersMatris_Degerlendirme!Q$15:Q$24))))/2,0))*(DersMatris!$P$12/100)</f>
        <v>0</v>
      </c>
      <c r="S76" s="204" cm="1">
        <f t="array" ref="S76">_xlfn.SINGLE(IFERROR(((MMULT(NotlarYuzdelikBasari!$E76:$N76,DersMatris_Degerlendirme!R$4:R$13)/(SUM(DersMatris_Degerlendirme!R$4:R$13)))+(MMULT(NotlarYuzdelikBasari!$AL76:$AU76,DersMatris_Degerlendirme!R$15:R$24)/(SUM(DersMatris_Degerlendirme!R$15:R$24))))/2,0))*(DersMatris!$Q$12/100)</f>
        <v>0</v>
      </c>
      <c r="U76" s="188">
        <f>IFERROR(
    (
        IFERROR( MMULT(NotlarYuzdelikBasari!$E76:$N76, Degerlendirme!D$4:D$13) / SUM(Degerlendirme!D$4:D$13), 0 ) +
        IFERROR( MMULT(NotlarYuzdelikBasari!$AL76:$AU76, Degerlendirme!D$15:D$24) / SUM(Degerlendirme!D$15:D$24), 0 )
    ) / 2,
    0
)</f>
        <v>0.5</v>
      </c>
      <c r="V76" s="188">
        <f>IFERROR(
    (
        IFERROR( MMULT(NotlarYuzdelikBasari!$E76:$N76, Degerlendirme!E$4:E$13) / SUM(Degerlendirme!E$4:E$13), 0 ) +
        IFERROR( MMULT(NotlarYuzdelikBasari!$AL76:$AU76, Degerlendirme!E$15:E$24) / SUM(Degerlendirme!E$15:E$24), 0 )
    ) / 2,
    0
)</f>
        <v>0.52083333333333326</v>
      </c>
      <c r="W76" s="188">
        <f>IFERROR(
    (
        IFERROR( MMULT(NotlarYuzdelikBasari!$E76:$N76, Degerlendirme!F$4:F$13) / SUM(Degerlendirme!F$4:F$13), 0 ) +
        IFERROR( MMULT(NotlarYuzdelikBasari!$AL76:$AU76, Degerlendirme!F$15:F$24) / SUM(Degerlendirme!F$15:F$24), 0 )
    ) / 2,
    0
)</f>
        <v>0.79166666666666674</v>
      </c>
      <c r="X76" s="188">
        <f>IFERROR(
    (
        IFERROR( MMULT(NotlarYuzdelikBasari!$E76:$N76, Degerlendirme!G$4:G$13) / SUM(Degerlendirme!G$4:G$13), 0 ) +
        IFERROR( MMULT(NotlarYuzdelikBasari!$AL76:$AU76, Degerlendirme!G$15:G$24) / SUM(Degerlendirme!G$15:G$24), 0 )
    ) / 2,
    0
)</f>
        <v>0.79166666666666674</v>
      </c>
      <c r="Y76" s="188">
        <f>IFERROR(
    (
        IFERROR( MMULT(NotlarYuzdelikBasari!$E76:$N76, Degerlendirme!H$4:H$13) / SUM(Degerlendirme!H$4:H$13), 0 ) +
        IFERROR( MMULT(NotlarYuzdelikBasari!$AL76:$AU76, Degerlendirme!H$15:H$24) / SUM(Degerlendirme!H$15:H$24), 0 )
    ) / 2,
    0
)</f>
        <v>0.25</v>
      </c>
      <c r="Z76" s="188">
        <f>IFERROR(
    (
        IFERROR( MMULT(NotlarYuzdelikBasari!$E76:$N76, Degerlendirme!I$4:I$13) / SUM(Degerlendirme!I$4:I$13), 0 ) +
        IFERROR( MMULT(NotlarYuzdelikBasari!$AL76:$AU76, Degerlendirme!I$15:I$24) / SUM(Degerlendirme!I$15:I$24), 0 )
    ) / 2,
    0
)</f>
        <v>0.6875</v>
      </c>
      <c r="AA76" s="188">
        <f>IFERROR(
    (
        IFERROR( MMULT(NotlarYuzdelikBasari!$E76:$N76, Degerlendirme!J$4:J$13) / SUM(Degerlendirme!J$4:J$13), 0 ) +
        IFERROR( MMULT(NotlarYuzdelikBasari!$AL76:$AU76, Degerlendirme!J$15:J$24) / SUM(Degerlendirme!J$15:J$24), 0 )
    ) / 2,
    0
)</f>
        <v>0.75</v>
      </c>
      <c r="AB76" s="188">
        <f>IFERROR(
    (
        IFERROR( MMULT(NotlarYuzdelikBasari!$E76:$N76, Degerlendirme!K$4:K$13) / SUM(Degerlendirme!K$4:K$13), 0 ) +
        IFERROR( MMULT(NotlarYuzdelikBasari!$AL76:$AU76, Degerlendirme!K$15:K$24) / SUM(Degerlendirme!K$15:K$24), 0 )
    ) / 2,
    0
)</f>
        <v>0.75</v>
      </c>
    </row>
    <row r="77" spans="1:28" x14ac:dyDescent="0.25">
      <c r="A77" s="94">
        <v>75</v>
      </c>
      <c r="B77" s="143">
        <f>IF(Notlar!B77&lt;&gt;"",Notlar!B77,"")</f>
        <v>2211505070</v>
      </c>
      <c r="C77" s="144" t="str">
        <f>IF(Notlar!C77&lt;&gt;"",Notlar!C77,"")</f>
        <v xml:space="preserve">HALİL İBRAHİM </v>
      </c>
      <c r="D77" s="184" t="str">
        <f>IF(Notlar!D77&lt;&gt;"",Notlar!D77,"")</f>
        <v>ALTIN</v>
      </c>
      <c r="E77" s="208" cm="1">
        <f t="array" ref="E77">_xlfn.SINGLE(IFERROR(((MMULT(NotlarYuzdelikBasari!$E77:$N77,DersMatris_Degerlendirme!D$4:D$13)/(SUM(DersMatris_Degerlendirme!D$4:D$13)))+(MMULT(NotlarYuzdelikBasari!$AL77:$AU77,DersMatris_Degerlendirme!D$15:D$24)/(SUM(DersMatris_Degerlendirme!D$15:D$24))))/2,0))*(DersMatris!$C$12/100)</f>
        <v>0.4952608858858859</v>
      </c>
      <c r="F77" s="208" cm="1">
        <f t="array" ref="F77">_xlfn.SINGLE(IFERROR(((MMULT(NotlarYuzdelikBasari!$E77:$N77,DersMatris_Degerlendirme!E$4:E$13)/(SUM(DersMatris_Degerlendirme!E$4:E$13)))+(MMULT(NotlarYuzdelikBasari!$AL77:$AU77,DersMatris_Degerlendirme!E$15:E$24)/(SUM(DersMatris_Degerlendirme!E$15:E$24))))/2,0))*(DersMatris!$D$12/100)</f>
        <v>0.71151403004860803</v>
      </c>
      <c r="G77" s="204" cm="1">
        <f t="array" ref="G77">_xlfn.SINGLE(IFERROR(((MMULT(NotlarYuzdelikBasari!$E77:$N77,DersMatris_Degerlendirme!F$4:F$13)/(SUM(DersMatris_Degerlendirme!F$4:F$13)))+(MMULT(NotlarYuzdelikBasari!$AL77:$AU77,DersMatris_Degerlendirme!F$15:F$24)/(SUM(DersMatris_Degerlendirme!F$15:F$24))))/2,0))*(DersMatris!$E$12/100)</f>
        <v>0.63328671328671327</v>
      </c>
      <c r="H77" s="204" cm="1">
        <f t="array" ref="H77">_xlfn.SINGLE(IFERROR(((MMULT(NotlarYuzdelikBasari!$E77:$N77,DersMatris_Degerlendirme!G$4:G$13)/(SUM(DersMatris_Degerlendirme!G$4:G$13)))+(MMULT(NotlarYuzdelikBasari!$AL77:$AU77,DersMatris_Degerlendirme!G$15:G$24)/(SUM(DersMatris_Degerlendirme!G$15:G$24))))/2,0))*(DersMatris!$F$12/100)</f>
        <v>0.69202586206896544</v>
      </c>
      <c r="I77" s="204" cm="1">
        <f t="array" ref="I77">_xlfn.SINGLE(IFERROR(((MMULT(NotlarYuzdelikBasari!$E77:$N77,DersMatris_Degerlendirme!H$4:H$13)/(SUM(DersMatris_Degerlendirme!H$4:H$13)))+(MMULT(NotlarYuzdelikBasari!$AL77:$AU77,DersMatris_Degerlendirme!H$15:H$24)/(SUM(DersMatris_Degerlendirme!H$15:H$24))))/2,0))*(DersMatris!$G$12/100)</f>
        <v>0.43197945845004676</v>
      </c>
      <c r="J77" s="204" cm="1">
        <f t="array" ref="J77">_xlfn.SINGLE(IFERROR(((MMULT(NotlarYuzdelikBasari!$E77:$N77,DersMatris_Degerlendirme!I$4:I$13)/(SUM(DersMatris_Degerlendirme!I$4:I$13)))+(MMULT(NotlarYuzdelikBasari!$AL77:$AU77,DersMatris_Degerlendirme!I$15:I$24)/(SUM(DersMatris_Degerlendirme!I$15:I$24))))/2,0))*(DersMatris!$H$12/100)</f>
        <v>0.15833333333333333</v>
      </c>
      <c r="K77" s="204" cm="1">
        <f t="array" ref="K77">_xlfn.SINGLE(IFERROR(((MMULT(NotlarYuzdelikBasari!$E77:$N77,DersMatris_Degerlendirme!J$4:J$13)/(SUM(DersMatris_Degerlendirme!J$4:J$13)))+(MMULT(NotlarYuzdelikBasari!$AL77:$AU77,DersMatris_Degerlendirme!J$15:J$24)/(SUM(DersMatris_Degerlendirme!J$15:J$24))))/2,0))*(DersMatris!$I$12/100)</f>
        <v>0.15000000000000002</v>
      </c>
      <c r="L77" s="204" cm="1">
        <f t="array" ref="L77">_xlfn.SINGLE(IFERROR(((MMULT(NotlarYuzdelikBasari!$E77:$N77,DersMatris_Degerlendirme!K$4:K$13)/(SUM(DersMatris_Degerlendirme!K$4:K$13)))+(MMULT(NotlarYuzdelikBasari!$AL77:$AU77,DersMatris_Degerlendirme!K$15:K$24)/(SUM(DersMatris_Degerlendirme!K$15:K$24))))/2,0))*(DersMatris!$J$12/100)</f>
        <v>0.20952380952380953</v>
      </c>
      <c r="M77" s="204" cm="1">
        <f t="array" ref="M77">_xlfn.SINGLE(IFERROR(((MMULT(NotlarYuzdelikBasari!$E77:$N77,DersMatris_Degerlendirme!L$4:L$13)/(SUM(DersMatris_Degerlendirme!L$4:L$13)))+(MMULT(NotlarYuzdelikBasari!$AL77:$AU77,DersMatris_Degerlendirme!L$15:L$24)/(SUM(DersMatris_Degerlendirme!L$15:L$24))))/2,0))*(DersMatris!$K$12/100)</f>
        <v>0.36027210884353739</v>
      </c>
      <c r="N77" s="204" cm="1">
        <f t="array" ref="N77">_xlfn.SINGLE(IFERROR(((MMULT(NotlarYuzdelikBasari!$E77:$N77,DersMatris_Degerlendirme!M$4:M$13)/(SUM(DersMatris_Degerlendirme!M$4:M$13)))+(MMULT(NotlarYuzdelikBasari!$AL77:$AU77,DersMatris_Degerlendirme!M$15:M$24)/(SUM(DersMatris_Degerlendirme!M$15:M$24))))/2,0))*(DersMatris!$L$12/100)</f>
        <v>0.28861519607843134</v>
      </c>
      <c r="O77" s="204" cm="1">
        <f t="array" ref="O77">_xlfn.SINGLE(IFERROR(((MMULT(NotlarYuzdelikBasari!$E77:$N77,DersMatris_Degerlendirme!N$4:N$13)/(SUM(DersMatris_Degerlendirme!N$4:N$13)))+(MMULT(NotlarYuzdelikBasari!$AL77:$AU77,DersMatris_Degerlendirme!N$15:N$24)/(SUM(DersMatris_Degerlendirme!N$15:N$24))))/2,0))*(DersMatris!$M$12/100)</f>
        <v>0.59149894067796605</v>
      </c>
      <c r="P77" s="204" cm="1">
        <f t="array" ref="P77">_xlfn.SINGLE(IFERROR(((MMULT(NotlarYuzdelikBasari!$E77:$N77,DersMatris_Degerlendirme!O$4:O$13)/(SUM(DersMatris_Degerlendirme!O$4:O$13)))+(MMULT(NotlarYuzdelikBasari!$AL77:$AU77,DersMatris_Degerlendirme!O$15:O$24)/(SUM(DersMatris_Degerlendirme!O$15:O$24))))/2,0))*(DersMatris!$N$12/100)</f>
        <v>0</v>
      </c>
      <c r="Q77" s="204" cm="1">
        <f t="array" ref="Q77">_xlfn.SINGLE(IFERROR(((MMULT(NotlarYuzdelikBasari!$E77:$N77,DersMatris_Degerlendirme!P$4:P$13)/(SUM(DersMatris_Degerlendirme!P$4:P$13)))+(MMULT(NotlarYuzdelikBasari!$AL77:$AU77,DersMatris_Degerlendirme!P$15:P$24)/(SUM(DersMatris_Degerlendirme!P$15:P$24))))/2,0))*(DersMatris!$O$12/100)</f>
        <v>0</v>
      </c>
      <c r="R77" s="204" cm="1">
        <f t="array" ref="R77">_xlfn.SINGLE(IFERROR(((MMULT(NotlarYuzdelikBasari!$E77:$N77,DersMatris_Degerlendirme!Q$4:Q$13)/(SUM(DersMatris_Degerlendirme!Q$4:Q$13)))+(MMULT(NotlarYuzdelikBasari!$AL77:$AU77,DersMatris_Degerlendirme!Q$15:Q$24)/(SUM(DersMatris_Degerlendirme!Q$15:Q$24))))/2,0))*(DersMatris!$P$12/100)</f>
        <v>0</v>
      </c>
      <c r="S77" s="204" cm="1">
        <f t="array" ref="S77">_xlfn.SINGLE(IFERROR(((MMULT(NotlarYuzdelikBasari!$E77:$N77,DersMatris_Degerlendirme!R$4:R$13)/(SUM(DersMatris_Degerlendirme!R$4:R$13)))+(MMULT(NotlarYuzdelikBasari!$AL77:$AU77,DersMatris_Degerlendirme!R$15:R$24)/(SUM(DersMatris_Degerlendirme!R$15:R$24))))/2,0))*(DersMatris!$Q$12/100)</f>
        <v>0</v>
      </c>
      <c r="U77" s="188">
        <f>IFERROR(
    (
        IFERROR( MMULT(NotlarYuzdelikBasari!$E77:$N77, Degerlendirme!D$4:D$13) / SUM(Degerlendirme!D$4:D$13), 0 ) +
        IFERROR( MMULT(NotlarYuzdelikBasari!$AL77:$AU77, Degerlendirme!D$15:D$24) / SUM(Degerlendirme!D$15:D$24), 0 )
    ) / 2,
    0
)</f>
        <v>0.5</v>
      </c>
      <c r="V77" s="188">
        <f>IFERROR(
    (
        IFERROR( MMULT(NotlarYuzdelikBasari!$E77:$N77, Degerlendirme!E$4:E$13) / SUM(Degerlendirme!E$4:E$13), 0 ) +
        IFERROR( MMULT(NotlarYuzdelikBasari!$AL77:$AU77, Degerlendirme!E$15:E$24) / SUM(Degerlendirme!E$15:E$24), 0 )
    ) / 2,
    0
)</f>
        <v>0.75</v>
      </c>
      <c r="W77" s="188">
        <f>IFERROR(
    (
        IFERROR( MMULT(NotlarYuzdelikBasari!$E77:$N77, Degerlendirme!F$4:F$13) / SUM(Degerlendirme!F$4:F$13), 0 ) +
        IFERROR( MMULT(NotlarYuzdelikBasari!$AL77:$AU77, Degerlendirme!F$15:F$24) / SUM(Degerlendirme!F$15:F$24), 0 )
    ) / 2,
    0
)</f>
        <v>0.66666666666666674</v>
      </c>
      <c r="X77" s="188">
        <f>IFERROR(
    (
        IFERROR( MMULT(NotlarYuzdelikBasari!$E77:$N77, Degerlendirme!G$4:G$13) / SUM(Degerlendirme!G$4:G$13), 0 ) +
        IFERROR( MMULT(NotlarYuzdelikBasari!$AL77:$AU77, Degerlendirme!G$15:G$24) / SUM(Degerlendirme!G$15:G$24), 0 )
    ) / 2,
    0
)</f>
        <v>0.83333333333333326</v>
      </c>
      <c r="Y77" s="188">
        <f>IFERROR(
    (
        IFERROR( MMULT(NotlarYuzdelikBasari!$E77:$N77, Degerlendirme!H$4:H$13) / SUM(Degerlendirme!H$4:H$13), 0 ) +
        IFERROR( MMULT(NotlarYuzdelikBasari!$AL77:$AU77, Degerlendirme!H$15:H$24) / SUM(Degerlendirme!H$15:H$24), 0 )
    ) / 2,
    0
)</f>
        <v>0.375</v>
      </c>
      <c r="Z77" s="188">
        <f>IFERROR(
    (
        IFERROR( MMULT(NotlarYuzdelikBasari!$E77:$N77, Degerlendirme!I$4:I$13) / SUM(Degerlendirme!I$4:I$13), 0 ) +
        IFERROR( MMULT(NotlarYuzdelikBasari!$AL77:$AU77, Degerlendirme!I$15:I$24) / SUM(Degerlendirme!I$15:I$24), 0 )
    ) / 2,
    0
)</f>
        <v>0.75</v>
      </c>
      <c r="AA77" s="188">
        <f>IFERROR(
    (
        IFERROR( MMULT(NotlarYuzdelikBasari!$E77:$N77, Degerlendirme!J$4:J$13) / SUM(Degerlendirme!J$4:J$13), 0 ) +
        IFERROR( MMULT(NotlarYuzdelikBasari!$AL77:$AU77, Degerlendirme!J$15:J$24) / SUM(Degerlendirme!J$15:J$24), 0 )
    ) / 2,
    0
)</f>
        <v>0.875</v>
      </c>
      <c r="AB77" s="188">
        <f>IFERROR(
    (
        IFERROR( MMULT(NotlarYuzdelikBasari!$E77:$N77, Degerlendirme!K$4:K$13) / SUM(Degerlendirme!K$4:K$13), 0 ) +
        IFERROR( MMULT(NotlarYuzdelikBasari!$AL77:$AU77, Degerlendirme!K$15:K$24) / SUM(Degerlendirme!K$15:K$24), 0 )
    ) / 2,
    0
)</f>
        <v>0.75</v>
      </c>
    </row>
    <row r="78" spans="1:28" x14ac:dyDescent="0.25">
      <c r="A78" s="95">
        <v>76</v>
      </c>
      <c r="B78" s="141">
        <f>IF(Notlar!B78&lt;&gt;"",Notlar!B78,"")</f>
        <v>2211505072</v>
      </c>
      <c r="C78" s="142" t="str">
        <f>IF(Notlar!C78&lt;&gt;"",Notlar!C78,"")</f>
        <v xml:space="preserve">AYŞE GÜL </v>
      </c>
      <c r="D78" s="183" t="str">
        <f>IF(Notlar!D78&lt;&gt;"",Notlar!D78,"")</f>
        <v>ÇELİK</v>
      </c>
      <c r="E78" s="208" cm="1">
        <f t="array" ref="E78">_xlfn.SINGLE(IFERROR(((MMULT(NotlarYuzdelikBasari!$E78:$N78,DersMatris_Degerlendirme!D$4:D$13)/(SUM(DersMatris_Degerlendirme!D$4:D$13)))+(MMULT(NotlarYuzdelikBasari!$AL78:$AU78,DersMatris_Degerlendirme!D$15:D$24)/(SUM(DersMatris_Degerlendirme!D$15:D$24))))/2,0))*(DersMatris!$C$12/100)</f>
        <v>0.54793074324324331</v>
      </c>
      <c r="F78" s="208" cm="1">
        <f t="array" ref="F78">_xlfn.SINGLE(IFERROR(((MMULT(NotlarYuzdelikBasari!$E78:$N78,DersMatris_Degerlendirme!E$4:E$13)/(SUM(DersMatris_Degerlendirme!E$4:E$13)))+(MMULT(NotlarYuzdelikBasari!$AL78:$AU78,DersMatris_Degerlendirme!E$15:E$24)/(SUM(DersMatris_Degerlendirme!E$15:E$24))))/2,0))*(DersMatris!$D$12/100)</f>
        <v>0.78881738842244808</v>
      </c>
      <c r="G78" s="204" cm="1">
        <f t="array" ref="G78">_xlfn.SINGLE(IFERROR(((MMULT(NotlarYuzdelikBasari!$E78:$N78,DersMatris_Degerlendirme!F$4:F$13)/(SUM(DersMatris_Degerlendirme!F$4:F$13)))+(MMULT(NotlarYuzdelikBasari!$AL78:$AU78,DersMatris_Degerlendirme!F$15:F$24)/(SUM(DersMatris_Degerlendirme!F$15:F$24))))/2,0))*(DersMatris!$E$12/100)</f>
        <v>0.7034965034965035</v>
      </c>
      <c r="H78" s="204" cm="1">
        <f t="array" ref="H78">_xlfn.SINGLE(IFERROR(((MMULT(NotlarYuzdelikBasari!$E78:$N78,DersMatris_Degerlendirme!G$4:G$13)/(SUM(DersMatris_Degerlendirme!G$4:G$13)))+(MMULT(NotlarYuzdelikBasari!$AL78:$AU78,DersMatris_Degerlendirme!G$15:G$24)/(SUM(DersMatris_Degerlendirme!G$15:G$24))))/2,0))*(DersMatris!$F$12/100)</f>
        <v>0.77095905172413792</v>
      </c>
      <c r="I78" s="204" cm="1">
        <f t="array" ref="I78">_xlfn.SINGLE(IFERROR(((MMULT(NotlarYuzdelikBasari!$E78:$N78,DersMatris_Degerlendirme!H$4:H$13)/(SUM(DersMatris_Degerlendirme!H$4:H$13)))+(MMULT(NotlarYuzdelikBasari!$AL78:$AU78,DersMatris_Degerlendirme!H$15:H$24)/(SUM(DersMatris_Degerlendirme!H$15:H$24))))/2,0))*(DersMatris!$G$12/100)</f>
        <v>0.48076563958916907</v>
      </c>
      <c r="J78" s="204" cm="1">
        <f t="array" ref="J78">_xlfn.SINGLE(IFERROR(((MMULT(NotlarYuzdelikBasari!$E78:$N78,DersMatris_Degerlendirme!I$4:I$13)/(SUM(DersMatris_Degerlendirme!I$4:I$13)))+(MMULT(NotlarYuzdelikBasari!$AL78:$AU78,DersMatris_Degerlendirme!I$15:I$24)/(SUM(DersMatris_Degerlendirme!I$15:I$24))))/2,0))*(DersMatris!$H$12/100)</f>
        <v>0.17500000000000002</v>
      </c>
      <c r="K78" s="204" cm="1">
        <f t="array" ref="K78">_xlfn.SINGLE(IFERROR(((MMULT(NotlarYuzdelikBasari!$E78:$N78,DersMatris_Degerlendirme!J$4:J$13)/(SUM(DersMatris_Degerlendirme!J$4:J$13)))+(MMULT(NotlarYuzdelikBasari!$AL78:$AU78,DersMatris_Degerlendirme!J$15:J$24)/(SUM(DersMatris_Degerlendirme!J$15:J$24))))/2,0))*(DersMatris!$I$12/100)</f>
        <v>0.17500000000000002</v>
      </c>
      <c r="L78" s="204" cm="1">
        <f t="array" ref="L78">_xlfn.SINGLE(IFERROR(((MMULT(NotlarYuzdelikBasari!$E78:$N78,DersMatris_Degerlendirme!K$4:K$13)/(SUM(DersMatris_Degerlendirme!K$4:K$13)))+(MMULT(NotlarYuzdelikBasari!$AL78:$AU78,DersMatris_Degerlendirme!K$15:K$24)/(SUM(DersMatris_Degerlendirme!K$15:K$24))))/2,0))*(DersMatris!$J$12/100)</f>
        <v>0.23571428571428571</v>
      </c>
      <c r="M78" s="204" cm="1">
        <f t="array" ref="M78">_xlfn.SINGLE(IFERROR(((MMULT(NotlarYuzdelikBasari!$E78:$N78,DersMatris_Degerlendirme!L$4:L$13)/(SUM(DersMatris_Degerlendirme!L$4:L$13)))+(MMULT(NotlarYuzdelikBasari!$AL78:$AU78,DersMatris_Degerlendirme!L$15:L$24)/(SUM(DersMatris_Degerlendirme!L$15:L$24))))/2,0))*(DersMatris!$K$12/100)</f>
        <v>0.4017687074829932</v>
      </c>
      <c r="N78" s="204" cm="1">
        <f t="array" ref="N78">_xlfn.SINGLE(IFERROR(((MMULT(NotlarYuzdelikBasari!$E78:$N78,DersMatris_Degerlendirme!M$4:M$13)/(SUM(DersMatris_Degerlendirme!M$4:M$13)))+(MMULT(NotlarYuzdelikBasari!$AL78:$AU78,DersMatris_Degerlendirme!M$15:M$24)/(SUM(DersMatris_Degerlendirme!M$15:M$24))))/2,0))*(DersMatris!$L$12/100)</f>
        <v>0.32406862745098036</v>
      </c>
      <c r="O78" s="204" cm="1">
        <f t="array" ref="O78">_xlfn.SINGLE(IFERROR(((MMULT(NotlarYuzdelikBasari!$E78:$N78,DersMatris_Degerlendirme!N$4:N$13)/(SUM(DersMatris_Degerlendirme!N$4:N$13)))+(MMULT(NotlarYuzdelikBasari!$AL78:$AU78,DersMatris_Degerlendirme!N$15:N$24)/(SUM(DersMatris_Degerlendirme!N$15:N$24))))/2,0))*(DersMatris!$M$12/100)</f>
        <v>0.65747229465449808</v>
      </c>
      <c r="P78" s="204" cm="1">
        <f t="array" ref="P78">_xlfn.SINGLE(IFERROR(((MMULT(NotlarYuzdelikBasari!$E78:$N78,DersMatris_Degerlendirme!O$4:O$13)/(SUM(DersMatris_Degerlendirme!O$4:O$13)))+(MMULT(NotlarYuzdelikBasari!$AL78:$AU78,DersMatris_Degerlendirme!O$15:O$24)/(SUM(DersMatris_Degerlendirme!O$15:O$24))))/2,0))*(DersMatris!$N$12/100)</f>
        <v>0</v>
      </c>
      <c r="Q78" s="204" cm="1">
        <f t="array" ref="Q78">_xlfn.SINGLE(IFERROR(((MMULT(NotlarYuzdelikBasari!$E78:$N78,DersMatris_Degerlendirme!P$4:P$13)/(SUM(DersMatris_Degerlendirme!P$4:P$13)))+(MMULT(NotlarYuzdelikBasari!$AL78:$AU78,DersMatris_Degerlendirme!P$15:P$24)/(SUM(DersMatris_Degerlendirme!P$15:P$24))))/2,0))*(DersMatris!$O$12/100)</f>
        <v>0</v>
      </c>
      <c r="R78" s="204" cm="1">
        <f t="array" ref="R78">_xlfn.SINGLE(IFERROR(((MMULT(NotlarYuzdelikBasari!$E78:$N78,DersMatris_Degerlendirme!Q$4:Q$13)/(SUM(DersMatris_Degerlendirme!Q$4:Q$13)))+(MMULT(NotlarYuzdelikBasari!$AL78:$AU78,DersMatris_Degerlendirme!Q$15:Q$24)/(SUM(DersMatris_Degerlendirme!Q$15:Q$24))))/2,0))*(DersMatris!$P$12/100)</f>
        <v>0</v>
      </c>
      <c r="S78" s="204" cm="1">
        <f t="array" ref="S78">_xlfn.SINGLE(IFERROR(((MMULT(NotlarYuzdelikBasari!$E78:$N78,DersMatris_Degerlendirme!R$4:R$13)/(SUM(DersMatris_Degerlendirme!R$4:R$13)))+(MMULT(NotlarYuzdelikBasari!$AL78:$AU78,DersMatris_Degerlendirme!R$15:R$24)/(SUM(DersMatris_Degerlendirme!R$15:R$24))))/2,0))*(DersMatris!$Q$12/100)</f>
        <v>0</v>
      </c>
      <c r="U78" s="188">
        <f>IFERROR(
    (
        IFERROR( MMULT(NotlarYuzdelikBasari!$E78:$N78, Degerlendirme!D$4:D$13) / SUM(Degerlendirme!D$4:D$13), 0 ) +
        IFERROR( MMULT(NotlarYuzdelikBasari!$AL78:$AU78, Degerlendirme!D$15:D$24) / SUM(Degerlendirme!D$15:D$24), 0 )
    ) / 2,
    0
)</f>
        <v>0.5</v>
      </c>
      <c r="V78" s="188">
        <f>IFERROR(
    (
        IFERROR( MMULT(NotlarYuzdelikBasari!$E78:$N78, Degerlendirme!E$4:E$13) / SUM(Degerlendirme!E$4:E$13), 0 ) +
        IFERROR( MMULT(NotlarYuzdelikBasari!$AL78:$AU78, Degerlendirme!E$15:E$24) / SUM(Degerlendirme!E$15:E$24), 0 )
    ) / 2,
    0
)</f>
        <v>0.8125</v>
      </c>
      <c r="W78" s="188">
        <f>IFERROR(
    (
        IFERROR( MMULT(NotlarYuzdelikBasari!$E78:$N78, Degerlendirme!F$4:F$13) / SUM(Degerlendirme!F$4:F$13), 0 ) +
        IFERROR( MMULT(NotlarYuzdelikBasari!$AL78:$AU78, Degerlendirme!F$15:F$24) / SUM(Degerlendirme!F$15:F$24), 0 )
    ) / 2,
    0
)</f>
        <v>0.70833333333333326</v>
      </c>
      <c r="X78" s="188">
        <f>IFERROR(
    (
        IFERROR( MMULT(NotlarYuzdelikBasari!$E78:$N78, Degerlendirme!G$4:G$13) / SUM(Degerlendirme!G$4:G$13), 0 ) +
        IFERROR( MMULT(NotlarYuzdelikBasari!$AL78:$AU78, Degerlendirme!G$15:G$24) / SUM(Degerlendirme!G$15:G$24), 0 )
    ) / 2,
    0
)</f>
        <v>0.91666666666666674</v>
      </c>
      <c r="Y78" s="188">
        <f>IFERROR(
    (
        IFERROR( MMULT(NotlarYuzdelikBasari!$E78:$N78, Degerlendirme!H$4:H$13) / SUM(Degerlendirme!H$4:H$13), 0 ) +
        IFERROR( MMULT(NotlarYuzdelikBasari!$AL78:$AU78, Degerlendirme!H$15:H$24) / SUM(Degerlendirme!H$15:H$24), 0 )
    ) / 2,
    0
)</f>
        <v>0.45833333333333331</v>
      </c>
      <c r="Z78" s="188">
        <f>IFERROR(
    (
        IFERROR( MMULT(NotlarYuzdelikBasari!$E78:$N78, Degerlendirme!I$4:I$13) / SUM(Degerlendirme!I$4:I$13), 0 ) +
        IFERROR( MMULT(NotlarYuzdelikBasari!$AL78:$AU78, Degerlendirme!I$15:I$24) / SUM(Degerlendirme!I$15:I$24), 0 )
    ) / 2,
    0
)</f>
        <v>0.8125</v>
      </c>
      <c r="AA78" s="188">
        <f>IFERROR(
    (
        IFERROR( MMULT(NotlarYuzdelikBasari!$E78:$N78, Degerlendirme!J$4:J$13) / SUM(Degerlendirme!J$4:J$13), 0 ) +
        IFERROR( MMULT(NotlarYuzdelikBasari!$AL78:$AU78, Degerlendirme!J$15:J$24) / SUM(Degerlendirme!J$15:J$24), 0 )
    ) / 2,
    0
)</f>
        <v>0.95833333333333326</v>
      </c>
      <c r="AB78" s="188">
        <f>IFERROR(
    (
        IFERROR( MMULT(NotlarYuzdelikBasari!$E78:$N78, Degerlendirme!K$4:K$13) / SUM(Degerlendirme!K$4:K$13), 0 ) +
        IFERROR( MMULT(NotlarYuzdelikBasari!$AL78:$AU78, Degerlendirme!K$15:K$24) / SUM(Degerlendirme!K$15:K$24), 0 )
    ) / 2,
    0
)</f>
        <v>1</v>
      </c>
    </row>
    <row r="79" spans="1:28" x14ac:dyDescent="0.25">
      <c r="A79" s="94">
        <v>77</v>
      </c>
      <c r="B79" s="143">
        <f>IF(Notlar!B79&lt;&gt;"",Notlar!B79,"")</f>
        <v>2211505079</v>
      </c>
      <c r="C79" s="144" t="str">
        <f>IF(Notlar!C79&lt;&gt;"",Notlar!C79,"")</f>
        <v xml:space="preserve">DİDEM </v>
      </c>
      <c r="D79" s="184" t="str">
        <f>IF(Notlar!D79&lt;&gt;"",Notlar!D79,"")</f>
        <v>DENİZ</v>
      </c>
      <c r="E79" s="208" cm="1">
        <f t="array" ref="E79">_xlfn.SINGLE(IFERROR(((MMULT(NotlarYuzdelikBasari!$E79:$N79,DersMatris_Degerlendirme!D$4:D$13)/(SUM(DersMatris_Degerlendirme!D$4:D$13)))+(MMULT(NotlarYuzdelikBasari!$AL79:$AU79,DersMatris_Degerlendirme!D$15:D$24)/(SUM(DersMatris_Degerlendirme!D$15:D$24))))/2,0))*(DersMatris!$C$12/100)</f>
        <v>0.53663038038038047</v>
      </c>
      <c r="F79" s="208" cm="1">
        <f t="array" ref="F79">_xlfn.SINGLE(IFERROR(((MMULT(NotlarYuzdelikBasari!$E79:$N79,DersMatris_Degerlendirme!E$4:E$13)/(SUM(DersMatris_Degerlendirme!E$4:E$13)))+(MMULT(NotlarYuzdelikBasari!$AL79:$AU79,DersMatris_Degerlendirme!E$15:E$24)/(SUM(DersMatris_Degerlendirme!E$15:E$24))))/2,0))*(DersMatris!$D$12/100)</f>
        <v>0.77318272205037564</v>
      </c>
      <c r="G79" s="204" cm="1">
        <f t="array" ref="G79">_xlfn.SINGLE(IFERROR(((MMULT(NotlarYuzdelikBasari!$E79:$N79,DersMatris_Degerlendirme!F$4:F$13)/(SUM(DersMatris_Degerlendirme!F$4:F$13)))+(MMULT(NotlarYuzdelikBasari!$AL79:$AU79,DersMatris_Degerlendirme!F$15:F$24)/(SUM(DersMatris_Degerlendirme!F$15:F$24))))/2,0))*(DersMatris!$E$12/100)</f>
        <v>0.69244755244755252</v>
      </c>
      <c r="H79" s="204" cm="1">
        <f t="array" ref="H79">_xlfn.SINGLE(IFERROR(((MMULT(NotlarYuzdelikBasari!$E79:$N79,DersMatris_Degerlendirme!G$4:G$13)/(SUM(DersMatris_Degerlendirme!G$4:G$13)))+(MMULT(NotlarYuzdelikBasari!$AL79:$AU79,DersMatris_Degerlendirme!G$15:G$24)/(SUM(DersMatris_Degerlendirme!G$15:G$24))))/2,0))*(DersMatris!$F$12/100)</f>
        <v>0.7585129310344827</v>
      </c>
      <c r="I79" s="204" cm="1">
        <f t="array" ref="I79">_xlfn.SINGLE(IFERROR(((MMULT(NotlarYuzdelikBasari!$E79:$N79,DersMatris_Degerlendirme!H$4:H$13)/(SUM(DersMatris_Degerlendirme!H$4:H$13)))+(MMULT(NotlarYuzdelikBasari!$AL79:$AU79,DersMatris_Degerlendirme!H$15:H$24)/(SUM(DersMatris_Degerlendirme!H$15:H$24))))/2,0))*(DersMatris!$G$12/100)</f>
        <v>0.4705648926237162</v>
      </c>
      <c r="J79" s="204" cm="1">
        <f t="array" ref="J79">_xlfn.SINGLE(IFERROR(((MMULT(NotlarYuzdelikBasari!$E79:$N79,DersMatris_Degerlendirme!I$4:I$13)/(SUM(DersMatris_Degerlendirme!I$4:I$13)))+(MMULT(NotlarYuzdelikBasari!$AL79:$AU79,DersMatris_Degerlendirme!I$15:I$24)/(SUM(DersMatris_Degerlendirme!I$15:I$24))))/2,0))*(DersMatris!$H$12/100)</f>
        <v>0.17083333333333334</v>
      </c>
      <c r="K79" s="204" cm="1">
        <f t="array" ref="K79">_xlfn.SINGLE(IFERROR(((MMULT(NotlarYuzdelikBasari!$E79:$N79,DersMatris_Degerlendirme!J$4:J$13)/(SUM(DersMatris_Degerlendirme!J$4:J$13)))+(MMULT(NotlarYuzdelikBasari!$AL79:$AU79,DersMatris_Degerlendirme!J$15:J$24)/(SUM(DersMatris_Degerlendirme!J$15:J$24))))/2,0))*(DersMatris!$I$12/100)</f>
        <v>0.17500000000000002</v>
      </c>
      <c r="L79" s="204" cm="1">
        <f t="array" ref="L79">_xlfn.SINGLE(IFERROR(((MMULT(NotlarYuzdelikBasari!$E79:$N79,DersMatris_Degerlendirme!K$4:K$13)/(SUM(DersMatris_Degerlendirme!K$4:K$13)))+(MMULT(NotlarYuzdelikBasari!$AL79:$AU79,DersMatris_Degerlendirme!K$15:K$24)/(SUM(DersMatris_Degerlendirme!K$15:K$24))))/2,0))*(DersMatris!$J$12/100)</f>
        <v>0.23333333333333334</v>
      </c>
      <c r="M79" s="204" cm="1">
        <f t="array" ref="M79">_xlfn.SINGLE(IFERROR(((MMULT(NotlarYuzdelikBasari!$E79:$N79,DersMatris_Degerlendirme!L$4:L$13)/(SUM(DersMatris_Degerlendirme!L$4:L$13)))+(MMULT(NotlarYuzdelikBasari!$AL79:$AU79,DersMatris_Degerlendirme!L$15:L$24)/(SUM(DersMatris_Degerlendirme!L$15:L$24))))/2,0))*(DersMatris!$K$12/100)</f>
        <v>0.39537414965986389</v>
      </c>
      <c r="N79" s="204" cm="1">
        <f t="array" ref="N79">_xlfn.SINGLE(IFERROR(((MMULT(NotlarYuzdelikBasari!$E79:$N79,DersMatris_Degerlendirme!M$4:M$13)/(SUM(DersMatris_Degerlendirme!M$4:M$13)))+(MMULT(NotlarYuzdelikBasari!$AL79:$AU79,DersMatris_Degerlendirme!M$15:M$24)/(SUM(DersMatris_Degerlendirme!M$15:M$24))))/2,0))*(DersMatris!$L$12/100)</f>
        <v>0.3192156862745098</v>
      </c>
      <c r="O79" s="204" cm="1">
        <f t="array" ref="O79">_xlfn.SINGLE(IFERROR(((MMULT(NotlarYuzdelikBasari!$E79:$N79,DersMatris_Degerlendirme!N$4:N$13)/(SUM(DersMatris_Degerlendirme!N$4:N$13)))+(MMULT(NotlarYuzdelikBasari!$AL79:$AU79,DersMatris_Degerlendirme!N$15:N$24)/(SUM(DersMatris_Degerlendirme!N$15:N$24))))/2,0))*(DersMatris!$M$12/100)</f>
        <v>0.64799951108213816</v>
      </c>
      <c r="P79" s="204" cm="1">
        <f t="array" ref="P79">_xlfn.SINGLE(IFERROR(((MMULT(NotlarYuzdelikBasari!$E79:$N79,DersMatris_Degerlendirme!O$4:O$13)/(SUM(DersMatris_Degerlendirme!O$4:O$13)))+(MMULT(NotlarYuzdelikBasari!$AL79:$AU79,DersMatris_Degerlendirme!O$15:O$24)/(SUM(DersMatris_Degerlendirme!O$15:O$24))))/2,0))*(DersMatris!$N$12/100)</f>
        <v>0</v>
      </c>
      <c r="Q79" s="204" cm="1">
        <f t="array" ref="Q79">_xlfn.SINGLE(IFERROR(((MMULT(NotlarYuzdelikBasari!$E79:$N79,DersMatris_Degerlendirme!P$4:P$13)/(SUM(DersMatris_Degerlendirme!P$4:P$13)))+(MMULT(NotlarYuzdelikBasari!$AL79:$AU79,DersMatris_Degerlendirme!P$15:P$24)/(SUM(DersMatris_Degerlendirme!P$15:P$24))))/2,0))*(DersMatris!$O$12/100)</f>
        <v>0</v>
      </c>
      <c r="R79" s="204" cm="1">
        <f t="array" ref="R79">_xlfn.SINGLE(IFERROR(((MMULT(NotlarYuzdelikBasari!$E79:$N79,DersMatris_Degerlendirme!Q$4:Q$13)/(SUM(DersMatris_Degerlendirme!Q$4:Q$13)))+(MMULT(NotlarYuzdelikBasari!$AL79:$AU79,DersMatris_Degerlendirme!Q$15:Q$24)/(SUM(DersMatris_Degerlendirme!Q$15:Q$24))))/2,0))*(DersMatris!$P$12/100)</f>
        <v>0</v>
      </c>
      <c r="S79" s="204" cm="1">
        <f t="array" ref="S79">_xlfn.SINGLE(IFERROR(((MMULT(NotlarYuzdelikBasari!$E79:$N79,DersMatris_Degerlendirme!R$4:R$13)/(SUM(DersMatris_Degerlendirme!R$4:R$13)))+(MMULT(NotlarYuzdelikBasari!$AL79:$AU79,DersMatris_Degerlendirme!R$15:R$24)/(SUM(DersMatris_Degerlendirme!R$15:R$24))))/2,0))*(DersMatris!$Q$12/100)</f>
        <v>0</v>
      </c>
      <c r="U79" s="188">
        <f>IFERROR(
    (
        IFERROR( MMULT(NotlarYuzdelikBasari!$E79:$N79, Degerlendirme!D$4:D$13) / SUM(Degerlendirme!D$4:D$13), 0 ) +
        IFERROR( MMULT(NotlarYuzdelikBasari!$AL79:$AU79, Degerlendirme!D$15:D$24) / SUM(Degerlendirme!D$15:D$24), 0 )
    ) / 2,
    0
)</f>
        <v>0.5</v>
      </c>
      <c r="V79" s="188">
        <f>IFERROR(
    (
        IFERROR( MMULT(NotlarYuzdelikBasari!$E79:$N79, Degerlendirme!E$4:E$13) / SUM(Degerlendirme!E$4:E$13), 0 ) +
        IFERROR( MMULT(NotlarYuzdelikBasari!$AL79:$AU79, Degerlendirme!E$15:E$24) / SUM(Degerlendirme!E$15:E$24), 0 )
    ) / 2,
    0
)</f>
        <v>0.77083333333333326</v>
      </c>
      <c r="W79" s="188">
        <f>IFERROR(
    (
        IFERROR( MMULT(NotlarYuzdelikBasari!$E79:$N79, Degerlendirme!F$4:F$13) / SUM(Degerlendirme!F$4:F$13), 0 ) +
        IFERROR( MMULT(NotlarYuzdelikBasari!$AL79:$AU79, Degerlendirme!F$15:F$24) / SUM(Degerlendirme!F$15:F$24), 0 )
    ) / 2,
    0
)</f>
        <v>0.875</v>
      </c>
      <c r="X79" s="188">
        <f>IFERROR(
    (
        IFERROR( MMULT(NotlarYuzdelikBasari!$E79:$N79, Degerlendirme!G$4:G$13) / SUM(Degerlendirme!G$4:G$13), 0 ) +
        IFERROR( MMULT(NotlarYuzdelikBasari!$AL79:$AU79, Degerlendirme!G$15:G$24) / SUM(Degerlendirme!G$15:G$24), 0 )
    ) / 2,
    0
)</f>
        <v>0.95833333333333326</v>
      </c>
      <c r="Y79" s="188">
        <f>IFERROR(
    (
        IFERROR( MMULT(NotlarYuzdelikBasari!$E79:$N79, Degerlendirme!H$4:H$13) / SUM(Degerlendirme!H$4:H$13), 0 ) +
        IFERROR( MMULT(NotlarYuzdelikBasari!$AL79:$AU79, Degerlendirme!H$15:H$24) / SUM(Degerlendirme!H$15:H$24), 0 )
    ) / 2,
    0
)</f>
        <v>0.375</v>
      </c>
      <c r="Z79" s="188">
        <f>IFERROR(
    (
        IFERROR( MMULT(NotlarYuzdelikBasari!$E79:$N79, Degerlendirme!I$4:I$13) / SUM(Degerlendirme!I$4:I$13), 0 ) +
        IFERROR( MMULT(NotlarYuzdelikBasari!$AL79:$AU79, Degerlendirme!I$15:I$24) / SUM(Degerlendirme!I$15:I$24), 0 )
    ) / 2,
    0
)</f>
        <v>0.875</v>
      </c>
      <c r="AA79" s="188">
        <f>IFERROR(
    (
        IFERROR( MMULT(NotlarYuzdelikBasari!$E79:$N79, Degerlendirme!J$4:J$13) / SUM(Degerlendirme!J$4:J$13), 0 ) +
        IFERROR( MMULT(NotlarYuzdelikBasari!$AL79:$AU79, Degerlendirme!J$15:J$24) / SUM(Degerlendirme!J$15:J$24), 0 )
    ) / 2,
    0
)</f>
        <v>0.875</v>
      </c>
      <c r="AB79" s="188">
        <f>IFERROR(
    (
        IFERROR( MMULT(NotlarYuzdelikBasari!$E79:$N79, Degerlendirme!K$4:K$13) / SUM(Degerlendirme!K$4:K$13), 0 ) +
        IFERROR( MMULT(NotlarYuzdelikBasari!$AL79:$AU79, Degerlendirme!K$15:K$24) / SUM(Degerlendirme!K$15:K$24), 0 )
    ) / 2,
    0
)</f>
        <v>0.875</v>
      </c>
    </row>
    <row r="80" spans="1:28" x14ac:dyDescent="0.25">
      <c r="A80" s="95">
        <v>78</v>
      </c>
      <c r="B80" s="141">
        <f>IF(Notlar!B80&lt;&gt;"",Notlar!B80,"")</f>
        <v>2211505080</v>
      </c>
      <c r="C80" s="142" t="str">
        <f>IF(Notlar!C80&lt;&gt;"",Notlar!C80,"")</f>
        <v xml:space="preserve">SİBEL </v>
      </c>
      <c r="D80" s="183" t="str">
        <f>IF(Notlar!D80&lt;&gt;"",Notlar!D80,"")</f>
        <v>ÇALIŞKAN</v>
      </c>
      <c r="E80" s="208" cm="1">
        <f t="array" ref="E80">_xlfn.SINGLE(IFERROR(((MMULT(NotlarYuzdelikBasari!$E80:$N80,DersMatris_Degerlendirme!D$4:D$13)/(SUM(DersMatris_Degerlendirme!D$4:D$13)))+(MMULT(NotlarYuzdelikBasari!$AL80:$AU80,DersMatris_Degerlendirme!D$15:D$24)/(SUM(DersMatris_Degerlendirme!D$15:D$24))))/2,0))*(DersMatris!$C$12/100)</f>
        <v>0.55371778028028029</v>
      </c>
      <c r="F80" s="208" cm="1">
        <f t="array" ref="F80">_xlfn.SINGLE(IFERROR(((MMULT(NotlarYuzdelikBasari!$E80:$N80,DersMatris_Degerlendirme!E$4:E$13)/(SUM(DersMatris_Degerlendirme!E$4:E$13)))+(MMULT(NotlarYuzdelikBasari!$AL80:$AU80,DersMatris_Degerlendirme!E$15:E$24)/(SUM(DersMatris_Degerlendirme!E$15:E$24))))/2,0))*(DersMatris!$D$12/100)</f>
        <v>0.79498177198409192</v>
      </c>
      <c r="G80" s="204" cm="1">
        <f t="array" ref="G80">_xlfn.SINGLE(IFERROR(((MMULT(NotlarYuzdelikBasari!$E80:$N80,DersMatris_Degerlendirme!F$4:F$13)/(SUM(DersMatris_Degerlendirme!F$4:F$13)))+(MMULT(NotlarYuzdelikBasari!$AL80:$AU80,DersMatris_Degerlendirme!F$15:F$24)/(SUM(DersMatris_Degerlendirme!F$15:F$24))))/2,0))*(DersMatris!$E$12/100)</f>
        <v>0.70657342657342659</v>
      </c>
      <c r="H80" s="204" cm="1">
        <f t="array" ref="H80">_xlfn.SINGLE(IFERROR(((MMULT(NotlarYuzdelikBasari!$E80:$N80,DersMatris_Degerlendirme!G$4:G$13)/(SUM(DersMatris_Degerlendirme!G$4:G$13)))+(MMULT(NotlarYuzdelikBasari!$AL80:$AU80,DersMatris_Degerlendirme!G$15:G$24)/(SUM(DersMatris_Degerlendirme!G$15:G$24))))/2,0))*(DersMatris!$F$12/100)</f>
        <v>0.77564655172413788</v>
      </c>
      <c r="I80" s="204" cm="1">
        <f t="array" ref="I80">_xlfn.SINGLE(IFERROR(((MMULT(NotlarYuzdelikBasari!$E80:$N80,DersMatris_Degerlendirme!H$4:H$13)/(SUM(DersMatris_Degerlendirme!H$4:H$13)))+(MMULT(NotlarYuzdelikBasari!$AL80:$AU80,DersMatris_Degerlendirme!H$15:H$24)/(SUM(DersMatris_Degerlendirme!H$15:H$24))))/2,0))*(DersMatris!$G$12/100)</f>
        <v>0.48076563958916907</v>
      </c>
      <c r="J80" s="204" cm="1">
        <f t="array" ref="J80">_xlfn.SINGLE(IFERROR(((MMULT(NotlarYuzdelikBasari!$E80:$N80,DersMatris_Degerlendirme!I$4:I$13)/(SUM(DersMatris_Degerlendirme!I$4:I$13)))+(MMULT(NotlarYuzdelikBasari!$AL80:$AU80,DersMatris_Degerlendirme!I$15:I$24)/(SUM(DersMatris_Degerlendirme!I$15:I$24))))/2,0))*(DersMatris!$H$12/100)</f>
        <v>0.18333333333333335</v>
      </c>
      <c r="K80" s="204" cm="1">
        <f t="array" ref="K80">_xlfn.SINGLE(IFERROR(((MMULT(NotlarYuzdelikBasari!$E80:$N80,DersMatris_Degerlendirme!J$4:J$13)/(SUM(DersMatris_Degerlendirme!J$4:J$13)))+(MMULT(NotlarYuzdelikBasari!$AL80:$AU80,DersMatris_Degerlendirme!J$15:J$24)/(SUM(DersMatris_Degerlendirme!J$15:J$24))))/2,0))*(DersMatris!$I$12/100)</f>
        <v>0.18333333333333335</v>
      </c>
      <c r="L80" s="204" cm="1">
        <f t="array" ref="L80">_xlfn.SINGLE(IFERROR(((MMULT(NotlarYuzdelikBasari!$E80:$N80,DersMatris_Degerlendirme!K$4:K$13)/(SUM(DersMatris_Degerlendirme!K$4:K$13)))+(MMULT(NotlarYuzdelikBasari!$AL80:$AU80,DersMatris_Degerlendirme!K$15:K$24)/(SUM(DersMatris_Degerlendirme!K$15:K$24))))/2,0))*(DersMatris!$J$12/100)</f>
        <v>0.23809523809523811</v>
      </c>
      <c r="M80" s="204" cm="1">
        <f t="array" ref="M80">_xlfn.SINGLE(IFERROR(((MMULT(NotlarYuzdelikBasari!$E80:$N80,DersMatris_Degerlendirme!L$4:L$13)/(SUM(DersMatris_Degerlendirme!L$4:L$13)))+(MMULT(NotlarYuzdelikBasari!$AL80:$AU80,DersMatris_Degerlendirme!L$15:L$24)/(SUM(DersMatris_Degerlendirme!L$15:L$24))))/2,0))*(DersMatris!$K$12/100)</f>
        <v>0.40585034013605437</v>
      </c>
      <c r="N80" s="204" cm="1">
        <f t="array" ref="N80">_xlfn.SINGLE(IFERROR(((MMULT(NotlarYuzdelikBasari!$E80:$N80,DersMatris_Degerlendirme!M$4:M$13)/(SUM(DersMatris_Degerlendirme!M$4:M$13)))+(MMULT(NotlarYuzdelikBasari!$AL80:$AU80,DersMatris_Degerlendirme!M$15:M$24)/(SUM(DersMatris_Degerlendirme!M$15:M$24))))/2,0))*(DersMatris!$L$12/100)</f>
        <v>0.3294607843137255</v>
      </c>
      <c r="O80" s="204" cm="1">
        <f t="array" ref="O80">_xlfn.SINGLE(IFERROR(((MMULT(NotlarYuzdelikBasari!$E80:$N80,DersMatris_Degerlendirme!N$4:N$13)/(SUM(DersMatris_Degerlendirme!N$4:N$13)))+(MMULT(NotlarYuzdelikBasari!$AL80:$AU80,DersMatris_Degerlendirme!N$15:N$24)/(SUM(DersMatris_Degerlendirme!N$15:N$24))))/2,0))*(DersMatris!$M$12/100)</f>
        <v>0.66382822685788789</v>
      </c>
      <c r="P80" s="204" cm="1">
        <f t="array" ref="P80">_xlfn.SINGLE(IFERROR(((MMULT(NotlarYuzdelikBasari!$E80:$N80,DersMatris_Degerlendirme!O$4:O$13)/(SUM(DersMatris_Degerlendirme!O$4:O$13)))+(MMULT(NotlarYuzdelikBasari!$AL80:$AU80,DersMatris_Degerlendirme!O$15:O$24)/(SUM(DersMatris_Degerlendirme!O$15:O$24))))/2,0))*(DersMatris!$N$12/100)</f>
        <v>0</v>
      </c>
      <c r="Q80" s="204" cm="1">
        <f t="array" ref="Q80">_xlfn.SINGLE(IFERROR(((MMULT(NotlarYuzdelikBasari!$E80:$N80,DersMatris_Degerlendirme!P$4:P$13)/(SUM(DersMatris_Degerlendirme!P$4:P$13)))+(MMULT(NotlarYuzdelikBasari!$AL80:$AU80,DersMatris_Degerlendirme!P$15:P$24)/(SUM(DersMatris_Degerlendirme!P$15:P$24))))/2,0))*(DersMatris!$O$12/100)</f>
        <v>0</v>
      </c>
      <c r="R80" s="204" cm="1">
        <f t="array" ref="R80">_xlfn.SINGLE(IFERROR(((MMULT(NotlarYuzdelikBasari!$E80:$N80,DersMatris_Degerlendirme!Q$4:Q$13)/(SUM(DersMatris_Degerlendirme!Q$4:Q$13)))+(MMULT(NotlarYuzdelikBasari!$AL80:$AU80,DersMatris_Degerlendirme!Q$15:Q$24)/(SUM(DersMatris_Degerlendirme!Q$15:Q$24))))/2,0))*(DersMatris!$P$12/100)</f>
        <v>0</v>
      </c>
      <c r="S80" s="204" cm="1">
        <f t="array" ref="S80">_xlfn.SINGLE(IFERROR(((MMULT(NotlarYuzdelikBasari!$E80:$N80,DersMatris_Degerlendirme!R$4:R$13)/(SUM(DersMatris_Degerlendirme!R$4:R$13)))+(MMULT(NotlarYuzdelikBasari!$AL80:$AU80,DersMatris_Degerlendirme!R$15:R$24)/(SUM(DersMatris_Degerlendirme!R$15:R$24))))/2,0))*(DersMatris!$Q$12/100)</f>
        <v>0</v>
      </c>
      <c r="U80" s="188">
        <f>IFERROR(
    (
        IFERROR( MMULT(NotlarYuzdelikBasari!$E80:$N80, Degerlendirme!D$4:D$13) / SUM(Degerlendirme!D$4:D$13), 0 ) +
        IFERROR( MMULT(NotlarYuzdelikBasari!$AL80:$AU80, Degerlendirme!D$15:D$24) / SUM(Degerlendirme!D$15:D$24), 0 )
    ) / 2,
    0
)</f>
        <v>0.5</v>
      </c>
      <c r="V80" s="188">
        <f>IFERROR(
    (
        IFERROR( MMULT(NotlarYuzdelikBasari!$E80:$N80, Degerlendirme!E$4:E$13) / SUM(Degerlendirme!E$4:E$13), 0 ) +
        IFERROR( MMULT(NotlarYuzdelikBasari!$AL80:$AU80, Degerlendirme!E$15:E$24) / SUM(Degerlendirme!E$15:E$24), 0 )
    ) / 2,
    0
)</f>
        <v>0.85416666666666674</v>
      </c>
      <c r="W80" s="188">
        <f>IFERROR(
    (
        IFERROR( MMULT(NotlarYuzdelikBasari!$E80:$N80, Degerlendirme!F$4:F$13) / SUM(Degerlendirme!F$4:F$13), 0 ) +
        IFERROR( MMULT(NotlarYuzdelikBasari!$AL80:$AU80, Degerlendirme!F$15:F$24) / SUM(Degerlendirme!F$15:F$24), 0 )
    ) / 2,
    0
)</f>
        <v>0.66666666666666674</v>
      </c>
      <c r="X80" s="188">
        <f>IFERROR(
    (
        IFERROR( MMULT(NotlarYuzdelikBasari!$E80:$N80, Degerlendirme!G$4:G$13) / SUM(Degerlendirme!G$4:G$13), 0 ) +
        IFERROR( MMULT(NotlarYuzdelikBasari!$AL80:$AU80, Degerlendirme!G$15:G$24) / SUM(Degerlendirme!G$15:G$24), 0 )
    ) / 2,
    0
)</f>
        <v>0.95833333333333326</v>
      </c>
      <c r="Y80" s="188">
        <f>IFERROR(
    (
        IFERROR( MMULT(NotlarYuzdelikBasari!$E80:$N80, Degerlendirme!H$4:H$13) / SUM(Degerlendirme!H$4:H$13), 0 ) +
        IFERROR( MMULT(NotlarYuzdelikBasari!$AL80:$AU80, Degerlendirme!H$15:H$24) / SUM(Degerlendirme!H$15:H$24), 0 )
    ) / 2,
    0
)</f>
        <v>0.45833333333333331</v>
      </c>
      <c r="Z80" s="188">
        <f>IFERROR(
    (
        IFERROR( MMULT(NotlarYuzdelikBasari!$E80:$N80, Degerlendirme!I$4:I$13) / SUM(Degerlendirme!I$4:I$13), 0 ) +
        IFERROR( MMULT(NotlarYuzdelikBasari!$AL80:$AU80, Degerlendirme!I$15:I$24) / SUM(Degerlendirme!I$15:I$24), 0 )
    ) / 2,
    0
)</f>
        <v>0.875</v>
      </c>
      <c r="AA80" s="188">
        <f>IFERROR(
    (
        IFERROR( MMULT(NotlarYuzdelikBasari!$E80:$N80, Degerlendirme!J$4:J$13) / SUM(Degerlendirme!J$4:J$13), 0 ) +
        IFERROR( MMULT(NotlarYuzdelikBasari!$AL80:$AU80, Degerlendirme!J$15:J$24) / SUM(Degerlendirme!J$15:J$24), 0 )
    ) / 2,
    0
)</f>
        <v>0.89583333333333326</v>
      </c>
      <c r="AB80" s="188">
        <f>IFERROR(
    (
        IFERROR( MMULT(NotlarYuzdelikBasari!$E80:$N80, Degerlendirme!K$4:K$13) / SUM(Degerlendirme!K$4:K$13), 0 ) +
        IFERROR( MMULT(NotlarYuzdelikBasari!$AL80:$AU80, Degerlendirme!K$15:K$24) / SUM(Degerlendirme!K$15:K$24), 0 )
    ) / 2,
    0
)</f>
        <v>1</v>
      </c>
    </row>
    <row r="81" spans="1:28" x14ac:dyDescent="0.25">
      <c r="A81" s="94">
        <v>79</v>
      </c>
      <c r="B81" s="143">
        <f>IF(Notlar!B81&lt;&gt;"",Notlar!B81,"")</f>
        <v>2211505204</v>
      </c>
      <c r="C81" s="144" t="str">
        <f>IF(Notlar!C81&lt;&gt;"",Notlar!C81,"")</f>
        <v xml:space="preserve">MOHAMMED FAWAZ </v>
      </c>
      <c r="D81" s="184" t="str">
        <f>IF(Notlar!D81&lt;&gt;"",Notlar!D81,"")</f>
        <v>MOHAMMED SAEED</v>
      </c>
      <c r="E81" s="208" cm="1">
        <f t="array" ref="E81">_xlfn.SINGLE(IFERROR(((MMULT(NotlarYuzdelikBasari!$E81:$N81,DersMatris_Degerlendirme!D$4:D$13)/(SUM(DersMatris_Degerlendirme!D$4:D$13)))+(MMULT(NotlarYuzdelikBasari!$AL81:$AU81,DersMatris_Degerlendirme!D$15:D$24)/(SUM(DersMatris_Degerlendirme!D$15:D$24))))/2,0))*(DersMatris!$C$12/100)</f>
        <v>0.51168355855855863</v>
      </c>
      <c r="F81" s="208" cm="1">
        <f t="array" ref="F81">_xlfn.SINGLE(IFERROR(((MMULT(NotlarYuzdelikBasari!$E81:$N81,DersMatris_Degerlendirme!E$4:E$13)/(SUM(DersMatris_Degerlendirme!E$4:E$13)))+(MMULT(NotlarYuzdelikBasari!$AL81:$AU81,DersMatris_Degerlendirme!E$15:E$24)/(SUM(DersMatris_Degerlendirme!E$15:E$24))))/2,0))*(DersMatris!$D$12/100)</f>
        <v>0.7358484312859036</v>
      </c>
      <c r="G81" s="204" cm="1">
        <f t="array" ref="G81">_xlfn.SINGLE(IFERROR(((MMULT(NotlarYuzdelikBasari!$E81:$N81,DersMatris_Degerlendirme!F$4:F$13)/(SUM(DersMatris_Degerlendirme!F$4:F$13)))+(MMULT(NotlarYuzdelikBasari!$AL81:$AU81,DersMatris_Degerlendirme!F$15:F$24)/(SUM(DersMatris_Degerlendirme!F$15:F$24))))/2,0))*(DersMatris!$E$12/100)</f>
        <v>0.65076923076923077</v>
      </c>
      <c r="H81" s="204" cm="1">
        <f t="array" ref="H81">_xlfn.SINGLE(IFERROR(((MMULT(NotlarYuzdelikBasari!$E81:$N81,DersMatris_Degerlendirme!G$4:G$13)/(SUM(DersMatris_Degerlendirme!G$4:G$13)))+(MMULT(NotlarYuzdelikBasari!$AL81:$AU81,DersMatris_Degerlendirme!G$15:G$24)/(SUM(DersMatris_Degerlendirme!G$15:G$24))))/2,0))*(DersMatris!$F$12/100)</f>
        <v>0.71169181034482754</v>
      </c>
      <c r="I81" s="204" cm="1">
        <f t="array" ref="I81">_xlfn.SINGLE(IFERROR(((MMULT(NotlarYuzdelikBasari!$E81:$N81,DersMatris_Degerlendirme!H$4:H$13)/(SUM(DersMatris_Degerlendirme!H$4:H$13)))+(MMULT(NotlarYuzdelikBasari!$AL81:$AU81,DersMatris_Degerlendirme!H$15:H$24)/(SUM(DersMatris_Degerlendirme!H$15:H$24))))/2,0))*(DersMatris!$G$12/100)</f>
        <v>0.44218020541549957</v>
      </c>
      <c r="J81" s="204" cm="1">
        <f t="array" ref="J81">_xlfn.SINGLE(IFERROR(((MMULT(NotlarYuzdelikBasari!$E81:$N81,DersMatris_Degerlendirme!I$4:I$13)/(SUM(DersMatris_Degerlendirme!I$4:I$13)))+(MMULT(NotlarYuzdelikBasari!$AL81:$AU81,DersMatris_Degerlendirme!I$15:I$24)/(SUM(DersMatris_Degerlendirme!I$15:I$24))))/2,0))*(DersMatris!$H$12/100)</f>
        <v>0.15833333333333335</v>
      </c>
      <c r="K81" s="204" cm="1">
        <f t="array" ref="K81">_xlfn.SINGLE(IFERROR(((MMULT(NotlarYuzdelikBasari!$E81:$N81,DersMatris_Degerlendirme!J$4:J$13)/(SUM(DersMatris_Degerlendirme!J$4:J$13)))+(MMULT(NotlarYuzdelikBasari!$AL81:$AU81,DersMatris_Degerlendirme!J$15:J$24)/(SUM(DersMatris_Degerlendirme!J$15:J$24))))/2,0))*(DersMatris!$I$12/100)</f>
        <v>0.15833333333333335</v>
      </c>
      <c r="L81" s="204" cm="1">
        <f t="array" ref="L81">_xlfn.SINGLE(IFERROR(((MMULT(NotlarYuzdelikBasari!$E81:$N81,DersMatris_Degerlendirme!K$4:K$13)/(SUM(DersMatris_Degerlendirme!K$4:K$13)))+(MMULT(NotlarYuzdelikBasari!$AL81:$AU81,DersMatris_Degerlendirme!K$15:K$24)/(SUM(DersMatris_Degerlendirme!K$15:K$24))))/2,0))*(DersMatris!$J$12/100)</f>
        <v>0.2142857142857143</v>
      </c>
      <c r="M81" s="204" cm="1">
        <f t="array" ref="M81">_xlfn.SINGLE(IFERROR(((MMULT(NotlarYuzdelikBasari!$E81:$N81,DersMatris_Degerlendirme!L$4:L$13)/(SUM(DersMatris_Degerlendirme!L$4:L$13)))+(MMULT(NotlarYuzdelikBasari!$AL81:$AU81,DersMatris_Degerlendirme!L$15:L$24)/(SUM(DersMatris_Degerlendirme!L$15:L$24))))/2,0))*(DersMatris!$K$12/100)</f>
        <v>0.3704761904761904</v>
      </c>
      <c r="N81" s="204" cm="1">
        <f t="array" ref="N81">_xlfn.SINGLE(IFERROR(((MMULT(NotlarYuzdelikBasari!$E81:$N81,DersMatris_Degerlendirme!M$4:M$13)/(SUM(DersMatris_Degerlendirme!M$4:M$13)))+(MMULT(NotlarYuzdelikBasari!$AL81:$AU81,DersMatris_Degerlendirme!M$15:M$24)/(SUM(DersMatris_Degerlendirme!M$15:M$24))))/2,0))*(DersMatris!$L$12/100)</f>
        <v>0.29454656862745093</v>
      </c>
      <c r="O81" s="204" cm="1">
        <f t="array" ref="O81">_xlfn.SINGLE(IFERROR(((MMULT(NotlarYuzdelikBasari!$E81:$N81,DersMatris_Degerlendirme!N$4:N$13)/(SUM(DersMatris_Degerlendirme!N$4:N$13)))+(MMULT(NotlarYuzdelikBasari!$AL81:$AU81,DersMatris_Degerlendirme!N$15:N$24)/(SUM(DersMatris_Degerlendirme!N$15:N$24))))/2,0))*(DersMatris!$M$12/100)</f>
        <v>0.60934444263363763</v>
      </c>
      <c r="P81" s="204" cm="1">
        <f t="array" ref="P81">_xlfn.SINGLE(IFERROR(((MMULT(NotlarYuzdelikBasari!$E81:$N81,DersMatris_Degerlendirme!O$4:O$13)/(SUM(DersMatris_Degerlendirme!O$4:O$13)))+(MMULT(NotlarYuzdelikBasari!$AL81:$AU81,DersMatris_Degerlendirme!O$15:O$24)/(SUM(DersMatris_Degerlendirme!O$15:O$24))))/2,0))*(DersMatris!$N$12/100)</f>
        <v>0</v>
      </c>
      <c r="Q81" s="204" cm="1">
        <f t="array" ref="Q81">_xlfn.SINGLE(IFERROR(((MMULT(NotlarYuzdelikBasari!$E81:$N81,DersMatris_Degerlendirme!P$4:P$13)/(SUM(DersMatris_Degerlendirme!P$4:P$13)))+(MMULT(NotlarYuzdelikBasari!$AL81:$AU81,DersMatris_Degerlendirme!P$15:P$24)/(SUM(DersMatris_Degerlendirme!P$15:P$24))))/2,0))*(DersMatris!$O$12/100)</f>
        <v>0</v>
      </c>
      <c r="R81" s="204" cm="1">
        <f t="array" ref="R81">_xlfn.SINGLE(IFERROR(((MMULT(NotlarYuzdelikBasari!$E81:$N81,DersMatris_Degerlendirme!Q$4:Q$13)/(SUM(DersMatris_Degerlendirme!Q$4:Q$13)))+(MMULT(NotlarYuzdelikBasari!$AL81:$AU81,DersMatris_Degerlendirme!Q$15:Q$24)/(SUM(DersMatris_Degerlendirme!Q$15:Q$24))))/2,0))*(DersMatris!$P$12/100)</f>
        <v>0</v>
      </c>
      <c r="S81" s="204" cm="1">
        <f t="array" ref="S81">_xlfn.SINGLE(IFERROR(((MMULT(NotlarYuzdelikBasari!$E81:$N81,DersMatris_Degerlendirme!R$4:R$13)/(SUM(DersMatris_Degerlendirme!R$4:R$13)))+(MMULT(NotlarYuzdelikBasari!$AL81:$AU81,DersMatris_Degerlendirme!R$15:R$24)/(SUM(DersMatris_Degerlendirme!R$15:R$24))))/2,0))*(DersMatris!$Q$12/100)</f>
        <v>0</v>
      </c>
      <c r="U81" s="188">
        <f>IFERROR(
    (
        IFERROR( MMULT(NotlarYuzdelikBasari!$E81:$N81, Degerlendirme!D$4:D$13) / SUM(Degerlendirme!D$4:D$13), 0 ) +
        IFERROR( MMULT(NotlarYuzdelikBasari!$AL81:$AU81, Degerlendirme!D$15:D$24) / SUM(Degerlendirme!D$15:D$24), 0 )
    ) / 2,
    0
)</f>
        <v>0.4375</v>
      </c>
      <c r="V81" s="188">
        <f>IFERROR(
    (
        IFERROR( MMULT(NotlarYuzdelikBasari!$E81:$N81, Degerlendirme!E$4:E$13) / SUM(Degerlendirme!E$4:E$13), 0 ) +
        IFERROR( MMULT(NotlarYuzdelikBasari!$AL81:$AU81, Degerlendirme!E$15:E$24) / SUM(Degerlendirme!E$15:E$24), 0 )
    ) / 2,
    0
)</f>
        <v>0.85416666666666674</v>
      </c>
      <c r="W81" s="188">
        <f>IFERROR(
    (
        IFERROR( MMULT(NotlarYuzdelikBasari!$E81:$N81, Degerlendirme!F$4:F$13) / SUM(Degerlendirme!F$4:F$13), 0 ) +
        IFERROR( MMULT(NotlarYuzdelikBasari!$AL81:$AU81, Degerlendirme!F$15:F$24) / SUM(Degerlendirme!F$15:F$24), 0 )
    ) / 2,
    0
)</f>
        <v>0.70833333333333326</v>
      </c>
      <c r="X81" s="188">
        <f>IFERROR(
    (
        IFERROR( MMULT(NotlarYuzdelikBasari!$E81:$N81, Degerlendirme!G$4:G$13) / SUM(Degerlendirme!G$4:G$13), 0 ) +
        IFERROR( MMULT(NotlarYuzdelikBasari!$AL81:$AU81, Degerlendirme!G$15:G$24) / SUM(Degerlendirme!G$15:G$24), 0 )
    ) / 2,
    0
)</f>
        <v>0.75</v>
      </c>
      <c r="Y81" s="188">
        <f>IFERROR(
    (
        IFERROR( MMULT(NotlarYuzdelikBasari!$E81:$N81, Degerlendirme!H$4:H$13) / SUM(Degerlendirme!H$4:H$13), 0 ) +
        IFERROR( MMULT(NotlarYuzdelikBasari!$AL81:$AU81, Degerlendirme!H$15:H$24) / SUM(Degerlendirme!H$15:H$24), 0 )
    ) / 2,
    0
)</f>
        <v>0.41666666666666669</v>
      </c>
      <c r="Z81" s="188">
        <f>IFERROR(
    (
        IFERROR( MMULT(NotlarYuzdelikBasari!$E81:$N81, Degerlendirme!I$4:I$13) / SUM(Degerlendirme!I$4:I$13), 0 ) +
        IFERROR( MMULT(NotlarYuzdelikBasari!$AL81:$AU81, Degerlendirme!I$15:I$24) / SUM(Degerlendirme!I$15:I$24), 0 )
    ) / 2,
    0
)</f>
        <v>0.75</v>
      </c>
      <c r="AA81" s="188">
        <f>IFERROR(
    (
        IFERROR( MMULT(NotlarYuzdelikBasari!$E81:$N81, Degerlendirme!J$4:J$13) / SUM(Degerlendirme!J$4:J$13), 0 ) +
        IFERROR( MMULT(NotlarYuzdelikBasari!$AL81:$AU81, Degerlendirme!J$15:J$24) / SUM(Degerlendirme!J$15:J$24), 0 )
    ) / 2,
    0
)</f>
        <v>0.85416666666666674</v>
      </c>
      <c r="AB81" s="188">
        <f>IFERROR(
    (
        IFERROR( MMULT(NotlarYuzdelikBasari!$E81:$N81, Degerlendirme!K$4:K$13) / SUM(Degerlendirme!K$4:K$13), 0 ) +
        IFERROR( MMULT(NotlarYuzdelikBasari!$AL81:$AU81, Degerlendirme!K$15:K$24) / SUM(Degerlendirme!K$15:K$24), 0 )
    ) / 2,
    0
)</f>
        <v>0.875</v>
      </c>
    </row>
    <row r="82" spans="1:28" x14ac:dyDescent="0.25">
      <c r="A82" s="95">
        <v>80</v>
      </c>
      <c r="B82" s="141">
        <f>IF(Notlar!B82&lt;&gt;"",Notlar!B82,"")</f>
        <v>2211505205</v>
      </c>
      <c r="C82" s="142" t="str">
        <f>IF(Notlar!C82&lt;&gt;"",Notlar!C82,"")</f>
        <v xml:space="preserve">NAUFAL AQEETA </v>
      </c>
      <c r="D82" s="183" t="str">
        <f>IF(Notlar!D82&lt;&gt;"",Notlar!D82,"")</f>
        <v>FADHEL ZAENUDDIN NAUFAL AQEETA FADHEL ZAENUDDIN</v>
      </c>
      <c r="E82" s="208" cm="1">
        <f t="array" ref="E82">_xlfn.SINGLE(IFERROR(((MMULT(NotlarYuzdelikBasari!$E82:$N82,DersMatris_Degerlendirme!D$4:D$13)/(SUM(DersMatris_Degerlendirme!D$4:D$13)))+(MMULT(NotlarYuzdelikBasari!$AL82:$AU82,DersMatris_Degerlendirme!D$15:D$24)/(SUM(DersMatris_Degerlendirme!D$15:D$24))))/2,0))*(DersMatris!$C$12/100)</f>
        <v>0.46237643893893898</v>
      </c>
      <c r="F82" s="208" cm="1">
        <f t="array" ref="F82">_xlfn.SINGLE(IFERROR(((MMULT(NotlarYuzdelikBasari!$E82:$N82,DersMatris_Degerlendirme!E$4:E$13)/(SUM(DersMatris_Degerlendirme!E$4:E$13)))+(MMULT(NotlarYuzdelikBasari!$AL82:$AU82,DersMatris_Degerlendirme!E$15:E$24)/(SUM(DersMatris_Degerlendirme!E$15:E$24))))/2,0))*(DersMatris!$D$12/100)</f>
        <v>0.66478402562969519</v>
      </c>
      <c r="G82" s="204" cm="1">
        <f t="array" ref="G82">_xlfn.SINGLE(IFERROR(((MMULT(NotlarYuzdelikBasari!$E82:$N82,DersMatris_Degerlendirme!F$4:F$13)/(SUM(DersMatris_Degerlendirme!F$4:F$13)))+(MMULT(NotlarYuzdelikBasari!$AL82:$AU82,DersMatris_Degerlendirme!F$15:F$24)/(SUM(DersMatris_Degerlendirme!F$15:F$24))))/2,0))*(DersMatris!$E$12/100)</f>
        <v>0.59426573426573437</v>
      </c>
      <c r="H82" s="204" cm="1">
        <f t="array" ref="H82">_xlfn.SINGLE(IFERROR(((MMULT(NotlarYuzdelikBasari!$E82:$N82,DersMatris_Degerlendirme!G$4:G$13)/(SUM(DersMatris_Degerlendirme!G$4:G$13)))+(MMULT(NotlarYuzdelikBasari!$AL82:$AU82,DersMatris_Degerlendirme!G$15:G$24)/(SUM(DersMatris_Degerlendirme!G$15:G$24))))/2,0))*(DersMatris!$F$12/100)</f>
        <v>0.65145474137931025</v>
      </c>
      <c r="I82" s="204" cm="1">
        <f t="array" ref="I82">_xlfn.SINGLE(IFERROR(((MMULT(NotlarYuzdelikBasari!$E82:$N82,DersMatris_Degerlendirme!H$4:H$13)/(SUM(DersMatris_Degerlendirme!H$4:H$13)))+(MMULT(NotlarYuzdelikBasari!$AL82:$AU82,DersMatris_Degerlendirme!H$15:H$24)/(SUM(DersMatris_Degerlendirme!H$15:H$24))))/2,0))*(DersMatris!$G$12/100)</f>
        <v>0.40370564892623723</v>
      </c>
      <c r="J82" s="204" cm="1">
        <f t="array" ref="J82">_xlfn.SINGLE(IFERROR(((MMULT(NotlarYuzdelikBasari!$E82:$N82,DersMatris_Degerlendirme!I$4:I$13)/(SUM(DersMatris_Degerlendirme!I$4:I$13)))+(MMULT(NotlarYuzdelikBasari!$AL82:$AU82,DersMatris_Degerlendirme!I$15:I$24)/(SUM(DersMatris_Degerlendirme!I$15:I$24))))/2,0))*(DersMatris!$H$12/100)</f>
        <v>0.15000000000000002</v>
      </c>
      <c r="K82" s="204" cm="1">
        <f t="array" ref="K82">_xlfn.SINGLE(IFERROR(((MMULT(NotlarYuzdelikBasari!$E82:$N82,DersMatris_Degerlendirme!J$4:J$13)/(SUM(DersMatris_Degerlendirme!J$4:J$13)))+(MMULT(NotlarYuzdelikBasari!$AL82:$AU82,DersMatris_Degerlendirme!J$15:J$24)/(SUM(DersMatris_Degerlendirme!J$15:J$24))))/2,0))*(DersMatris!$I$12/100)</f>
        <v>0.15000000000000002</v>
      </c>
      <c r="L82" s="204" cm="1">
        <f t="array" ref="L82">_xlfn.SINGLE(IFERROR(((MMULT(NotlarYuzdelikBasari!$E82:$N82,DersMatris_Degerlendirme!K$4:K$13)/(SUM(DersMatris_Degerlendirme!K$4:K$13)))+(MMULT(NotlarYuzdelikBasari!$AL82:$AU82,DersMatris_Degerlendirme!K$15:K$24)/(SUM(DersMatris_Degerlendirme!K$15:K$24))))/2,0))*(DersMatris!$J$12/100)</f>
        <v>0.2</v>
      </c>
      <c r="M82" s="204" cm="1">
        <f t="array" ref="M82">_xlfn.SINGLE(IFERROR(((MMULT(NotlarYuzdelikBasari!$E82:$N82,DersMatris_Degerlendirme!L$4:L$13)/(SUM(DersMatris_Degerlendirme!L$4:L$13)))+(MMULT(NotlarYuzdelikBasari!$AL82:$AU82,DersMatris_Degerlendirme!L$15:L$24)/(SUM(DersMatris_Degerlendirme!L$15:L$24))))/2,0))*(DersMatris!$K$12/100)</f>
        <v>0.33945578231292511</v>
      </c>
      <c r="N82" s="204" cm="1">
        <f t="array" ref="N82">_xlfn.SINGLE(IFERROR(((MMULT(NotlarYuzdelikBasari!$E82:$N82,DersMatris_Degerlendirme!M$4:M$13)/(SUM(DersMatris_Degerlendirme!M$4:M$13)))+(MMULT(NotlarYuzdelikBasari!$AL82:$AU82,DersMatris_Degerlendirme!M$15:M$24)/(SUM(DersMatris_Degerlendirme!M$15:M$24))))/2,0))*(DersMatris!$L$12/100)</f>
        <v>0.27486519607843135</v>
      </c>
      <c r="O82" s="204" cm="1">
        <f t="array" ref="O82">_xlfn.SINGLE(IFERROR(((MMULT(NotlarYuzdelikBasari!$E82:$N82,DersMatris_Degerlendirme!N$4:N$13)/(SUM(DersMatris_Degerlendirme!N$4:N$13)))+(MMULT(NotlarYuzdelikBasari!$AL82:$AU82,DersMatris_Degerlendirme!N$15:N$24)/(SUM(DersMatris_Degerlendirme!N$15:N$24))))/2,0))*(DersMatris!$M$12/100)</f>
        <v>0.55638852672750971</v>
      </c>
      <c r="P82" s="204" cm="1">
        <f t="array" ref="P82">_xlfn.SINGLE(IFERROR(((MMULT(NotlarYuzdelikBasari!$E82:$N82,DersMatris_Degerlendirme!O$4:O$13)/(SUM(DersMatris_Degerlendirme!O$4:O$13)))+(MMULT(NotlarYuzdelikBasari!$AL82:$AU82,DersMatris_Degerlendirme!O$15:O$24)/(SUM(DersMatris_Degerlendirme!O$15:O$24))))/2,0))*(DersMatris!$N$12/100)</f>
        <v>0</v>
      </c>
      <c r="Q82" s="204" cm="1">
        <f t="array" ref="Q82">_xlfn.SINGLE(IFERROR(((MMULT(NotlarYuzdelikBasari!$E82:$N82,DersMatris_Degerlendirme!P$4:P$13)/(SUM(DersMatris_Degerlendirme!P$4:P$13)))+(MMULT(NotlarYuzdelikBasari!$AL82:$AU82,DersMatris_Degerlendirme!P$15:P$24)/(SUM(DersMatris_Degerlendirme!P$15:P$24))))/2,0))*(DersMatris!$O$12/100)</f>
        <v>0</v>
      </c>
      <c r="R82" s="204" cm="1">
        <f t="array" ref="R82">_xlfn.SINGLE(IFERROR(((MMULT(NotlarYuzdelikBasari!$E82:$N82,DersMatris_Degerlendirme!Q$4:Q$13)/(SUM(DersMatris_Degerlendirme!Q$4:Q$13)))+(MMULT(NotlarYuzdelikBasari!$AL82:$AU82,DersMatris_Degerlendirme!Q$15:Q$24)/(SUM(DersMatris_Degerlendirme!Q$15:Q$24))))/2,0))*(DersMatris!$P$12/100)</f>
        <v>0</v>
      </c>
      <c r="S82" s="204" cm="1">
        <f t="array" ref="S82">_xlfn.SINGLE(IFERROR(((MMULT(NotlarYuzdelikBasari!$E82:$N82,DersMatris_Degerlendirme!R$4:R$13)/(SUM(DersMatris_Degerlendirme!R$4:R$13)))+(MMULT(NotlarYuzdelikBasari!$AL82:$AU82,DersMatris_Degerlendirme!R$15:R$24)/(SUM(DersMatris_Degerlendirme!R$15:R$24))))/2,0))*(DersMatris!$Q$12/100)</f>
        <v>0</v>
      </c>
      <c r="U82" s="188">
        <f>IFERROR(
    (
        IFERROR( MMULT(NotlarYuzdelikBasari!$E82:$N82, Degerlendirme!D$4:D$13) / SUM(Degerlendirme!D$4:D$13), 0 ) +
        IFERROR( MMULT(NotlarYuzdelikBasari!$AL82:$AU82, Degerlendirme!D$15:D$24) / SUM(Degerlendirme!D$15:D$24), 0 )
    ) / 2,
    0
)</f>
        <v>0.375</v>
      </c>
      <c r="V82" s="188">
        <f>IFERROR(
    (
        IFERROR( MMULT(NotlarYuzdelikBasari!$E82:$N82, Degerlendirme!E$4:E$13) / SUM(Degerlendirme!E$4:E$13), 0 ) +
        IFERROR( MMULT(NotlarYuzdelikBasari!$AL82:$AU82, Degerlendirme!E$15:E$24) / SUM(Degerlendirme!E$15:E$24), 0 )
    ) / 2,
    0
)</f>
        <v>0.66666666666666674</v>
      </c>
      <c r="W82" s="188">
        <f>IFERROR(
    (
        IFERROR( MMULT(NotlarYuzdelikBasari!$E82:$N82, Degerlendirme!F$4:F$13) / SUM(Degerlendirme!F$4:F$13), 0 ) +
        IFERROR( MMULT(NotlarYuzdelikBasari!$AL82:$AU82, Degerlendirme!F$15:F$24) / SUM(Degerlendirme!F$15:F$24), 0 )
    ) / 2,
    0
)</f>
        <v>0.66666666666666674</v>
      </c>
      <c r="X82" s="188">
        <f>IFERROR(
    (
        IFERROR( MMULT(NotlarYuzdelikBasari!$E82:$N82, Degerlendirme!G$4:G$13) / SUM(Degerlendirme!G$4:G$13), 0 ) +
        IFERROR( MMULT(NotlarYuzdelikBasari!$AL82:$AU82, Degerlendirme!G$15:G$24) / SUM(Degerlendirme!G$15:G$24), 0 )
    ) / 2,
    0
)</f>
        <v>0.83333333333333326</v>
      </c>
      <c r="Y82" s="188">
        <f>IFERROR(
    (
        IFERROR( MMULT(NotlarYuzdelikBasari!$E82:$N82, Degerlendirme!H$4:H$13) / SUM(Degerlendirme!H$4:H$13), 0 ) +
        IFERROR( MMULT(NotlarYuzdelikBasari!$AL82:$AU82, Degerlendirme!H$15:H$24) / SUM(Degerlendirme!H$15:H$24), 0 )
    ) / 2,
    0
)</f>
        <v>0.41666666666666669</v>
      </c>
      <c r="Z82" s="188">
        <f>IFERROR(
    (
        IFERROR( MMULT(NotlarYuzdelikBasari!$E82:$N82, Degerlendirme!I$4:I$13) / SUM(Degerlendirme!I$4:I$13), 0 ) +
        IFERROR( MMULT(NotlarYuzdelikBasari!$AL82:$AU82, Degerlendirme!I$15:I$24) / SUM(Degerlendirme!I$15:I$24), 0 )
    ) / 2,
    0
)</f>
        <v>0.75</v>
      </c>
      <c r="AA82" s="188">
        <f>IFERROR(
    (
        IFERROR( MMULT(NotlarYuzdelikBasari!$E82:$N82, Degerlendirme!J$4:J$13) / SUM(Degerlendirme!J$4:J$13), 0 ) +
        IFERROR( MMULT(NotlarYuzdelikBasari!$AL82:$AU82, Degerlendirme!J$15:J$24) / SUM(Degerlendirme!J$15:J$24), 0 )
    ) / 2,
    0
)</f>
        <v>0.79166666666666674</v>
      </c>
      <c r="AB82" s="188">
        <f>IFERROR(
    (
        IFERROR( MMULT(NotlarYuzdelikBasari!$E82:$N82, Degerlendirme!K$4:K$13) / SUM(Degerlendirme!K$4:K$13), 0 ) +
        IFERROR( MMULT(NotlarYuzdelikBasari!$AL82:$AU82, Degerlendirme!K$15:K$24) / SUM(Degerlendirme!K$15:K$24), 0 )
    ) / 2,
    0
)</f>
        <v>0.75</v>
      </c>
    </row>
    <row r="83" spans="1:28" x14ac:dyDescent="0.25">
      <c r="A83" s="94">
        <v>81</v>
      </c>
      <c r="B83" s="143">
        <f>IF(Notlar!B83&lt;&gt;"",Notlar!B83,"")</f>
        <v>2211505210</v>
      </c>
      <c r="C83" s="144" t="str">
        <f>IF(Notlar!C83&lt;&gt;"",Notlar!C83,"")</f>
        <v xml:space="preserve">MOHAMED EL </v>
      </c>
      <c r="D83" s="184" t="str">
        <f>IF(Notlar!D83&lt;&gt;"",Notlar!D83,"")</f>
        <v>MORABIT</v>
      </c>
      <c r="E83" s="208" cm="1">
        <f t="array" ref="E83">_xlfn.SINGLE(IFERROR(((MMULT(NotlarYuzdelikBasari!$E83:$N83,DersMatris_Degerlendirme!D$4:D$13)/(SUM(DersMatris_Degerlendirme!D$4:D$13)))+(MMULT(NotlarYuzdelikBasari!$AL83:$AU83,DersMatris_Degerlendirme!D$15:D$24)/(SUM(DersMatris_Degerlendirme!D$15:D$24))))/2,0))*(DersMatris!$C$12/100)</f>
        <v>0.27855980980980977</v>
      </c>
      <c r="F83" s="208" cm="1">
        <f t="array" ref="F83">_xlfn.SINGLE(IFERROR(((MMULT(NotlarYuzdelikBasari!$E83:$N83,DersMatris_Degerlendirme!E$4:E$13)/(SUM(DersMatris_Degerlendirme!E$4:E$13)))+(MMULT(NotlarYuzdelikBasari!$AL83:$AU83,DersMatris_Degerlendirme!E$15:E$24)/(SUM(DersMatris_Degerlendirme!E$15:E$24))))/2,0))*(DersMatris!$D$12/100)</f>
        <v>0.40349370304904997</v>
      </c>
      <c r="G83" s="204" cm="1">
        <f t="array" ref="G83">_xlfn.SINGLE(IFERROR(((MMULT(NotlarYuzdelikBasari!$E83:$N83,DersMatris_Degerlendirme!F$4:F$13)/(SUM(DersMatris_Degerlendirme!F$4:F$13)))+(MMULT(NotlarYuzdelikBasari!$AL83:$AU83,DersMatris_Degerlendirme!F$15:F$24)/(SUM(DersMatris_Degerlendirme!F$15:F$24))))/2,0))*(DersMatris!$E$12/100)</f>
        <v>0.36461538461538462</v>
      </c>
      <c r="H83" s="204" cm="1">
        <f t="array" ref="H83">_xlfn.SINGLE(IFERROR(((MMULT(NotlarYuzdelikBasari!$E83:$N83,DersMatris_Degerlendirme!G$4:G$13)/(SUM(DersMatris_Degerlendirme!G$4:G$13)))+(MMULT(NotlarYuzdelikBasari!$AL83:$AU83,DersMatris_Degerlendirme!G$15:G$24)/(SUM(DersMatris_Degerlendirme!G$15:G$24))))/2,0))*(DersMatris!$F$12/100)</f>
        <v>0.40188577586206897</v>
      </c>
      <c r="I83" s="204" cm="1">
        <f t="array" ref="I83">_xlfn.SINGLE(IFERROR(((MMULT(NotlarYuzdelikBasari!$E83:$N83,DersMatris_Degerlendirme!H$4:H$13)/(SUM(DersMatris_Degerlendirme!H$4:H$13)))+(MMULT(NotlarYuzdelikBasari!$AL83:$AU83,DersMatris_Degerlendirme!H$15:H$24)/(SUM(DersMatris_Degerlendirme!H$15:H$24))))/2,0))*(DersMatris!$G$12/100)</f>
        <v>0.25147058823529417</v>
      </c>
      <c r="J83" s="204" cm="1">
        <f t="array" ref="J83">_xlfn.SINGLE(IFERROR(((MMULT(NotlarYuzdelikBasari!$E83:$N83,DersMatris_Degerlendirme!I$4:I$13)/(SUM(DersMatris_Degerlendirme!I$4:I$13)))+(MMULT(NotlarYuzdelikBasari!$AL83:$AU83,DersMatris_Degerlendirme!I$15:I$24)/(SUM(DersMatris_Degerlendirme!I$15:I$24))))/2,0))*(DersMatris!$H$12/100)</f>
        <v>9.1666666666666674E-2</v>
      </c>
      <c r="K83" s="204" cm="1">
        <f t="array" ref="K83">_xlfn.SINGLE(IFERROR(((MMULT(NotlarYuzdelikBasari!$E83:$N83,DersMatris_Degerlendirme!J$4:J$13)/(SUM(DersMatris_Degerlendirme!J$4:J$13)))+(MMULT(NotlarYuzdelikBasari!$AL83:$AU83,DersMatris_Degerlendirme!J$15:J$24)/(SUM(DersMatris_Degerlendirme!J$15:J$24))))/2,0))*(DersMatris!$I$12/100)</f>
        <v>0.1</v>
      </c>
      <c r="L83" s="204" cm="1">
        <f t="array" ref="L83">_xlfn.SINGLE(IFERROR(((MMULT(NotlarYuzdelikBasari!$E83:$N83,DersMatris_Degerlendirme!K$4:K$13)/(SUM(DersMatris_Degerlendirme!K$4:K$13)))+(MMULT(NotlarYuzdelikBasari!$AL83:$AU83,DersMatris_Degerlendirme!K$15:K$24)/(SUM(DersMatris_Degerlendirme!K$15:K$24))))/2,0))*(DersMatris!$J$12/100)</f>
        <v>0.12619047619047619</v>
      </c>
      <c r="M83" s="204" cm="1">
        <f t="array" ref="M83">_xlfn.SINGLE(IFERROR(((MMULT(NotlarYuzdelikBasari!$E83:$N83,DersMatris_Degerlendirme!L$4:L$13)/(SUM(DersMatris_Degerlendirme!L$4:L$13)))+(MMULT(NotlarYuzdelikBasari!$AL83:$AU83,DersMatris_Degerlendirme!L$15:L$24)/(SUM(DersMatris_Degerlendirme!L$15:L$24))))/2,0))*(DersMatris!$K$12/100)</f>
        <v>0.20816326530612242</v>
      </c>
      <c r="N83" s="204" cm="1">
        <f t="array" ref="N83">_xlfn.SINGLE(IFERROR(((MMULT(NotlarYuzdelikBasari!$E83:$N83,DersMatris_Degerlendirme!M$4:M$13)/(SUM(DersMatris_Degerlendirme!M$4:M$13)))+(MMULT(NotlarYuzdelikBasari!$AL83:$AU83,DersMatris_Degerlendirme!M$15:M$24)/(SUM(DersMatris_Degerlendirme!M$15:M$24))))/2,0))*(DersMatris!$L$12/100)</f>
        <v>0.17214460784313723</v>
      </c>
      <c r="O83" s="204" cm="1">
        <f t="array" ref="O83">_xlfn.SINGLE(IFERROR(((MMULT(NotlarYuzdelikBasari!$E83:$N83,DersMatris_Degerlendirme!N$4:N$13)/(SUM(DersMatris_Degerlendirme!N$4:N$13)))+(MMULT(NotlarYuzdelikBasari!$AL83:$AU83,DersMatris_Degerlendirme!N$15:N$24)/(SUM(DersMatris_Degerlendirme!N$15:N$24))))/2,0))*(DersMatris!$M$12/100)</f>
        <v>0.33665050521512385</v>
      </c>
      <c r="P83" s="204" cm="1">
        <f t="array" ref="P83">_xlfn.SINGLE(IFERROR(((MMULT(NotlarYuzdelikBasari!$E83:$N83,DersMatris_Degerlendirme!O$4:O$13)/(SUM(DersMatris_Degerlendirme!O$4:O$13)))+(MMULT(NotlarYuzdelikBasari!$AL83:$AU83,DersMatris_Degerlendirme!O$15:O$24)/(SUM(DersMatris_Degerlendirme!O$15:O$24))))/2,0))*(DersMatris!$N$12/100)</f>
        <v>0</v>
      </c>
      <c r="Q83" s="204" cm="1">
        <f t="array" ref="Q83">_xlfn.SINGLE(IFERROR(((MMULT(NotlarYuzdelikBasari!$E83:$N83,DersMatris_Degerlendirme!P$4:P$13)/(SUM(DersMatris_Degerlendirme!P$4:P$13)))+(MMULT(NotlarYuzdelikBasari!$AL83:$AU83,DersMatris_Degerlendirme!P$15:P$24)/(SUM(DersMatris_Degerlendirme!P$15:P$24))))/2,0))*(DersMatris!$O$12/100)</f>
        <v>0</v>
      </c>
      <c r="R83" s="204" cm="1">
        <f t="array" ref="R83">_xlfn.SINGLE(IFERROR(((MMULT(NotlarYuzdelikBasari!$E83:$N83,DersMatris_Degerlendirme!Q$4:Q$13)/(SUM(DersMatris_Degerlendirme!Q$4:Q$13)))+(MMULT(NotlarYuzdelikBasari!$AL83:$AU83,DersMatris_Degerlendirme!Q$15:Q$24)/(SUM(DersMatris_Degerlendirme!Q$15:Q$24))))/2,0))*(DersMatris!$P$12/100)</f>
        <v>0</v>
      </c>
      <c r="S83" s="204" cm="1">
        <f t="array" ref="S83">_xlfn.SINGLE(IFERROR(((MMULT(NotlarYuzdelikBasari!$E83:$N83,DersMatris_Degerlendirme!R$4:R$13)/(SUM(DersMatris_Degerlendirme!R$4:R$13)))+(MMULT(NotlarYuzdelikBasari!$AL83:$AU83,DersMatris_Degerlendirme!R$15:R$24)/(SUM(DersMatris_Degerlendirme!R$15:R$24))))/2,0))*(DersMatris!$Q$12/100)</f>
        <v>0</v>
      </c>
      <c r="U83" s="188">
        <f>IFERROR(
    (
        IFERROR( MMULT(NotlarYuzdelikBasari!$E83:$N83, Degerlendirme!D$4:D$13) / SUM(Degerlendirme!D$4:D$13), 0 ) +
        IFERROR( MMULT(NotlarYuzdelikBasari!$AL83:$AU83, Degerlendirme!D$15:D$24) / SUM(Degerlendirme!D$15:D$24), 0 )
    ) / 2,
    0
)</f>
        <v>0.375</v>
      </c>
      <c r="V83" s="188">
        <f>IFERROR(
    (
        IFERROR( MMULT(NotlarYuzdelikBasari!$E83:$N83, Degerlendirme!E$4:E$13) / SUM(Degerlendirme!E$4:E$13), 0 ) +
        IFERROR( MMULT(NotlarYuzdelikBasari!$AL83:$AU83, Degerlendirme!E$15:E$24) / SUM(Degerlendirme!E$15:E$24), 0 )
    ) / 2,
    0
)</f>
        <v>0.375</v>
      </c>
      <c r="W83" s="188">
        <f>IFERROR(
    (
        IFERROR( MMULT(NotlarYuzdelikBasari!$E83:$N83, Degerlendirme!F$4:F$13) / SUM(Degerlendirme!F$4:F$13), 0 ) +
        IFERROR( MMULT(NotlarYuzdelikBasari!$AL83:$AU83, Degerlendirme!F$15:F$24) / SUM(Degerlendirme!F$15:F$24), 0 )
    ) / 2,
    0
)</f>
        <v>0.70833333333333326</v>
      </c>
      <c r="X83" s="188">
        <f>IFERROR(
    (
        IFERROR( MMULT(NotlarYuzdelikBasari!$E83:$N83, Degerlendirme!G$4:G$13) / SUM(Degerlendirme!G$4:G$13), 0 ) +
        IFERROR( MMULT(NotlarYuzdelikBasari!$AL83:$AU83, Degerlendirme!G$15:G$24) / SUM(Degerlendirme!G$15:G$24), 0 )
    ) / 2,
    0
)</f>
        <v>0.33333333333333331</v>
      </c>
      <c r="Y83" s="188">
        <f>IFERROR(
    (
        IFERROR( MMULT(NotlarYuzdelikBasari!$E83:$N83, Degerlendirme!H$4:H$13) / SUM(Degerlendirme!H$4:H$13), 0 ) +
        IFERROR( MMULT(NotlarYuzdelikBasari!$AL83:$AU83, Degerlendirme!H$15:H$24) / SUM(Degerlendirme!H$15:H$24), 0 )
    ) / 2,
    0
)</f>
        <v>8.3333333333333329E-2</v>
      </c>
      <c r="Z83" s="188">
        <f>IFERROR(
    (
        IFERROR( MMULT(NotlarYuzdelikBasari!$E83:$N83, Degerlendirme!I$4:I$13) / SUM(Degerlendirme!I$4:I$13), 0 ) +
        IFERROR( MMULT(NotlarYuzdelikBasari!$AL83:$AU83, Degerlendirme!I$15:I$24) / SUM(Degerlendirme!I$15:I$24), 0 )
    ) / 2,
    0
)</f>
        <v>0.3125</v>
      </c>
      <c r="AA83" s="188">
        <f>IFERROR(
    (
        IFERROR( MMULT(NotlarYuzdelikBasari!$E83:$N83, Degerlendirme!J$4:J$13) / SUM(Degerlendirme!J$4:J$13), 0 ) +
        IFERROR( MMULT(NotlarYuzdelikBasari!$AL83:$AU83, Degerlendirme!J$15:J$24) / SUM(Degerlendirme!J$15:J$24), 0 )
    ) / 2,
    0
)</f>
        <v>0.45833333333333331</v>
      </c>
      <c r="AB83" s="188">
        <f>IFERROR(
    (
        IFERROR( MMULT(NotlarYuzdelikBasari!$E83:$N83, Degerlendirme!K$4:K$13) / SUM(Degerlendirme!K$4:K$13), 0 ) +
        IFERROR( MMULT(NotlarYuzdelikBasari!$AL83:$AU83, Degerlendirme!K$15:K$24) / SUM(Degerlendirme!K$15:K$24), 0 )
    ) / 2,
    0
)</f>
        <v>0.875</v>
      </c>
    </row>
    <row r="84" spans="1:28" x14ac:dyDescent="0.25">
      <c r="A84" s="95">
        <v>82</v>
      </c>
      <c r="B84" s="141">
        <f>IF(Notlar!B84&lt;&gt;"",Notlar!B84,"")</f>
        <v>2211505217</v>
      </c>
      <c r="C84" s="142" t="str">
        <f>IF(Notlar!C84&lt;&gt;"",Notlar!C84,"")</f>
        <v xml:space="preserve">HUDHAIFA MOHAMMED </v>
      </c>
      <c r="D84" s="183" t="str">
        <f>IF(Notlar!D84&lt;&gt;"",Notlar!D84,"")</f>
        <v>ABDULLAH AL-WAJIH</v>
      </c>
      <c r="E84" s="208" cm="1">
        <f t="array" ref="E84">_xlfn.SINGLE(IFERROR(((MMULT(NotlarYuzdelikBasari!$E84:$N84,DersMatris_Degerlendirme!D$4:D$13)/(SUM(DersMatris_Degerlendirme!D$4:D$13)))+(MMULT(NotlarYuzdelikBasari!$AL84:$AU84,DersMatris_Degerlendirme!D$15:D$24)/(SUM(DersMatris_Degerlendirme!D$15:D$24))))/2,0))*(DersMatris!$C$12/100)</f>
        <v>0.42769331831831836</v>
      </c>
      <c r="F84" s="208" cm="1">
        <f t="array" ref="F84">_xlfn.SINGLE(IFERROR(((MMULT(NotlarYuzdelikBasari!$E84:$N84,DersMatris_Degerlendirme!E$4:E$13)/(SUM(DersMatris_Degerlendirme!E$4:E$13)))+(MMULT(NotlarYuzdelikBasari!$AL84:$AU84,DersMatris_Degerlendirme!E$15:E$24)/(SUM(DersMatris_Degerlendirme!E$15:E$24))))/2,0))*(DersMatris!$D$12/100)</f>
        <v>0.6040101634997791</v>
      </c>
      <c r="G84" s="204" cm="1">
        <f t="array" ref="G84">_xlfn.SINGLE(IFERROR(((MMULT(NotlarYuzdelikBasari!$E84:$N84,DersMatris_Degerlendirme!F$4:F$13)/(SUM(DersMatris_Degerlendirme!F$4:F$13)))+(MMULT(NotlarYuzdelikBasari!$AL84:$AU84,DersMatris_Degerlendirme!F$15:F$24)/(SUM(DersMatris_Degerlendirme!F$15:F$24))))/2,0))*(DersMatris!$E$12/100)</f>
        <v>0.52853146853146848</v>
      </c>
      <c r="H84" s="204" cm="1">
        <f t="array" ref="H84">_xlfn.SINGLE(IFERROR(((MMULT(NotlarYuzdelikBasari!$E84:$N84,DersMatris_Degerlendirme!G$4:G$13)/(SUM(DersMatris_Degerlendirme!G$4:G$13)))+(MMULT(NotlarYuzdelikBasari!$AL84:$AU84,DersMatris_Degerlendirme!G$15:G$24)/(SUM(DersMatris_Degerlendirme!G$15:G$24))))/2,0))*(DersMatris!$F$12/100)</f>
        <v>0.58367456896551728</v>
      </c>
      <c r="I84" s="204" cm="1">
        <f t="array" ref="I84">_xlfn.SINGLE(IFERROR(((MMULT(NotlarYuzdelikBasari!$E84:$N84,DersMatris_Degerlendirme!H$4:H$13)/(SUM(DersMatris_Degerlendirme!H$4:H$13)))+(MMULT(NotlarYuzdelikBasari!$AL84:$AU84,DersMatris_Degerlendirme!H$15:H$24)/(SUM(DersMatris_Degerlendirme!H$15:H$24))))/2,0))*(DersMatris!$G$12/100)</f>
        <v>0.35381069094304396</v>
      </c>
      <c r="J84" s="204" cm="1">
        <f t="array" ref="J84">_xlfn.SINGLE(IFERROR(((MMULT(NotlarYuzdelikBasari!$E84:$N84,DersMatris_Degerlendirme!I$4:I$13)/(SUM(DersMatris_Degerlendirme!I$4:I$13)))+(MMULT(NotlarYuzdelikBasari!$AL84:$AU84,DersMatris_Degerlendirme!I$15:I$24)/(SUM(DersMatris_Degerlendirme!I$15:I$24))))/2,0))*(DersMatris!$H$12/100)</f>
        <v>0.14583333333333334</v>
      </c>
      <c r="K84" s="204" cm="1">
        <f t="array" ref="K84">_xlfn.SINGLE(IFERROR(((MMULT(NotlarYuzdelikBasari!$E84:$N84,DersMatris_Degerlendirme!J$4:J$13)/(SUM(DersMatris_Degerlendirme!J$4:J$13)))+(MMULT(NotlarYuzdelikBasari!$AL84:$AU84,DersMatris_Degerlendirme!J$15:J$24)/(SUM(DersMatris_Degerlendirme!J$15:J$24))))/2,0))*(DersMatris!$I$12/100)</f>
        <v>0.15000000000000002</v>
      </c>
      <c r="L84" s="204" cm="1">
        <f t="array" ref="L84">_xlfn.SINGLE(IFERROR(((MMULT(NotlarYuzdelikBasari!$E84:$N84,DersMatris_Degerlendirme!K$4:K$13)/(SUM(DersMatris_Degerlendirme!K$4:K$13)))+(MMULT(NotlarYuzdelikBasari!$AL84:$AU84,DersMatris_Degerlendirme!K$15:K$24)/(SUM(DersMatris_Degerlendirme!K$15:K$24))))/2,0))*(DersMatris!$J$12/100)</f>
        <v>0.17857142857142855</v>
      </c>
      <c r="M84" s="204" cm="1">
        <f t="array" ref="M84">_xlfn.SINGLE(IFERROR(((MMULT(NotlarYuzdelikBasari!$E84:$N84,DersMatris_Degerlendirme!L$4:L$13)/(SUM(DersMatris_Degerlendirme!L$4:L$13)))+(MMULT(NotlarYuzdelikBasari!$AL84:$AU84,DersMatris_Degerlendirme!L$15:L$24)/(SUM(DersMatris_Degerlendirme!L$15:L$24))))/2,0))*(DersMatris!$K$12/100)</f>
        <v>0.30639455782312919</v>
      </c>
      <c r="N84" s="204" cm="1">
        <f t="array" ref="N84">_xlfn.SINGLE(IFERROR(((MMULT(NotlarYuzdelikBasari!$E84:$N84,DersMatris_Degerlendirme!M$4:M$13)/(SUM(DersMatris_Degerlendirme!M$4:M$13)))+(MMULT(NotlarYuzdelikBasari!$AL84:$AU84,DersMatris_Degerlendirme!M$15:M$24)/(SUM(DersMatris_Degerlendirme!M$15:M$24))))/2,0))*(DersMatris!$L$12/100)</f>
        <v>0.25073529411764706</v>
      </c>
      <c r="O84" s="204" cm="1">
        <f t="array" ref="O84">_xlfn.SINGLE(IFERROR(((MMULT(NotlarYuzdelikBasari!$E84:$N84,DersMatris_Degerlendirme!N$4:N$13)/(SUM(DersMatris_Degerlendirme!N$4:N$13)))+(MMULT(NotlarYuzdelikBasari!$AL84:$AU84,DersMatris_Degerlendirme!N$15:N$24)/(SUM(DersMatris_Degerlendirme!N$15:N$24))))/2,0))*(DersMatris!$M$12/100)</f>
        <v>0.50422710234680568</v>
      </c>
      <c r="P84" s="204" cm="1">
        <f t="array" ref="P84">_xlfn.SINGLE(IFERROR(((MMULT(NotlarYuzdelikBasari!$E84:$N84,DersMatris_Degerlendirme!O$4:O$13)/(SUM(DersMatris_Degerlendirme!O$4:O$13)))+(MMULT(NotlarYuzdelikBasari!$AL84:$AU84,DersMatris_Degerlendirme!O$15:O$24)/(SUM(DersMatris_Degerlendirme!O$15:O$24))))/2,0))*(DersMatris!$N$12/100)</f>
        <v>0</v>
      </c>
      <c r="Q84" s="204" cm="1">
        <f t="array" ref="Q84">_xlfn.SINGLE(IFERROR(((MMULT(NotlarYuzdelikBasari!$E84:$N84,DersMatris_Degerlendirme!P$4:P$13)/(SUM(DersMatris_Degerlendirme!P$4:P$13)))+(MMULT(NotlarYuzdelikBasari!$AL84:$AU84,DersMatris_Degerlendirme!P$15:P$24)/(SUM(DersMatris_Degerlendirme!P$15:P$24))))/2,0))*(DersMatris!$O$12/100)</f>
        <v>0</v>
      </c>
      <c r="R84" s="204" cm="1">
        <f t="array" ref="R84">_xlfn.SINGLE(IFERROR(((MMULT(NotlarYuzdelikBasari!$E84:$N84,DersMatris_Degerlendirme!Q$4:Q$13)/(SUM(DersMatris_Degerlendirme!Q$4:Q$13)))+(MMULT(NotlarYuzdelikBasari!$AL84:$AU84,DersMatris_Degerlendirme!Q$15:Q$24)/(SUM(DersMatris_Degerlendirme!Q$15:Q$24))))/2,0))*(DersMatris!$P$12/100)</f>
        <v>0</v>
      </c>
      <c r="S84" s="204" cm="1">
        <f t="array" ref="S84">_xlfn.SINGLE(IFERROR(((MMULT(NotlarYuzdelikBasari!$E84:$N84,DersMatris_Degerlendirme!R$4:R$13)/(SUM(DersMatris_Degerlendirme!R$4:R$13)))+(MMULT(NotlarYuzdelikBasari!$AL84:$AU84,DersMatris_Degerlendirme!R$15:R$24)/(SUM(DersMatris_Degerlendirme!R$15:R$24))))/2,0))*(DersMatris!$Q$12/100)</f>
        <v>0</v>
      </c>
      <c r="U84" s="188">
        <f>IFERROR(
    (
        IFERROR( MMULT(NotlarYuzdelikBasari!$E84:$N84, Degerlendirme!D$4:D$13) / SUM(Degerlendirme!D$4:D$13), 0 ) +
        IFERROR( MMULT(NotlarYuzdelikBasari!$AL84:$AU84, Degerlendirme!D$15:D$24) / SUM(Degerlendirme!D$15:D$24), 0 )
    ) / 2,
    0
)</f>
        <v>0.375</v>
      </c>
      <c r="V84" s="188">
        <f>IFERROR(
    (
        IFERROR( MMULT(NotlarYuzdelikBasari!$E84:$N84, Degerlendirme!E$4:E$13) / SUM(Degerlendirme!E$4:E$13), 0 ) +
        IFERROR( MMULT(NotlarYuzdelikBasari!$AL84:$AU84, Degerlendirme!E$15:E$24) / SUM(Degerlendirme!E$15:E$24), 0 )
    ) / 2,
    0
)</f>
        <v>0.77083333333333326</v>
      </c>
      <c r="W84" s="188">
        <f>IFERROR(
    (
        IFERROR( MMULT(NotlarYuzdelikBasari!$E84:$N84, Degerlendirme!F$4:F$13) / SUM(Degerlendirme!F$4:F$13), 0 ) +
        IFERROR( MMULT(NotlarYuzdelikBasari!$AL84:$AU84, Degerlendirme!F$15:F$24) / SUM(Degerlendirme!F$15:F$24), 0 )
    ) / 2,
    0
)</f>
        <v>0.375</v>
      </c>
      <c r="X84" s="188">
        <f>IFERROR(
    (
        IFERROR( MMULT(NotlarYuzdelikBasari!$E84:$N84, Degerlendirme!G$4:G$13) / SUM(Degerlendirme!G$4:G$13), 0 ) +
        IFERROR( MMULT(NotlarYuzdelikBasari!$AL84:$AU84, Degerlendirme!G$15:G$24) / SUM(Degerlendirme!G$15:G$24), 0 )
    ) / 2,
    0
)</f>
        <v>0.58333333333333326</v>
      </c>
      <c r="Y84" s="188">
        <f>IFERROR(
    (
        IFERROR( MMULT(NotlarYuzdelikBasari!$E84:$N84, Degerlendirme!H$4:H$13) / SUM(Degerlendirme!H$4:H$13), 0 ) +
        IFERROR( MMULT(NotlarYuzdelikBasari!$AL84:$AU84, Degerlendirme!H$15:H$24) / SUM(Degerlendirme!H$15:H$24), 0 )
    ) / 2,
    0
)</f>
        <v>0.375</v>
      </c>
      <c r="Z84" s="188">
        <f>IFERROR(
    (
        IFERROR( MMULT(NotlarYuzdelikBasari!$E84:$N84, Degerlendirme!I$4:I$13) / SUM(Degerlendirme!I$4:I$13), 0 ) +
        IFERROR( MMULT(NotlarYuzdelikBasari!$AL84:$AU84, Degerlendirme!I$15:I$24) / SUM(Degerlendirme!I$15:I$24), 0 )
    ) / 2,
    0
)</f>
        <v>0.75</v>
      </c>
      <c r="AA84" s="188">
        <f>IFERROR(
    (
        IFERROR( MMULT(NotlarYuzdelikBasari!$E84:$N84, Degerlendirme!J$4:J$13) / SUM(Degerlendirme!J$4:J$13), 0 ) +
        IFERROR( MMULT(NotlarYuzdelikBasari!$AL84:$AU84, Degerlendirme!J$15:J$24) / SUM(Degerlendirme!J$15:J$24), 0 )
    ) / 2,
    0
)</f>
        <v>0.625</v>
      </c>
      <c r="AB84" s="188">
        <f>IFERROR(
    (
        IFERROR( MMULT(NotlarYuzdelikBasari!$E84:$N84, Degerlendirme!K$4:K$13) / SUM(Degerlendirme!K$4:K$13), 0 ) +
        IFERROR( MMULT(NotlarYuzdelikBasari!$AL84:$AU84, Degerlendirme!K$15:K$24) / SUM(Degerlendirme!K$15:K$24), 0 )
    ) / 2,
    0
)</f>
        <v>0.75</v>
      </c>
    </row>
    <row r="85" spans="1:28" x14ac:dyDescent="0.25">
      <c r="A85" s="94">
        <v>83</v>
      </c>
      <c r="B85" s="143">
        <f>IF(Notlar!B85&lt;&gt;"",Notlar!B85,"")</f>
        <v>2211505218</v>
      </c>
      <c r="C85" s="144" t="str">
        <f>IF(Notlar!C85&lt;&gt;"",Notlar!C85,"")</f>
        <v xml:space="preserve">ARİF EMRE </v>
      </c>
      <c r="D85" s="184" t="str">
        <f>IF(Notlar!D85&lt;&gt;"",Notlar!D85,"")</f>
        <v>OKSAL</v>
      </c>
      <c r="E85" s="208" cm="1">
        <f t="array" ref="E85">_xlfn.SINGLE(IFERROR(((MMULT(NotlarYuzdelikBasari!$E85:$N85,DersMatris_Degerlendirme!D$4:D$13)/(SUM(DersMatris_Degerlendirme!D$4:D$13)))+(MMULT(NotlarYuzdelikBasari!$AL85:$AU85,DersMatris_Degerlendirme!D$15:D$24)/(SUM(DersMatris_Degerlendirme!D$15:D$24))))/2,0))*(DersMatris!$C$12/100)</f>
        <v>0.52243649899899902</v>
      </c>
      <c r="F85" s="208" cm="1">
        <f t="array" ref="F85">_xlfn.SINGLE(IFERROR(((MMULT(NotlarYuzdelikBasari!$E85:$N85,DersMatris_Degerlendirme!E$4:E$13)/(SUM(DersMatris_Degerlendirme!E$4:E$13)))+(MMULT(NotlarYuzdelikBasari!$AL85:$AU85,DersMatris_Degerlendirme!E$15:E$24)/(SUM(DersMatris_Degerlendirme!E$15:E$24))))/2,0))*(DersMatris!$D$12/100)</f>
        <v>0.74621354396818385</v>
      </c>
      <c r="G85" s="204" cm="1">
        <f t="array" ref="G85">_xlfn.SINGLE(IFERROR(((MMULT(NotlarYuzdelikBasari!$E85:$N85,DersMatris_Degerlendirme!F$4:F$13)/(SUM(DersMatris_Degerlendirme!F$4:F$13)))+(MMULT(NotlarYuzdelikBasari!$AL85:$AU85,DersMatris_Degerlendirme!F$15:F$24)/(SUM(DersMatris_Degerlendirme!F$15:F$24))))/2,0))*(DersMatris!$E$12/100)</f>
        <v>0.6573426573426574</v>
      </c>
      <c r="H85" s="204" cm="1">
        <f t="array" ref="H85">_xlfn.SINGLE(IFERROR(((MMULT(NotlarYuzdelikBasari!$E85:$N85,DersMatris_Degerlendirme!G$4:G$13)/(SUM(DersMatris_Degerlendirme!G$4:G$13)))+(MMULT(NotlarYuzdelikBasari!$AL85:$AU85,DersMatris_Degerlendirme!G$15:G$24)/(SUM(DersMatris_Degerlendirme!G$15:G$24))))/2,0))*(DersMatris!$F$12/100)</f>
        <v>0.71562499999999996</v>
      </c>
      <c r="I85" s="204" cm="1">
        <f t="array" ref="I85">_xlfn.SINGLE(IFERROR(((MMULT(NotlarYuzdelikBasari!$E85:$N85,DersMatris_Degerlendirme!H$4:H$13)/(SUM(DersMatris_Degerlendirme!H$4:H$13)))+(MMULT(NotlarYuzdelikBasari!$AL85:$AU85,DersMatris_Degerlendirme!H$15:H$24)/(SUM(DersMatris_Degerlendirme!H$15:H$24))))/2,0))*(DersMatris!$G$12/100)</f>
        <v>0.44107142857142861</v>
      </c>
      <c r="J85" s="204" cm="1">
        <f t="array" ref="J85">_xlfn.SINGLE(IFERROR(((MMULT(NotlarYuzdelikBasari!$E85:$N85,DersMatris_Degerlendirme!I$4:I$13)/(SUM(DersMatris_Degerlendirme!I$4:I$13)))+(MMULT(NotlarYuzdelikBasari!$AL85:$AU85,DersMatris_Degerlendirme!I$15:I$24)/(SUM(DersMatris_Degerlendirme!I$15:I$24))))/2,0))*(DersMatris!$H$12/100)</f>
        <v>0.15833333333333335</v>
      </c>
      <c r="K85" s="204" cm="1">
        <f t="array" ref="K85">_xlfn.SINGLE(IFERROR(((MMULT(NotlarYuzdelikBasari!$E85:$N85,DersMatris_Degerlendirme!J$4:J$13)/(SUM(DersMatris_Degerlendirme!J$4:J$13)))+(MMULT(NotlarYuzdelikBasari!$AL85:$AU85,DersMatris_Degerlendirme!J$15:J$24)/(SUM(DersMatris_Degerlendirme!J$15:J$24))))/2,0))*(DersMatris!$I$12/100)</f>
        <v>0.15000000000000002</v>
      </c>
      <c r="L85" s="204" cm="1">
        <f t="array" ref="L85">_xlfn.SINGLE(IFERROR(((MMULT(NotlarYuzdelikBasari!$E85:$N85,DersMatris_Degerlendirme!K$4:K$13)/(SUM(DersMatris_Degerlendirme!K$4:K$13)))+(MMULT(NotlarYuzdelikBasari!$AL85:$AU85,DersMatris_Degerlendirme!K$15:K$24)/(SUM(DersMatris_Degerlendirme!K$15:K$24))))/2,0))*(DersMatris!$J$12/100)</f>
        <v>0.21190476190476193</v>
      </c>
      <c r="M85" s="204" cm="1">
        <f t="array" ref="M85">_xlfn.SINGLE(IFERROR(((MMULT(NotlarYuzdelikBasari!$E85:$N85,DersMatris_Degerlendirme!L$4:L$13)/(SUM(DersMatris_Degerlendirme!L$4:L$13)))+(MMULT(NotlarYuzdelikBasari!$AL85:$AU85,DersMatris_Degerlendirme!L$15:L$24)/(SUM(DersMatris_Degerlendirme!L$15:L$24))))/2,0))*(DersMatris!$K$12/100)</f>
        <v>0.37156462585034006</v>
      </c>
      <c r="N85" s="204" cm="1">
        <f t="array" ref="N85">_xlfn.SINGLE(IFERROR(((MMULT(NotlarYuzdelikBasari!$E85:$N85,DersMatris_Degerlendirme!M$4:M$13)/(SUM(DersMatris_Degerlendirme!M$4:M$13)))+(MMULT(NotlarYuzdelikBasari!$AL85:$AU85,DersMatris_Degerlendirme!M$15:M$24)/(SUM(DersMatris_Degerlendirme!M$15:M$24))))/2,0))*(DersMatris!$L$12/100)</f>
        <v>0.29104166666666664</v>
      </c>
      <c r="O85" s="204" cm="1">
        <f t="array" ref="O85">_xlfn.SINGLE(IFERROR(((MMULT(NotlarYuzdelikBasari!$E85:$N85,DersMatris_Degerlendirme!N$4:N$13)/(SUM(DersMatris_Degerlendirme!N$4:N$13)))+(MMULT(NotlarYuzdelikBasari!$AL85:$AU85,DersMatris_Degerlendirme!N$15:N$24)/(SUM(DersMatris_Degerlendirme!N$15:N$24))))/2,0))*(DersMatris!$M$12/100)</f>
        <v>0.61753381681877439</v>
      </c>
      <c r="P85" s="204" cm="1">
        <f t="array" ref="P85">_xlfn.SINGLE(IFERROR(((MMULT(NotlarYuzdelikBasari!$E85:$N85,DersMatris_Degerlendirme!O$4:O$13)/(SUM(DersMatris_Degerlendirme!O$4:O$13)))+(MMULT(NotlarYuzdelikBasari!$AL85:$AU85,DersMatris_Degerlendirme!O$15:O$24)/(SUM(DersMatris_Degerlendirme!O$15:O$24))))/2,0))*(DersMatris!$N$12/100)</f>
        <v>0</v>
      </c>
      <c r="Q85" s="204" cm="1">
        <f t="array" ref="Q85">_xlfn.SINGLE(IFERROR(((MMULT(NotlarYuzdelikBasari!$E85:$N85,DersMatris_Degerlendirme!P$4:P$13)/(SUM(DersMatris_Degerlendirme!P$4:P$13)))+(MMULT(NotlarYuzdelikBasari!$AL85:$AU85,DersMatris_Degerlendirme!P$15:P$24)/(SUM(DersMatris_Degerlendirme!P$15:P$24))))/2,0))*(DersMatris!$O$12/100)</f>
        <v>0</v>
      </c>
      <c r="R85" s="204" cm="1">
        <f t="array" ref="R85">_xlfn.SINGLE(IFERROR(((MMULT(NotlarYuzdelikBasari!$E85:$N85,DersMatris_Degerlendirme!Q$4:Q$13)/(SUM(DersMatris_Degerlendirme!Q$4:Q$13)))+(MMULT(NotlarYuzdelikBasari!$AL85:$AU85,DersMatris_Degerlendirme!Q$15:Q$24)/(SUM(DersMatris_Degerlendirme!Q$15:Q$24))))/2,0))*(DersMatris!$P$12/100)</f>
        <v>0</v>
      </c>
      <c r="S85" s="204" cm="1">
        <f t="array" ref="S85">_xlfn.SINGLE(IFERROR(((MMULT(NotlarYuzdelikBasari!$E85:$N85,DersMatris_Degerlendirme!R$4:R$13)/(SUM(DersMatris_Degerlendirme!R$4:R$13)))+(MMULT(NotlarYuzdelikBasari!$AL85:$AU85,DersMatris_Degerlendirme!R$15:R$24)/(SUM(DersMatris_Degerlendirme!R$15:R$24))))/2,0))*(DersMatris!$Q$12/100)</f>
        <v>0</v>
      </c>
      <c r="U85" s="188">
        <f>IFERROR(
    (
        IFERROR( MMULT(NotlarYuzdelikBasari!$E85:$N85, Degerlendirme!D$4:D$13) / SUM(Degerlendirme!D$4:D$13), 0 ) +
        IFERROR( MMULT(NotlarYuzdelikBasari!$AL85:$AU85, Degerlendirme!D$15:D$24) / SUM(Degerlendirme!D$15:D$24), 0 )
    ) / 2,
    0
)</f>
        <v>0.375</v>
      </c>
      <c r="V85" s="188">
        <f>IFERROR(
    (
        IFERROR( MMULT(NotlarYuzdelikBasari!$E85:$N85, Degerlendirme!E$4:E$13) / SUM(Degerlendirme!E$4:E$13), 0 ) +
        IFERROR( MMULT(NotlarYuzdelikBasari!$AL85:$AU85, Degerlendirme!E$15:E$24) / SUM(Degerlendirme!E$15:E$24), 0 )
    ) / 2,
    0
)</f>
        <v>0.91666666666666674</v>
      </c>
      <c r="W85" s="188">
        <f>IFERROR(
    (
        IFERROR( MMULT(NotlarYuzdelikBasari!$E85:$N85, Degerlendirme!F$4:F$13) / SUM(Degerlendirme!F$4:F$13), 0 ) +
        IFERROR( MMULT(NotlarYuzdelikBasari!$AL85:$AU85, Degerlendirme!F$15:F$24) / SUM(Degerlendirme!F$15:F$24), 0 )
    ) / 2,
    0
)</f>
        <v>0.875</v>
      </c>
      <c r="X85" s="188">
        <f>IFERROR(
    (
        IFERROR( MMULT(NotlarYuzdelikBasari!$E85:$N85, Degerlendirme!G$4:G$13) / SUM(Degerlendirme!G$4:G$13), 0 ) +
        IFERROR( MMULT(NotlarYuzdelikBasari!$AL85:$AU85, Degerlendirme!G$15:G$24) / SUM(Degerlendirme!G$15:G$24), 0 )
    ) / 2,
    0
)</f>
        <v>0.75</v>
      </c>
      <c r="Y85" s="188">
        <f>IFERROR(
    (
        IFERROR( MMULT(NotlarYuzdelikBasari!$E85:$N85, Degerlendirme!H$4:H$13) / SUM(Degerlendirme!H$4:H$13), 0 ) +
        IFERROR( MMULT(NotlarYuzdelikBasari!$AL85:$AU85, Degerlendirme!H$15:H$24) / SUM(Degerlendirme!H$15:H$24), 0 )
    ) / 2,
    0
)</f>
        <v>0.45833333333333331</v>
      </c>
      <c r="Z85" s="188">
        <f>IFERROR(
    (
        IFERROR( MMULT(NotlarYuzdelikBasari!$E85:$N85, Degerlendirme!I$4:I$13) / SUM(Degerlendirme!I$4:I$13), 0 ) +
        IFERROR( MMULT(NotlarYuzdelikBasari!$AL85:$AU85, Degerlendirme!I$15:I$24) / SUM(Degerlendirme!I$15:I$24), 0 )
    ) / 2,
    0
)</f>
        <v>0.875</v>
      </c>
      <c r="AA85" s="188">
        <f>IFERROR(
    (
        IFERROR( MMULT(NotlarYuzdelikBasari!$E85:$N85, Degerlendirme!J$4:J$13) / SUM(Degerlendirme!J$4:J$13), 0 ) +
        IFERROR( MMULT(NotlarYuzdelikBasari!$AL85:$AU85, Degerlendirme!J$15:J$24) / SUM(Degerlendirme!J$15:J$24), 0 )
    ) / 2,
    0
)</f>
        <v>0.83333333333333326</v>
      </c>
      <c r="AB85" s="188">
        <f>IFERROR(
    (
        IFERROR( MMULT(NotlarYuzdelikBasari!$E85:$N85, Degerlendirme!K$4:K$13) / SUM(Degerlendirme!K$4:K$13), 0 ) +
        IFERROR( MMULT(NotlarYuzdelikBasari!$AL85:$AU85, Degerlendirme!K$15:K$24) / SUM(Degerlendirme!K$15:K$24), 0 )
    ) / 2,
    0
)</f>
        <v>0.5</v>
      </c>
    </row>
    <row r="86" spans="1:28" x14ac:dyDescent="0.25">
      <c r="A86" s="95">
        <v>84</v>
      </c>
      <c r="B86" s="141">
        <f>IF(Notlar!B86&lt;&gt;"",Notlar!B86,"")</f>
        <v>2211505222</v>
      </c>
      <c r="C86" s="142" t="str">
        <f>IF(Notlar!C86&lt;&gt;"",Notlar!C86,"")</f>
        <v xml:space="preserve">MOHAMMED SALEH </v>
      </c>
      <c r="D86" s="183" t="str">
        <f>IF(Notlar!D86&lt;&gt;"",Notlar!D86,"")</f>
        <v>HUSSEIN MOHAMMED AL-QADRI</v>
      </c>
      <c r="E86" s="208" cm="1">
        <f t="array" ref="E86">_xlfn.SINGLE(IFERROR(((MMULT(NotlarYuzdelikBasari!$E86:$N86,DersMatris_Degerlendirme!D$4:D$13)/(SUM(DersMatris_Degerlendirme!D$4:D$13)))+(MMULT(NotlarYuzdelikBasari!$AL86:$AU86,DersMatris_Degerlendirme!D$15:D$24)/(SUM(DersMatris_Degerlendirme!D$15:D$24))))/2,0))*(DersMatris!$C$12/100)</f>
        <v>0.36708583583583587</v>
      </c>
      <c r="F86" s="208" cm="1">
        <f t="array" ref="F86">_xlfn.SINGLE(IFERROR(((MMULT(NotlarYuzdelikBasari!$E86:$N86,DersMatris_Degerlendirme!E$4:E$13)/(SUM(DersMatris_Degerlendirme!E$4:E$13)))+(MMULT(NotlarYuzdelikBasari!$AL86:$AU86,DersMatris_Degerlendirme!E$15:E$24)/(SUM(DersMatris_Degerlendirme!E$15:E$24))))/2,0))*(DersMatris!$D$12/100)</f>
        <v>0.51059986743261165</v>
      </c>
      <c r="G86" s="204" cm="1">
        <f t="array" ref="G86">_xlfn.SINGLE(IFERROR(((MMULT(NotlarYuzdelikBasari!$E86:$N86,DersMatris_Degerlendirme!F$4:F$13)/(SUM(DersMatris_Degerlendirme!F$4:F$13)))+(MMULT(NotlarYuzdelikBasari!$AL86:$AU86,DersMatris_Degerlendirme!F$15:F$24)/(SUM(DersMatris_Degerlendirme!F$15:F$24))))/2,0))*(DersMatris!$E$12/100)</f>
        <v>0.44307692307692315</v>
      </c>
      <c r="H86" s="204" cm="1">
        <f t="array" ref="H86">_xlfn.SINGLE(IFERROR(((MMULT(NotlarYuzdelikBasari!$E86:$N86,DersMatris_Degerlendirme!G$4:G$13)/(SUM(DersMatris_Degerlendirme!G$4:G$13)))+(MMULT(NotlarYuzdelikBasari!$AL86:$AU86,DersMatris_Degerlendirme!G$15:G$24)/(SUM(DersMatris_Degerlendirme!G$15:G$24))))/2,0))*(DersMatris!$F$12/100)</f>
        <v>0.48836206896551732</v>
      </c>
      <c r="I86" s="204" cm="1">
        <f t="array" ref="I86">_xlfn.SINGLE(IFERROR(((MMULT(NotlarYuzdelikBasari!$E86:$N86,DersMatris_Degerlendirme!H$4:H$13)/(SUM(DersMatris_Degerlendirme!H$4:H$13)))+(MMULT(NotlarYuzdelikBasari!$AL86:$AU86,DersMatris_Degerlendirme!H$15:H$24)/(SUM(DersMatris_Degerlendirme!H$15:H$24))))/2,0))*(DersMatris!$G$12/100)</f>
        <v>0.29382586367880487</v>
      </c>
      <c r="J86" s="204" cm="1">
        <f t="array" ref="J86">_xlfn.SINGLE(IFERROR(((MMULT(NotlarYuzdelikBasari!$E86:$N86,DersMatris_Degerlendirme!I$4:I$13)/(SUM(DersMatris_Degerlendirme!I$4:I$13)))+(MMULT(NotlarYuzdelikBasari!$AL86:$AU86,DersMatris_Degerlendirme!I$15:I$24)/(SUM(DersMatris_Degerlendirme!I$15:I$24))))/2,0))*(DersMatris!$H$12/100)</f>
        <v>0.125</v>
      </c>
      <c r="K86" s="204" cm="1">
        <f t="array" ref="K86">_xlfn.SINGLE(IFERROR(((MMULT(NotlarYuzdelikBasari!$E86:$N86,DersMatris_Degerlendirme!J$4:J$13)/(SUM(DersMatris_Degerlendirme!J$4:J$13)))+(MMULT(NotlarYuzdelikBasari!$AL86:$AU86,DersMatris_Degerlendirme!J$15:J$24)/(SUM(DersMatris_Degerlendirme!J$15:J$24))))/2,0))*(DersMatris!$I$12/100)</f>
        <v>0.11666666666666665</v>
      </c>
      <c r="L86" s="204" cm="1">
        <f t="array" ref="L86">_xlfn.SINGLE(IFERROR(((MMULT(NotlarYuzdelikBasari!$E86:$N86,DersMatris_Degerlendirme!K$4:K$13)/(SUM(DersMatris_Degerlendirme!K$4:K$13)))+(MMULT(NotlarYuzdelikBasari!$AL86:$AU86,DersMatris_Degerlendirme!K$15:K$24)/(SUM(DersMatris_Degerlendirme!K$15:K$24))))/2,0))*(DersMatris!$J$12/100)</f>
        <v>0.14523809523809525</v>
      </c>
      <c r="M86" s="204" cm="1">
        <f t="array" ref="M86">_xlfn.SINGLE(IFERROR(((MMULT(NotlarYuzdelikBasari!$E86:$N86,DersMatris_Degerlendirme!L$4:L$13)/(SUM(DersMatris_Degerlendirme!L$4:L$13)))+(MMULT(NotlarYuzdelikBasari!$AL86:$AU86,DersMatris_Degerlendirme!L$15:L$24)/(SUM(DersMatris_Degerlendirme!L$15:L$24))))/2,0))*(DersMatris!$K$12/100)</f>
        <v>0.2536054421768707</v>
      </c>
      <c r="N86" s="204" cm="1">
        <f t="array" ref="N86">_xlfn.SINGLE(IFERROR(((MMULT(NotlarYuzdelikBasari!$E86:$N86,DersMatris_Degerlendirme!M$4:M$13)/(SUM(DersMatris_Degerlendirme!M$4:M$13)))+(MMULT(NotlarYuzdelikBasari!$AL86:$AU86,DersMatris_Degerlendirme!M$15:M$24)/(SUM(DersMatris_Degerlendirme!M$15:M$24))))/2,0))*(DersMatris!$L$12/100)</f>
        <v>0.20557598039215685</v>
      </c>
      <c r="O86" s="204" cm="1">
        <f t="array" ref="O86">_xlfn.SINGLE(IFERROR(((MMULT(NotlarYuzdelikBasari!$E86:$N86,DersMatris_Degerlendirme!N$4:N$13)/(SUM(DersMatris_Degerlendirme!N$4:N$13)))+(MMULT(NotlarYuzdelikBasari!$AL86:$AU86,DersMatris_Degerlendirme!N$15:N$24)/(SUM(DersMatris_Degerlendirme!N$15:N$24))))/2,0))*(DersMatris!$M$12/100)</f>
        <v>0.42239447522816165</v>
      </c>
      <c r="P86" s="204" cm="1">
        <f t="array" ref="P86">_xlfn.SINGLE(IFERROR(((MMULT(NotlarYuzdelikBasari!$E86:$N86,DersMatris_Degerlendirme!O$4:O$13)/(SUM(DersMatris_Degerlendirme!O$4:O$13)))+(MMULT(NotlarYuzdelikBasari!$AL86:$AU86,DersMatris_Degerlendirme!O$15:O$24)/(SUM(DersMatris_Degerlendirme!O$15:O$24))))/2,0))*(DersMatris!$N$12/100)</f>
        <v>0</v>
      </c>
      <c r="Q86" s="204" cm="1">
        <f t="array" ref="Q86">_xlfn.SINGLE(IFERROR(((MMULT(NotlarYuzdelikBasari!$E86:$N86,DersMatris_Degerlendirme!P$4:P$13)/(SUM(DersMatris_Degerlendirme!P$4:P$13)))+(MMULT(NotlarYuzdelikBasari!$AL86:$AU86,DersMatris_Degerlendirme!P$15:P$24)/(SUM(DersMatris_Degerlendirme!P$15:P$24))))/2,0))*(DersMatris!$O$12/100)</f>
        <v>0</v>
      </c>
      <c r="R86" s="204" cm="1">
        <f t="array" ref="R86">_xlfn.SINGLE(IFERROR(((MMULT(NotlarYuzdelikBasari!$E86:$N86,DersMatris_Degerlendirme!Q$4:Q$13)/(SUM(DersMatris_Degerlendirme!Q$4:Q$13)))+(MMULT(NotlarYuzdelikBasari!$AL86:$AU86,DersMatris_Degerlendirme!Q$15:Q$24)/(SUM(DersMatris_Degerlendirme!Q$15:Q$24))))/2,0))*(DersMatris!$P$12/100)</f>
        <v>0</v>
      </c>
      <c r="S86" s="204" cm="1">
        <f t="array" ref="S86">_xlfn.SINGLE(IFERROR(((MMULT(NotlarYuzdelikBasari!$E86:$N86,DersMatris_Degerlendirme!R$4:R$13)/(SUM(DersMatris_Degerlendirme!R$4:R$13)))+(MMULT(NotlarYuzdelikBasari!$AL86:$AU86,DersMatris_Degerlendirme!R$15:R$24)/(SUM(DersMatris_Degerlendirme!R$15:R$24))))/2,0))*(DersMatris!$Q$12/100)</f>
        <v>0</v>
      </c>
      <c r="U86" s="188">
        <f>IFERROR(
    (
        IFERROR( MMULT(NotlarYuzdelikBasari!$E86:$N86, Degerlendirme!D$4:D$13) / SUM(Degerlendirme!D$4:D$13), 0 ) +
        IFERROR( MMULT(NotlarYuzdelikBasari!$AL86:$AU86, Degerlendirme!D$15:D$24) / SUM(Degerlendirme!D$15:D$24), 0 )
    ) / 2,
    0
)</f>
        <v>0.375</v>
      </c>
      <c r="V86" s="188">
        <f>IFERROR(
    (
        IFERROR( MMULT(NotlarYuzdelikBasari!$E86:$N86, Degerlendirme!E$4:E$13) / SUM(Degerlendirme!E$4:E$13), 0 ) +
        IFERROR( MMULT(NotlarYuzdelikBasari!$AL86:$AU86, Degerlendirme!E$15:E$24) / SUM(Degerlendirme!E$15:E$24), 0 )
    ) / 2,
    0
)</f>
        <v>0.6875</v>
      </c>
      <c r="W86" s="188">
        <f>IFERROR(
    (
        IFERROR( MMULT(NotlarYuzdelikBasari!$E86:$N86, Degerlendirme!F$4:F$13) / SUM(Degerlendirme!F$4:F$13), 0 ) +
        IFERROR( MMULT(NotlarYuzdelikBasari!$AL86:$AU86, Degerlendirme!F$15:F$24) / SUM(Degerlendirme!F$15:F$24), 0 )
    ) / 2,
    0
)</f>
        <v>0.375</v>
      </c>
      <c r="X86" s="188">
        <f>IFERROR(
    (
        IFERROR( MMULT(NotlarYuzdelikBasari!$E86:$N86, Degerlendirme!G$4:G$13) / SUM(Degerlendirme!G$4:G$13), 0 ) +
        IFERROR( MMULT(NotlarYuzdelikBasari!$AL86:$AU86, Degerlendirme!G$15:G$24) / SUM(Degerlendirme!G$15:G$24), 0 )
    ) / 2,
    0
)</f>
        <v>0.45833333333333331</v>
      </c>
      <c r="Y86" s="188">
        <f>IFERROR(
    (
        IFERROR( MMULT(NotlarYuzdelikBasari!$E86:$N86, Degerlendirme!H$4:H$13) / SUM(Degerlendirme!H$4:H$13), 0 ) +
        IFERROR( MMULT(NotlarYuzdelikBasari!$AL86:$AU86, Degerlendirme!H$15:H$24) / SUM(Degerlendirme!H$15:H$24), 0 )
    ) / 2,
    0
)</f>
        <v>0.33333333333333331</v>
      </c>
      <c r="Z86" s="188">
        <f>IFERROR(
    (
        IFERROR( MMULT(NotlarYuzdelikBasari!$E86:$N86, Degerlendirme!I$4:I$13) / SUM(Degerlendirme!I$4:I$13), 0 ) +
        IFERROR( MMULT(NotlarYuzdelikBasari!$AL86:$AU86, Degerlendirme!I$15:I$24) / SUM(Degerlendirme!I$15:I$24), 0 )
    ) / 2,
    0
)</f>
        <v>0.625</v>
      </c>
      <c r="AA86" s="188">
        <f>IFERROR(
    (
        IFERROR( MMULT(NotlarYuzdelikBasari!$E86:$N86, Degerlendirme!J$4:J$13) / SUM(Degerlendirme!J$4:J$13), 0 ) +
        IFERROR( MMULT(NotlarYuzdelikBasari!$AL86:$AU86, Degerlendirme!J$15:J$24) / SUM(Degerlendirme!J$15:J$24), 0 )
    ) / 2,
    0
)</f>
        <v>0.52083333333333326</v>
      </c>
      <c r="AB86" s="188">
        <f>IFERROR(
    (
        IFERROR( MMULT(NotlarYuzdelikBasari!$E86:$N86, Degerlendirme!K$4:K$13) / SUM(Degerlendirme!K$4:K$13), 0 ) +
        IFERROR( MMULT(NotlarYuzdelikBasari!$AL86:$AU86, Degerlendirme!K$15:K$24) / SUM(Degerlendirme!K$15:K$24), 0 )
    ) / 2,
    0
)</f>
        <v>0.5</v>
      </c>
    </row>
    <row r="87" spans="1:28" x14ac:dyDescent="0.25">
      <c r="A87" s="94">
        <v>85</v>
      </c>
      <c r="B87" s="143">
        <f>IF(Notlar!B87&lt;&gt;"",Notlar!B87,"")</f>
        <v>2211505223</v>
      </c>
      <c r="C87" s="144" t="str">
        <f>IF(Notlar!C87&lt;&gt;"",Notlar!C87,"")</f>
        <v xml:space="preserve">AHMED ABDULRAHEEM </v>
      </c>
      <c r="D87" s="184" t="str">
        <f>IF(Notlar!D87&lt;&gt;"",Notlar!D87,"")</f>
        <v>MUSLEH AL-BAADANI</v>
      </c>
      <c r="E87" s="208" cm="1">
        <f t="array" ref="E87">_xlfn.SINGLE(IFERROR(((MMULT(NotlarYuzdelikBasari!$E87:$N87,DersMatris_Degerlendirme!D$4:D$13)/(SUM(DersMatris_Degerlendirme!D$4:D$13)))+(MMULT(NotlarYuzdelikBasari!$AL87:$AU87,DersMatris_Degerlendirme!D$15:D$24)/(SUM(DersMatris_Degerlendirme!D$15:D$24))))/2,0))*(DersMatris!$C$12/100)</f>
        <v>0.49178084334334338</v>
      </c>
      <c r="F87" s="208" cm="1">
        <f t="array" ref="F87">_xlfn.SINGLE(IFERROR(((MMULT(NotlarYuzdelikBasari!$E87:$N87,DersMatris_Degerlendirme!E$4:E$13)/(SUM(DersMatris_Degerlendirme!E$4:E$13)))+(MMULT(NotlarYuzdelikBasari!$AL87:$AU87,DersMatris_Degerlendirme!E$15:E$24)/(SUM(DersMatris_Degerlendirme!E$15:E$24))))/2,0))*(DersMatris!$D$12/100)</f>
        <v>0.71307998232434822</v>
      </c>
      <c r="G87" s="204" cm="1">
        <f t="array" ref="G87">_xlfn.SINGLE(IFERROR(((MMULT(NotlarYuzdelikBasari!$E87:$N87,DersMatris_Degerlendirme!F$4:F$13)/(SUM(DersMatris_Degerlendirme!F$4:F$13)))+(MMULT(NotlarYuzdelikBasari!$AL87:$AU87,DersMatris_Degerlendirme!F$15:F$24)/(SUM(DersMatris_Degerlendirme!F$15:F$24))))/2,0))*(DersMatris!$E$12/100)</f>
        <v>0.63496503496503509</v>
      </c>
      <c r="H87" s="204" cm="1">
        <f t="array" ref="H87">_xlfn.SINGLE(IFERROR(((MMULT(NotlarYuzdelikBasari!$E87:$N87,DersMatris_Degerlendirme!G$4:G$13)/(SUM(DersMatris_Degerlendirme!G$4:G$13)))+(MMULT(NotlarYuzdelikBasari!$AL87:$AU87,DersMatris_Degerlendirme!G$15:G$24)/(SUM(DersMatris_Degerlendirme!G$15:G$24))))/2,0))*(DersMatris!$F$12/100)</f>
        <v>0.69380387931034482</v>
      </c>
      <c r="I87" s="204" cm="1">
        <f t="array" ref="I87">_xlfn.SINGLE(IFERROR(((MMULT(NotlarYuzdelikBasari!$E87:$N87,DersMatris_Degerlendirme!H$4:H$13)/(SUM(DersMatris_Degerlendirme!H$4:H$13)))+(MMULT(NotlarYuzdelikBasari!$AL87:$AU87,DersMatris_Degerlendirme!H$15:H$24)/(SUM(DersMatris_Degerlendirme!H$15:H$24))))/2,0))*(DersMatris!$G$12/100)</f>
        <v>0.43275560224089638</v>
      </c>
      <c r="J87" s="204" cm="1">
        <f t="array" ref="J87">_xlfn.SINGLE(IFERROR(((MMULT(NotlarYuzdelikBasari!$E87:$N87,DersMatris_Degerlendirme!I$4:I$13)/(SUM(DersMatris_Degerlendirme!I$4:I$13)))+(MMULT(NotlarYuzdelikBasari!$AL87:$AU87,DersMatris_Degerlendirme!I$15:I$24)/(SUM(DersMatris_Degerlendirme!I$15:I$24))))/2,0))*(DersMatris!$H$12/100)</f>
        <v>0.15416666666666667</v>
      </c>
      <c r="K87" s="204" cm="1">
        <f t="array" ref="K87">_xlfn.SINGLE(IFERROR(((MMULT(NotlarYuzdelikBasari!$E87:$N87,DersMatris_Degerlendirme!J$4:J$13)/(SUM(DersMatris_Degerlendirme!J$4:J$13)))+(MMULT(NotlarYuzdelikBasari!$AL87:$AU87,DersMatris_Degerlendirme!J$15:J$24)/(SUM(DersMatris_Degerlendirme!J$15:J$24))))/2,0))*(DersMatris!$I$12/100)</f>
        <v>0.15833333333333335</v>
      </c>
      <c r="L87" s="204" cm="1">
        <f t="array" ref="L87">_xlfn.SINGLE(IFERROR(((MMULT(NotlarYuzdelikBasari!$E87:$N87,DersMatris_Degerlendirme!K$4:K$13)/(SUM(DersMatris_Degerlendirme!K$4:K$13)))+(MMULT(NotlarYuzdelikBasari!$AL87:$AU87,DersMatris_Degerlendirme!K$15:K$24)/(SUM(DersMatris_Degerlendirme!K$15:K$24))))/2,0))*(DersMatris!$J$12/100)</f>
        <v>0.21190476190476193</v>
      </c>
      <c r="M87" s="204" cm="1">
        <f t="array" ref="M87">_xlfn.SINGLE(IFERROR(((MMULT(NotlarYuzdelikBasari!$E87:$N87,DersMatris_Degerlendirme!L$4:L$13)/(SUM(DersMatris_Degerlendirme!L$4:L$13)))+(MMULT(NotlarYuzdelikBasari!$AL87:$AU87,DersMatris_Degerlendirme!L$15:L$24)/(SUM(DersMatris_Degerlendirme!L$15:L$24))))/2,0))*(DersMatris!$K$12/100)</f>
        <v>0.36285714285714277</v>
      </c>
      <c r="N87" s="204" cm="1">
        <f t="array" ref="N87">_xlfn.SINGLE(IFERROR(((MMULT(NotlarYuzdelikBasari!$E87:$N87,DersMatris_Degerlendirme!M$4:M$13)/(SUM(DersMatris_Degerlendirme!M$4:M$13)))+(MMULT(NotlarYuzdelikBasari!$AL87:$AU87,DersMatris_Degerlendirme!M$15:M$24)/(SUM(DersMatris_Degerlendirme!M$15:M$24))))/2,0))*(DersMatris!$L$12/100)</f>
        <v>0.28996323529411761</v>
      </c>
      <c r="O87" s="204" cm="1">
        <f t="array" ref="O87">_xlfn.SINGLE(IFERROR(((MMULT(NotlarYuzdelikBasari!$E87:$N87,DersMatris_Degerlendirme!N$4:N$13)/(SUM(DersMatris_Degerlendirme!N$4:N$13)))+(MMULT(NotlarYuzdelikBasari!$AL87:$AU87,DersMatris_Degerlendirme!N$15:N$24)/(SUM(DersMatris_Degerlendirme!N$15:N$24))))/2,0))*(DersMatris!$M$12/100)</f>
        <v>0.59354628422425026</v>
      </c>
      <c r="P87" s="204" cm="1">
        <f t="array" ref="P87">_xlfn.SINGLE(IFERROR(((MMULT(NotlarYuzdelikBasari!$E87:$N87,DersMatris_Degerlendirme!O$4:O$13)/(SUM(DersMatris_Degerlendirme!O$4:O$13)))+(MMULT(NotlarYuzdelikBasari!$AL87:$AU87,DersMatris_Degerlendirme!O$15:O$24)/(SUM(DersMatris_Degerlendirme!O$15:O$24))))/2,0))*(DersMatris!$N$12/100)</f>
        <v>0</v>
      </c>
      <c r="Q87" s="204" cm="1">
        <f t="array" ref="Q87">_xlfn.SINGLE(IFERROR(((MMULT(NotlarYuzdelikBasari!$E87:$N87,DersMatris_Degerlendirme!P$4:P$13)/(SUM(DersMatris_Degerlendirme!P$4:P$13)))+(MMULT(NotlarYuzdelikBasari!$AL87:$AU87,DersMatris_Degerlendirme!P$15:P$24)/(SUM(DersMatris_Degerlendirme!P$15:P$24))))/2,0))*(DersMatris!$O$12/100)</f>
        <v>0</v>
      </c>
      <c r="R87" s="204" cm="1">
        <f t="array" ref="R87">_xlfn.SINGLE(IFERROR(((MMULT(NotlarYuzdelikBasari!$E87:$N87,DersMatris_Degerlendirme!Q$4:Q$13)/(SUM(DersMatris_Degerlendirme!Q$4:Q$13)))+(MMULT(NotlarYuzdelikBasari!$AL87:$AU87,DersMatris_Degerlendirme!Q$15:Q$24)/(SUM(DersMatris_Degerlendirme!Q$15:Q$24))))/2,0))*(DersMatris!$P$12/100)</f>
        <v>0</v>
      </c>
      <c r="S87" s="204" cm="1">
        <f t="array" ref="S87">_xlfn.SINGLE(IFERROR(((MMULT(NotlarYuzdelikBasari!$E87:$N87,DersMatris_Degerlendirme!R$4:R$13)/(SUM(DersMatris_Degerlendirme!R$4:R$13)))+(MMULT(NotlarYuzdelikBasari!$AL87:$AU87,DersMatris_Degerlendirme!R$15:R$24)/(SUM(DersMatris_Degerlendirme!R$15:R$24))))/2,0))*(DersMatris!$Q$12/100)</f>
        <v>0</v>
      </c>
      <c r="U87" s="188">
        <f>IFERROR(
    (
        IFERROR( MMULT(NotlarYuzdelikBasari!$E87:$N87, Degerlendirme!D$4:D$13) / SUM(Degerlendirme!D$4:D$13), 0 ) +
        IFERROR( MMULT(NotlarYuzdelikBasari!$AL87:$AU87, Degerlendirme!D$15:D$24) / SUM(Degerlendirme!D$15:D$24), 0 )
    ) / 2,
    0
)</f>
        <v>0.375</v>
      </c>
      <c r="V87" s="188">
        <f>IFERROR(
    (
        IFERROR( MMULT(NotlarYuzdelikBasari!$E87:$N87, Degerlendirme!E$4:E$13) / SUM(Degerlendirme!E$4:E$13), 0 ) +
        IFERROR( MMULT(NotlarYuzdelikBasari!$AL87:$AU87, Degerlendirme!E$15:E$24) / SUM(Degerlendirme!E$15:E$24), 0 )
    ) / 2,
    0
)</f>
        <v>0.79166666666666674</v>
      </c>
      <c r="W87" s="188">
        <f>IFERROR(
    (
        IFERROR( MMULT(NotlarYuzdelikBasari!$E87:$N87, Degerlendirme!F$4:F$13) / SUM(Degerlendirme!F$4:F$13), 0 ) +
        IFERROR( MMULT(NotlarYuzdelikBasari!$AL87:$AU87, Degerlendirme!F$15:F$24) / SUM(Degerlendirme!F$15:F$24), 0 )
    ) / 2,
    0
)</f>
        <v>0.83333333333333326</v>
      </c>
      <c r="X87" s="188">
        <f>IFERROR(
    (
        IFERROR( MMULT(NotlarYuzdelikBasari!$E87:$N87, Degerlendirme!G$4:G$13) / SUM(Degerlendirme!G$4:G$13), 0 ) +
        IFERROR( MMULT(NotlarYuzdelikBasari!$AL87:$AU87, Degerlendirme!G$15:G$24) / SUM(Degerlendirme!G$15:G$24), 0 )
    ) / 2,
    0
)</f>
        <v>0.75</v>
      </c>
      <c r="Y87" s="188">
        <f>IFERROR(
    (
        IFERROR( MMULT(NotlarYuzdelikBasari!$E87:$N87, Degerlendirme!H$4:H$13) / SUM(Degerlendirme!H$4:H$13), 0 ) +
        IFERROR( MMULT(NotlarYuzdelikBasari!$AL87:$AU87, Degerlendirme!H$15:H$24) / SUM(Degerlendirme!H$15:H$24), 0 )
    ) / 2,
    0
)</f>
        <v>0.375</v>
      </c>
      <c r="Z87" s="188">
        <f>IFERROR(
    (
        IFERROR( MMULT(NotlarYuzdelikBasari!$E87:$N87, Degerlendirme!I$4:I$13) / SUM(Degerlendirme!I$4:I$13), 0 ) +
        IFERROR( MMULT(NotlarYuzdelikBasari!$AL87:$AU87, Degerlendirme!I$15:I$24) / SUM(Degerlendirme!I$15:I$24), 0 )
    ) / 2,
    0
)</f>
        <v>0.75</v>
      </c>
      <c r="AA87" s="188">
        <f>IFERROR(
    (
        IFERROR( MMULT(NotlarYuzdelikBasari!$E87:$N87, Degerlendirme!J$4:J$13) / SUM(Degerlendirme!J$4:J$13), 0 ) +
        IFERROR( MMULT(NotlarYuzdelikBasari!$AL87:$AU87, Degerlendirme!J$15:J$24) / SUM(Degerlendirme!J$15:J$24), 0 )
    ) / 2,
    0
)</f>
        <v>0.8125</v>
      </c>
      <c r="AB87" s="188">
        <f>IFERROR(
    (
        IFERROR( MMULT(NotlarYuzdelikBasari!$E87:$N87, Degerlendirme!K$4:K$13) / SUM(Degerlendirme!K$4:K$13), 0 ) +
        IFERROR( MMULT(NotlarYuzdelikBasari!$AL87:$AU87, Degerlendirme!K$15:K$24) / SUM(Degerlendirme!K$15:K$24), 0 )
    ) / 2,
    0
)</f>
        <v>0.875</v>
      </c>
    </row>
    <row r="88" spans="1:28" x14ac:dyDescent="0.25">
      <c r="A88" s="95">
        <v>86</v>
      </c>
      <c r="B88" s="141">
        <f>IF(Notlar!B88&lt;&gt;"",Notlar!B88,"")</f>
        <v>2311505283</v>
      </c>
      <c r="C88" s="142" t="str">
        <f>IF(Notlar!C88&lt;&gt;"",Notlar!C88,"")</f>
        <v xml:space="preserve">SALİHCAN </v>
      </c>
      <c r="D88" s="183" t="str">
        <f>IF(Notlar!D88&lt;&gt;"",Notlar!D88,"")</f>
        <v>KARA</v>
      </c>
      <c r="E88" s="208" cm="1">
        <f t="array" ref="E88">_xlfn.SINGLE(IFERROR(((MMULT(NotlarYuzdelikBasari!$E88:$N88,DersMatris_Degerlendirme!D$4:D$13)/(SUM(DersMatris_Degerlendirme!D$4:D$13)))+(MMULT(NotlarYuzdelikBasari!$AL88:$AU88,DersMatris_Degerlendirme!D$15:D$24)/(SUM(DersMatris_Degerlendirme!D$15:D$24))))/2,0))*(DersMatris!$C$12/100)</f>
        <v>0.31320382882882886</v>
      </c>
      <c r="F88" s="208" cm="1">
        <f t="array" ref="F88">_xlfn.SINGLE(IFERROR(((MMULT(NotlarYuzdelikBasari!$E88:$N88,DersMatris_Degerlendirme!E$4:E$13)/(SUM(DersMatris_Degerlendirme!E$4:E$13)))+(MMULT(NotlarYuzdelikBasari!$AL88:$AU88,DersMatris_Degerlendirme!E$15:E$24)/(SUM(DersMatris_Degerlendirme!E$15:E$24))))/2,0))*(DersMatris!$D$12/100)</f>
        <v>0.44607269111798498</v>
      </c>
      <c r="G88" s="204" cm="1">
        <f t="array" ref="G88">_xlfn.SINGLE(IFERROR(((MMULT(NotlarYuzdelikBasari!$E88:$N88,DersMatris_Degerlendirme!F$4:F$13)/(SUM(DersMatris_Degerlendirme!F$4:F$13)))+(MMULT(NotlarYuzdelikBasari!$AL88:$AU88,DersMatris_Degerlendirme!F$15:F$24)/(SUM(DersMatris_Degerlendirme!F$15:F$24))))/2,0))*(DersMatris!$E$12/100)</f>
        <v>0.39314685314685316</v>
      </c>
      <c r="H88" s="204" cm="1">
        <f t="array" ref="H88">_xlfn.SINGLE(IFERROR(((MMULT(NotlarYuzdelikBasari!$E88:$N88,DersMatris_Degerlendirme!G$4:G$13)/(SUM(DersMatris_Degerlendirme!G$4:G$13)))+(MMULT(NotlarYuzdelikBasari!$AL88:$AU88,DersMatris_Degerlendirme!G$15:G$24)/(SUM(DersMatris_Degerlendirme!G$15:G$24))))/2,0))*(DersMatris!$F$12/100)</f>
        <v>0.43448275862068964</v>
      </c>
      <c r="I88" s="204" cm="1">
        <f t="array" ref="I88">_xlfn.SINGLE(IFERROR(((MMULT(NotlarYuzdelikBasari!$E88:$N88,DersMatris_Degerlendirme!H$4:H$13)/(SUM(DersMatris_Degerlendirme!H$4:H$13)))+(MMULT(NotlarYuzdelikBasari!$AL88:$AU88,DersMatris_Degerlendirme!H$15:H$24)/(SUM(DersMatris_Degerlendirme!H$15:H$24))))/2,0))*(DersMatris!$G$12/100)</f>
        <v>0.26477591036414572</v>
      </c>
      <c r="J88" s="204" cm="1">
        <f t="array" ref="J88">_xlfn.SINGLE(IFERROR(((MMULT(NotlarYuzdelikBasari!$E88:$N88,DersMatris_Degerlendirme!I$4:I$13)/(SUM(DersMatris_Degerlendirme!I$4:I$13)))+(MMULT(NotlarYuzdelikBasari!$AL88:$AU88,DersMatris_Degerlendirme!I$15:I$24)/(SUM(DersMatris_Degerlendirme!I$15:I$24))))/2,0))*(DersMatris!$H$12/100)</f>
        <v>0.1125</v>
      </c>
      <c r="K88" s="204" cm="1">
        <f t="array" ref="K88">_xlfn.SINGLE(IFERROR(((MMULT(NotlarYuzdelikBasari!$E88:$N88,DersMatris_Degerlendirme!J$4:J$13)/(SUM(DersMatris_Degerlendirme!J$4:J$13)))+(MMULT(NotlarYuzdelikBasari!$AL88:$AU88,DersMatris_Degerlendirme!J$15:J$24)/(SUM(DersMatris_Degerlendirme!J$15:J$24))))/2,0))*(DersMatris!$I$12/100)</f>
        <v>0.11666666666666665</v>
      </c>
      <c r="L88" s="204" cm="1">
        <f t="array" ref="L88">_xlfn.SINGLE(IFERROR(((MMULT(NotlarYuzdelikBasari!$E88:$N88,DersMatris_Degerlendirme!K$4:K$13)/(SUM(DersMatris_Degerlendirme!K$4:K$13)))+(MMULT(NotlarYuzdelikBasari!$AL88:$AU88,DersMatris_Degerlendirme!K$15:K$24)/(SUM(DersMatris_Degerlendirme!K$15:K$24))))/2,0))*(DersMatris!$J$12/100)</f>
        <v>0.1357142857142857</v>
      </c>
      <c r="M88" s="204" cm="1">
        <f t="array" ref="M88">_xlfn.SINGLE(IFERROR(((MMULT(NotlarYuzdelikBasari!$E88:$N88,DersMatris_Degerlendirme!L$4:L$13)/(SUM(DersMatris_Degerlendirme!L$4:L$13)))+(MMULT(NotlarYuzdelikBasari!$AL88:$AU88,DersMatris_Degerlendirme!L$15:L$24)/(SUM(DersMatris_Degerlendirme!L$15:L$24))))/2,0))*(DersMatris!$K$12/100)</f>
        <v>0.22979591836734689</v>
      </c>
      <c r="N88" s="204" cm="1">
        <f t="array" ref="N88">_xlfn.SINGLE(IFERROR(((MMULT(NotlarYuzdelikBasari!$E88:$N88,DersMatris_Degerlendirme!M$4:M$13)/(SUM(DersMatris_Degerlendirme!M$4:M$13)))+(MMULT(NotlarYuzdelikBasari!$AL88:$AU88,DersMatris_Degerlendirme!M$15:M$24)/(SUM(DersMatris_Degerlendirme!M$15:M$24))))/2,0))*(DersMatris!$L$12/100)</f>
        <v>0.19074754901960783</v>
      </c>
      <c r="O88" s="204" cm="1">
        <f t="array" ref="O88">_xlfn.SINGLE(IFERROR(((MMULT(NotlarYuzdelikBasari!$E88:$N88,DersMatris_Degerlendirme!N$4:N$13)/(SUM(DersMatris_Degerlendirme!N$4:N$13)))+(MMULT(NotlarYuzdelikBasari!$AL88:$AU88,DersMatris_Degerlendirme!N$15:N$24)/(SUM(DersMatris_Degerlendirme!N$15:N$24))))/2,0))*(DersMatris!$M$12/100)</f>
        <v>0.37454163950456326</v>
      </c>
      <c r="P88" s="204" cm="1">
        <f t="array" ref="P88">_xlfn.SINGLE(IFERROR(((MMULT(NotlarYuzdelikBasari!$E88:$N88,DersMatris_Degerlendirme!O$4:O$13)/(SUM(DersMatris_Degerlendirme!O$4:O$13)))+(MMULT(NotlarYuzdelikBasari!$AL88:$AU88,DersMatris_Degerlendirme!O$15:O$24)/(SUM(DersMatris_Degerlendirme!O$15:O$24))))/2,0))*(DersMatris!$N$12/100)</f>
        <v>0</v>
      </c>
      <c r="Q88" s="204" cm="1">
        <f t="array" ref="Q88">_xlfn.SINGLE(IFERROR(((MMULT(NotlarYuzdelikBasari!$E88:$N88,DersMatris_Degerlendirme!P$4:P$13)/(SUM(DersMatris_Degerlendirme!P$4:P$13)))+(MMULT(NotlarYuzdelikBasari!$AL88:$AU88,DersMatris_Degerlendirme!P$15:P$24)/(SUM(DersMatris_Degerlendirme!P$15:P$24))))/2,0))*(DersMatris!$O$12/100)</f>
        <v>0</v>
      </c>
      <c r="R88" s="204" cm="1">
        <f t="array" ref="R88">_xlfn.SINGLE(IFERROR(((MMULT(NotlarYuzdelikBasari!$E88:$N88,DersMatris_Degerlendirme!Q$4:Q$13)/(SUM(DersMatris_Degerlendirme!Q$4:Q$13)))+(MMULT(NotlarYuzdelikBasari!$AL88:$AU88,DersMatris_Degerlendirme!Q$15:Q$24)/(SUM(DersMatris_Degerlendirme!Q$15:Q$24))))/2,0))*(DersMatris!$P$12/100)</f>
        <v>0</v>
      </c>
      <c r="S88" s="204" cm="1">
        <f t="array" ref="S88">_xlfn.SINGLE(IFERROR(((MMULT(NotlarYuzdelikBasari!$E88:$N88,DersMatris_Degerlendirme!R$4:R$13)/(SUM(DersMatris_Degerlendirme!R$4:R$13)))+(MMULT(NotlarYuzdelikBasari!$AL88:$AU88,DersMatris_Degerlendirme!R$15:R$24)/(SUM(DersMatris_Degerlendirme!R$15:R$24))))/2,0))*(DersMatris!$Q$12/100)</f>
        <v>0</v>
      </c>
      <c r="U88" s="188">
        <f>IFERROR(
    (
        IFERROR( MMULT(NotlarYuzdelikBasari!$E88:$N88, Degerlendirme!D$4:D$13) / SUM(Degerlendirme!D$4:D$13), 0 ) +
        IFERROR( MMULT(NotlarYuzdelikBasari!$AL88:$AU88, Degerlendirme!D$15:D$24) / SUM(Degerlendirme!D$15:D$24), 0 )
    ) / 2,
    0
)</f>
        <v>0.3125</v>
      </c>
      <c r="V88" s="188">
        <f>IFERROR(
    (
        IFERROR( MMULT(NotlarYuzdelikBasari!$E88:$N88, Degerlendirme!E$4:E$13) / SUM(Degerlendirme!E$4:E$13), 0 ) +
        IFERROR( MMULT(NotlarYuzdelikBasari!$AL88:$AU88, Degerlendirme!E$15:E$24) / SUM(Degerlendirme!E$15:E$24), 0 )
    ) / 2,
    0
)</f>
        <v>0.54166666666666674</v>
      </c>
      <c r="W88" s="188">
        <f>IFERROR(
    (
        IFERROR( MMULT(NotlarYuzdelikBasari!$E88:$N88, Degerlendirme!F$4:F$13) / SUM(Degerlendirme!F$4:F$13), 0 ) +
        IFERROR( MMULT(NotlarYuzdelikBasari!$AL88:$AU88, Degerlendirme!F$15:F$24) / SUM(Degerlendirme!F$15:F$24), 0 )
    ) / 2,
    0
)</f>
        <v>0.33333333333333337</v>
      </c>
      <c r="X88" s="188">
        <f>IFERROR(
    (
        IFERROR( MMULT(NotlarYuzdelikBasari!$E88:$N88, Degerlendirme!G$4:G$13) / SUM(Degerlendirme!G$4:G$13), 0 ) +
        IFERROR( MMULT(NotlarYuzdelikBasari!$AL88:$AU88, Degerlendirme!G$15:G$24) / SUM(Degerlendirme!G$15:G$24), 0 )
    ) / 2,
    0
)</f>
        <v>0.45833333333333331</v>
      </c>
      <c r="Y88" s="188">
        <f>IFERROR(
    (
        IFERROR( MMULT(NotlarYuzdelikBasari!$E88:$N88, Degerlendirme!H$4:H$13) / SUM(Degerlendirme!H$4:H$13), 0 ) +
        IFERROR( MMULT(NotlarYuzdelikBasari!$AL88:$AU88, Degerlendirme!H$15:H$24) / SUM(Degerlendirme!H$15:H$24), 0 )
    ) / 2,
    0
)</f>
        <v>0.20833333333333334</v>
      </c>
      <c r="Z88" s="188">
        <f>IFERROR(
    (
        IFERROR( MMULT(NotlarYuzdelikBasari!$E88:$N88, Degerlendirme!I$4:I$13) / SUM(Degerlendirme!I$4:I$13), 0 ) +
        IFERROR( MMULT(NotlarYuzdelikBasari!$AL88:$AU88, Degerlendirme!I$15:I$24) / SUM(Degerlendirme!I$15:I$24), 0 )
    ) / 2,
    0
)</f>
        <v>0.5625</v>
      </c>
      <c r="AA88" s="188">
        <f>IFERROR(
    (
        IFERROR( MMULT(NotlarYuzdelikBasari!$E88:$N88, Degerlendirme!J$4:J$13) / SUM(Degerlendirme!J$4:J$13), 0 ) +
        IFERROR( MMULT(NotlarYuzdelikBasari!$AL88:$AU88, Degerlendirme!J$15:J$24) / SUM(Degerlendirme!J$15:J$24), 0 )
    ) / 2,
    0
)</f>
        <v>0.45833333333333337</v>
      </c>
      <c r="AB88" s="188">
        <f>IFERROR(
    (
        IFERROR( MMULT(NotlarYuzdelikBasari!$E88:$N88, Degerlendirme!K$4:K$13) / SUM(Degerlendirme!K$4:K$13), 0 ) +
        IFERROR( MMULT(NotlarYuzdelikBasari!$AL88:$AU88, Degerlendirme!K$15:K$24) / SUM(Degerlendirme!K$15:K$24), 0 )
    ) / 2,
    0
)</f>
        <v>0.625</v>
      </c>
    </row>
    <row r="89" spans="1:28" x14ac:dyDescent="0.25">
      <c r="A89" s="94">
        <v>87</v>
      </c>
      <c r="B89" s="143">
        <f>IF(Notlar!B89&lt;&gt;"",Notlar!B89,"")</f>
        <v>2311505285</v>
      </c>
      <c r="C89" s="144" t="str">
        <f>IF(Notlar!C89&lt;&gt;"",Notlar!C89,"")</f>
        <v xml:space="preserve">AHMET SELÇUK </v>
      </c>
      <c r="D89" s="184" t="str">
        <f>IF(Notlar!D89&lt;&gt;"",Notlar!D89,"")</f>
        <v>KÜREN</v>
      </c>
      <c r="E89" s="208" cm="1">
        <f t="array" ref="E89">_xlfn.SINGLE(IFERROR(((MMULT(NotlarYuzdelikBasari!$E89:$N89,DersMatris_Degerlendirme!D$4:D$13)/(SUM(DersMatris_Degerlendirme!D$4:D$13)))+(MMULT(NotlarYuzdelikBasari!$AL89:$AU89,DersMatris_Degerlendirme!D$15:D$24)/(SUM(DersMatris_Degerlendirme!D$15:D$24))))/2,0))*(DersMatris!$C$12/100)</f>
        <v>0.5619682182182183</v>
      </c>
      <c r="F89" s="208" cm="1">
        <f t="array" ref="F89">_xlfn.SINGLE(IFERROR(((MMULT(NotlarYuzdelikBasari!$E89:$N89,DersMatris_Degerlendirme!E$4:E$13)/(SUM(DersMatris_Degerlendirme!E$4:E$13)))+(MMULT(NotlarYuzdelikBasari!$AL89:$AU89,DersMatris_Degerlendirme!E$15:E$24)/(SUM(DersMatris_Degerlendirme!E$15:E$24))))/2,0))*(DersMatris!$D$12/100)</f>
        <v>0.80947304463102077</v>
      </c>
      <c r="G89" s="204" cm="1">
        <f t="array" ref="G89">_xlfn.SINGLE(IFERROR(((MMULT(NotlarYuzdelikBasari!$E89:$N89,DersMatris_Degerlendirme!F$4:F$13)/(SUM(DersMatris_Degerlendirme!F$4:F$13)))+(MMULT(NotlarYuzdelikBasari!$AL89:$AU89,DersMatris_Degerlendirme!F$15:F$24)/(SUM(DersMatris_Degerlendirme!F$15:F$24))))/2,0))*(DersMatris!$E$12/100)</f>
        <v>0.71972027972027974</v>
      </c>
      <c r="H89" s="204" cm="1">
        <f t="array" ref="H89">_xlfn.SINGLE(IFERROR(((MMULT(NotlarYuzdelikBasari!$E89:$N89,DersMatris_Degerlendirme!G$4:G$13)/(SUM(DersMatris_Degerlendirme!G$4:G$13)))+(MMULT(NotlarYuzdelikBasari!$AL89:$AU89,DersMatris_Degerlendirme!G$15:G$24)/(SUM(DersMatris_Degerlendirme!G$15:G$24))))/2,0))*(DersMatris!$F$12/100)</f>
        <v>0.78679956896551717</v>
      </c>
      <c r="I89" s="204" cm="1">
        <f t="array" ref="I89">_xlfn.SINGLE(IFERROR(((MMULT(NotlarYuzdelikBasari!$E89:$N89,DersMatris_Degerlendirme!H$4:H$13)/(SUM(DersMatris_Degerlendirme!H$4:H$13)))+(MMULT(NotlarYuzdelikBasari!$AL89:$AU89,DersMatris_Degerlendirme!H$15:H$24)/(SUM(DersMatris_Degerlendirme!H$15:H$24))))/2,0))*(DersMatris!$G$12/100)</f>
        <v>0.4894140989729226</v>
      </c>
      <c r="J89" s="204" cm="1">
        <f t="array" ref="J89">_xlfn.SINGLE(IFERROR(((MMULT(NotlarYuzdelikBasari!$E89:$N89,DersMatris_Degerlendirme!I$4:I$13)/(SUM(DersMatris_Degerlendirme!I$4:I$13)))+(MMULT(NotlarYuzdelikBasari!$AL89:$AU89,DersMatris_Degerlendirme!I$15:I$24)/(SUM(DersMatris_Degerlendirme!I$15:I$24))))/2,0))*(DersMatris!$H$12/100)</f>
        <v>0.17500000000000002</v>
      </c>
      <c r="K89" s="204" cm="1">
        <f t="array" ref="K89">_xlfn.SINGLE(IFERROR(((MMULT(NotlarYuzdelikBasari!$E89:$N89,DersMatris_Degerlendirme!J$4:J$13)/(SUM(DersMatris_Degerlendirme!J$4:J$13)))+(MMULT(NotlarYuzdelikBasari!$AL89:$AU89,DersMatris_Degerlendirme!J$15:J$24)/(SUM(DersMatris_Degerlendirme!J$15:J$24))))/2,0))*(DersMatris!$I$12/100)</f>
        <v>0.17500000000000002</v>
      </c>
      <c r="L89" s="204" cm="1">
        <f t="array" ref="L89">_xlfn.SINGLE(IFERROR(((MMULT(NotlarYuzdelikBasari!$E89:$N89,DersMatris_Degerlendirme!K$4:K$13)/(SUM(DersMatris_Degerlendirme!K$4:K$13)))+(MMULT(NotlarYuzdelikBasari!$AL89:$AU89,DersMatris_Degerlendirme!K$15:K$24)/(SUM(DersMatris_Degerlendirme!K$15:K$24))))/2,0))*(DersMatris!$J$12/100)</f>
        <v>0.23809523809523808</v>
      </c>
      <c r="M89" s="204" cm="1">
        <f t="array" ref="M89">_xlfn.SINGLE(IFERROR(((MMULT(NotlarYuzdelikBasari!$E89:$N89,DersMatris_Degerlendirme!L$4:L$13)/(SUM(DersMatris_Degerlendirme!L$4:L$13)))+(MMULT(NotlarYuzdelikBasari!$AL89:$AU89,DersMatris_Degerlendirme!L$15:L$24)/(SUM(DersMatris_Degerlendirme!L$15:L$24))))/2,0))*(DersMatris!$K$12/100)</f>
        <v>0.4087074829931972</v>
      </c>
      <c r="N89" s="204" cm="1">
        <f t="array" ref="N89">_xlfn.SINGLE(IFERROR(((MMULT(NotlarYuzdelikBasari!$E89:$N89,DersMatris_Degerlendirme!M$4:M$13)/(SUM(DersMatris_Degerlendirme!M$4:M$13)))+(MMULT(NotlarYuzdelikBasari!$AL89:$AU89,DersMatris_Degerlendirme!M$15:M$24)/(SUM(DersMatris_Degerlendirme!M$15:M$24))))/2,0))*(DersMatris!$L$12/100)</f>
        <v>0.32609068627450982</v>
      </c>
      <c r="O89" s="204" cm="1">
        <f t="array" ref="O89">_xlfn.SINGLE(IFERROR(((MMULT(NotlarYuzdelikBasari!$E89:$N89,DersMatris_Degerlendirme!N$4:N$13)/(SUM(DersMatris_Degerlendirme!N$4:N$13)))+(MMULT(NotlarYuzdelikBasari!$AL89:$AU89,DersMatris_Degerlendirme!N$15:N$24)/(SUM(DersMatris_Degerlendirme!N$15:N$24))))/2,0))*(DersMatris!$M$12/100)</f>
        <v>0.67143701108213816</v>
      </c>
      <c r="P89" s="204" cm="1">
        <f t="array" ref="P89">_xlfn.SINGLE(IFERROR(((MMULT(NotlarYuzdelikBasari!$E89:$N89,DersMatris_Degerlendirme!O$4:O$13)/(SUM(DersMatris_Degerlendirme!O$4:O$13)))+(MMULT(NotlarYuzdelikBasari!$AL89:$AU89,DersMatris_Degerlendirme!O$15:O$24)/(SUM(DersMatris_Degerlendirme!O$15:O$24))))/2,0))*(DersMatris!$N$12/100)</f>
        <v>0</v>
      </c>
      <c r="Q89" s="204" cm="1">
        <f t="array" ref="Q89">_xlfn.SINGLE(IFERROR(((MMULT(NotlarYuzdelikBasari!$E89:$N89,DersMatris_Degerlendirme!P$4:P$13)/(SUM(DersMatris_Degerlendirme!P$4:P$13)))+(MMULT(NotlarYuzdelikBasari!$AL89:$AU89,DersMatris_Degerlendirme!P$15:P$24)/(SUM(DersMatris_Degerlendirme!P$15:P$24))))/2,0))*(DersMatris!$O$12/100)</f>
        <v>0</v>
      </c>
      <c r="R89" s="204" cm="1">
        <f t="array" ref="R89">_xlfn.SINGLE(IFERROR(((MMULT(NotlarYuzdelikBasari!$E89:$N89,DersMatris_Degerlendirme!Q$4:Q$13)/(SUM(DersMatris_Degerlendirme!Q$4:Q$13)))+(MMULT(NotlarYuzdelikBasari!$AL89:$AU89,DersMatris_Degerlendirme!Q$15:Q$24)/(SUM(DersMatris_Degerlendirme!Q$15:Q$24))))/2,0))*(DersMatris!$P$12/100)</f>
        <v>0</v>
      </c>
      <c r="S89" s="204" cm="1">
        <f t="array" ref="S89">_xlfn.SINGLE(IFERROR(((MMULT(NotlarYuzdelikBasari!$E89:$N89,DersMatris_Degerlendirme!R$4:R$13)/(SUM(DersMatris_Degerlendirme!R$4:R$13)))+(MMULT(NotlarYuzdelikBasari!$AL89:$AU89,DersMatris_Degerlendirme!R$15:R$24)/(SUM(DersMatris_Degerlendirme!R$15:R$24))))/2,0))*(DersMatris!$Q$12/100)</f>
        <v>0</v>
      </c>
      <c r="U89" s="188">
        <f>IFERROR(
    (
        IFERROR( MMULT(NotlarYuzdelikBasari!$E89:$N89, Degerlendirme!D$4:D$13) / SUM(Degerlendirme!D$4:D$13), 0 ) +
        IFERROR( MMULT(NotlarYuzdelikBasari!$AL89:$AU89, Degerlendirme!D$15:D$24) / SUM(Degerlendirme!D$15:D$24), 0 )
    ) / 2,
    0
)</f>
        <v>0.5</v>
      </c>
      <c r="V89" s="188">
        <f>IFERROR(
    (
        IFERROR( MMULT(NotlarYuzdelikBasari!$E89:$N89, Degerlendirme!E$4:E$13) / SUM(Degerlendirme!E$4:E$13), 0 ) +
        IFERROR( MMULT(NotlarYuzdelikBasari!$AL89:$AU89, Degerlendirme!E$15:E$24) / SUM(Degerlendirme!E$15:E$24), 0 )
    ) / 2,
    0
)</f>
        <v>0.89583333333333326</v>
      </c>
      <c r="W89" s="188">
        <f>IFERROR(
    (
        IFERROR( MMULT(NotlarYuzdelikBasari!$E89:$N89, Degerlendirme!F$4:F$13) / SUM(Degerlendirme!F$4:F$13), 0 ) +
        IFERROR( MMULT(NotlarYuzdelikBasari!$AL89:$AU89, Degerlendirme!F$15:F$24) / SUM(Degerlendirme!F$15:F$24), 0 )
    ) / 2,
    0
)</f>
        <v>1</v>
      </c>
      <c r="X89" s="188">
        <f>IFERROR(
    (
        IFERROR( MMULT(NotlarYuzdelikBasari!$E89:$N89, Degerlendirme!G$4:G$13) / SUM(Degerlendirme!G$4:G$13), 0 ) +
        IFERROR( MMULT(NotlarYuzdelikBasari!$AL89:$AU89, Degerlendirme!G$15:G$24) / SUM(Degerlendirme!G$15:G$24), 0 )
    ) / 2,
    0
)</f>
        <v>0.83333333333333326</v>
      </c>
      <c r="Y89" s="188">
        <f>IFERROR(
    (
        IFERROR( MMULT(NotlarYuzdelikBasari!$E89:$N89, Degerlendirme!H$4:H$13) / SUM(Degerlendirme!H$4:H$13), 0 ) +
        IFERROR( MMULT(NotlarYuzdelikBasari!$AL89:$AU89, Degerlendirme!H$15:H$24) / SUM(Degerlendirme!H$15:H$24), 0 )
    ) / 2,
    0
)</f>
        <v>0.41666666666666669</v>
      </c>
      <c r="Z89" s="188">
        <f>IFERROR(
    (
        IFERROR( MMULT(NotlarYuzdelikBasari!$E89:$N89, Degerlendirme!I$4:I$13) / SUM(Degerlendirme!I$4:I$13), 0 ) +
        IFERROR( MMULT(NotlarYuzdelikBasari!$AL89:$AU89, Degerlendirme!I$15:I$24) / SUM(Degerlendirme!I$15:I$24), 0 )
    ) / 2,
    0
)</f>
        <v>0.8125</v>
      </c>
      <c r="AA89" s="188">
        <f>IFERROR(
    (
        IFERROR( MMULT(NotlarYuzdelikBasari!$E89:$N89, Degerlendirme!J$4:J$13) / SUM(Degerlendirme!J$4:J$13), 0 ) +
        IFERROR( MMULT(NotlarYuzdelikBasari!$AL89:$AU89, Degerlendirme!J$15:J$24) / SUM(Degerlendirme!J$15:J$24), 0 )
    ) / 2,
    0
)</f>
        <v>0.91666666666666674</v>
      </c>
      <c r="AB89" s="188">
        <f>IFERROR(
    (
        IFERROR( MMULT(NotlarYuzdelikBasari!$E89:$N89, Degerlendirme!K$4:K$13) / SUM(Degerlendirme!K$4:K$13), 0 ) +
        IFERROR( MMULT(NotlarYuzdelikBasari!$AL89:$AU89, Degerlendirme!K$15:K$24) / SUM(Degerlendirme!K$15:K$24), 0 )
    ) / 2,
    0
)</f>
        <v>1</v>
      </c>
    </row>
    <row r="90" spans="1:28" x14ac:dyDescent="0.25">
      <c r="A90" s="95">
        <v>88</v>
      </c>
      <c r="B90" s="141">
        <f>IF(Notlar!B90&lt;&gt;"",Notlar!B90,"")</f>
        <v>2311505286</v>
      </c>
      <c r="C90" s="142" t="str">
        <f>IF(Notlar!C90&lt;&gt;"",Notlar!C90,"")</f>
        <v xml:space="preserve">TALHA ERAY </v>
      </c>
      <c r="D90" s="183" t="str">
        <f>IF(Notlar!D90&lt;&gt;"",Notlar!D90,"")</f>
        <v>ATAÇ</v>
      </c>
      <c r="E90" s="208" cm="1">
        <f t="array" ref="E90">_xlfn.SINGLE(IFERROR(((MMULT(NotlarYuzdelikBasari!$E90:$N90,DersMatris_Degerlendirme!D$4:D$13)/(SUM(DersMatris_Degerlendirme!D$4:D$13)))+(MMULT(NotlarYuzdelikBasari!$AL90:$AU90,DersMatris_Degerlendirme!D$15:D$24)/(SUM(DersMatris_Degerlendirme!D$15:D$24))))/2,0))*(DersMatris!$C$12/100)</f>
        <v>0.52650306556556559</v>
      </c>
      <c r="F90" s="208" cm="1">
        <f t="array" ref="F90">_xlfn.SINGLE(IFERROR(((MMULT(NotlarYuzdelikBasari!$E90:$N90,DersMatris_Degerlendirme!E$4:E$13)/(SUM(DersMatris_Degerlendirme!E$4:E$13)))+(MMULT(NotlarYuzdelikBasari!$AL90:$AU90,DersMatris_Degerlendirme!E$15:E$24)/(SUM(DersMatris_Degerlendirme!E$15:E$24))))/2,0))*(DersMatris!$D$12/100)</f>
        <v>0.75777176314626604</v>
      </c>
      <c r="G90" s="204" cm="1">
        <f t="array" ref="G90">_xlfn.SINGLE(IFERROR(((MMULT(NotlarYuzdelikBasari!$E90:$N90,DersMatris_Degerlendirme!F$4:F$13)/(SUM(DersMatris_Degerlendirme!F$4:F$13)))+(MMULT(NotlarYuzdelikBasari!$AL90:$AU90,DersMatris_Degerlendirme!F$15:F$24)/(SUM(DersMatris_Degerlendirme!F$15:F$24))))/2,0))*(DersMatris!$E$12/100)</f>
        <v>0.67650349650349662</v>
      </c>
      <c r="H90" s="204" cm="1">
        <f t="array" ref="H90">_xlfn.SINGLE(IFERROR(((MMULT(NotlarYuzdelikBasari!$E90:$N90,DersMatris_Degerlendirme!G$4:G$13)/(SUM(DersMatris_Degerlendirme!G$4:G$13)))+(MMULT(NotlarYuzdelikBasari!$AL90:$AU90,DersMatris_Degerlendirme!G$15:G$24)/(SUM(DersMatris_Degerlendirme!G$15:G$24))))/2,0))*(DersMatris!$F$12/100)</f>
        <v>0.74224137931034484</v>
      </c>
      <c r="I90" s="204" cm="1">
        <f t="array" ref="I90">_xlfn.SINGLE(IFERROR(((MMULT(NotlarYuzdelikBasari!$E90:$N90,DersMatris_Degerlendirme!H$4:H$13)/(SUM(DersMatris_Degerlendirme!H$4:H$13)))+(MMULT(NotlarYuzdelikBasari!$AL90:$AU90,DersMatris_Degerlendirme!H$15:H$24)/(SUM(DersMatris_Degerlendirme!H$15:H$24))))/2,0))*(DersMatris!$G$12/100)</f>
        <v>0.46069677871148462</v>
      </c>
      <c r="J90" s="204" cm="1">
        <f t="array" ref="J90">_xlfn.SINGLE(IFERROR(((MMULT(NotlarYuzdelikBasari!$E90:$N90,DersMatris_Degerlendirme!I$4:I$13)/(SUM(DersMatris_Degerlendirme!I$4:I$13)))+(MMULT(NotlarYuzdelikBasari!$AL90:$AU90,DersMatris_Degerlendirme!I$15:I$24)/(SUM(DersMatris_Degerlendirme!I$15:I$24))))/2,0))*(DersMatris!$H$12/100)</f>
        <v>0.17083333333333334</v>
      </c>
      <c r="K90" s="204" cm="1">
        <f t="array" ref="K90">_xlfn.SINGLE(IFERROR(((MMULT(NotlarYuzdelikBasari!$E90:$N90,DersMatris_Degerlendirme!J$4:J$13)/(SUM(DersMatris_Degerlendirme!J$4:J$13)))+(MMULT(NotlarYuzdelikBasari!$AL90:$AU90,DersMatris_Degerlendirme!J$15:J$24)/(SUM(DersMatris_Degerlendirme!J$15:J$24))))/2,0))*(DersMatris!$I$12/100)</f>
        <v>0.17500000000000002</v>
      </c>
      <c r="L90" s="204" cm="1">
        <f t="array" ref="L90">_xlfn.SINGLE(IFERROR(((MMULT(NotlarYuzdelikBasari!$E90:$N90,DersMatris_Degerlendirme!K$4:K$13)/(SUM(DersMatris_Degerlendirme!K$4:K$13)))+(MMULT(NotlarYuzdelikBasari!$AL90:$AU90,DersMatris_Degerlendirme!K$15:K$24)/(SUM(DersMatris_Degerlendirme!K$15:K$24))))/2,0))*(DersMatris!$J$12/100)</f>
        <v>0.22857142857142859</v>
      </c>
      <c r="M90" s="204" cm="1">
        <f t="array" ref="M90">_xlfn.SINGLE(IFERROR(((MMULT(NotlarYuzdelikBasari!$E90:$N90,DersMatris_Degerlendirme!L$4:L$13)/(SUM(DersMatris_Degerlendirme!L$4:L$13)))+(MMULT(NotlarYuzdelikBasari!$AL90:$AU90,DersMatris_Degerlendirme!L$15:L$24)/(SUM(DersMatris_Degerlendirme!L$15:L$24))))/2,0))*(DersMatris!$K$12/100)</f>
        <v>0.38734693877551013</v>
      </c>
      <c r="N90" s="204" cm="1">
        <f t="array" ref="N90">_xlfn.SINGLE(IFERROR(((MMULT(NotlarYuzdelikBasari!$E90:$N90,DersMatris_Degerlendirme!M$4:M$13)/(SUM(DersMatris_Degerlendirme!M$4:M$13)))+(MMULT(NotlarYuzdelikBasari!$AL90:$AU90,DersMatris_Degerlendirme!M$15:M$24)/(SUM(DersMatris_Degerlendirme!M$15:M$24))))/2,0))*(DersMatris!$L$12/100)</f>
        <v>0.31422794117647057</v>
      </c>
      <c r="O90" s="204" cm="1">
        <f t="array" ref="O90">_xlfn.SINGLE(IFERROR(((MMULT(NotlarYuzdelikBasari!$E90:$N90,DersMatris_Degerlendirme!N$4:N$13)/(SUM(DersMatris_Degerlendirme!N$4:N$13)))+(MMULT(NotlarYuzdelikBasari!$AL90:$AU90,DersMatris_Degerlendirme!N$15:N$24)/(SUM(DersMatris_Degerlendirme!N$15:N$24))))/2,0))*(DersMatris!$M$12/100)</f>
        <v>0.63327086049543668</v>
      </c>
      <c r="P90" s="204" cm="1">
        <f t="array" ref="P90">_xlfn.SINGLE(IFERROR(((MMULT(NotlarYuzdelikBasari!$E90:$N90,DersMatris_Degerlendirme!O$4:O$13)/(SUM(DersMatris_Degerlendirme!O$4:O$13)))+(MMULT(NotlarYuzdelikBasari!$AL90:$AU90,DersMatris_Degerlendirme!O$15:O$24)/(SUM(DersMatris_Degerlendirme!O$15:O$24))))/2,0))*(DersMatris!$N$12/100)</f>
        <v>0</v>
      </c>
      <c r="Q90" s="204" cm="1">
        <f t="array" ref="Q90">_xlfn.SINGLE(IFERROR(((MMULT(NotlarYuzdelikBasari!$E90:$N90,DersMatris_Degerlendirme!P$4:P$13)/(SUM(DersMatris_Degerlendirme!P$4:P$13)))+(MMULT(NotlarYuzdelikBasari!$AL90:$AU90,DersMatris_Degerlendirme!P$15:P$24)/(SUM(DersMatris_Degerlendirme!P$15:P$24))))/2,0))*(DersMatris!$O$12/100)</f>
        <v>0</v>
      </c>
      <c r="R90" s="204" cm="1">
        <f t="array" ref="R90">_xlfn.SINGLE(IFERROR(((MMULT(NotlarYuzdelikBasari!$E90:$N90,DersMatris_Degerlendirme!Q$4:Q$13)/(SUM(DersMatris_Degerlendirme!Q$4:Q$13)))+(MMULT(NotlarYuzdelikBasari!$AL90:$AU90,DersMatris_Degerlendirme!Q$15:Q$24)/(SUM(DersMatris_Degerlendirme!Q$15:Q$24))))/2,0))*(DersMatris!$P$12/100)</f>
        <v>0</v>
      </c>
      <c r="S90" s="204" cm="1">
        <f t="array" ref="S90">_xlfn.SINGLE(IFERROR(((MMULT(NotlarYuzdelikBasari!$E90:$N90,DersMatris_Degerlendirme!R$4:R$13)/(SUM(DersMatris_Degerlendirme!R$4:R$13)))+(MMULT(NotlarYuzdelikBasari!$AL90:$AU90,DersMatris_Degerlendirme!R$15:R$24)/(SUM(DersMatris_Degerlendirme!R$15:R$24))))/2,0))*(DersMatris!$Q$12/100)</f>
        <v>0</v>
      </c>
      <c r="U90" s="188">
        <f>IFERROR(
    (
        IFERROR( MMULT(NotlarYuzdelikBasari!$E90:$N90, Degerlendirme!D$4:D$13) / SUM(Degerlendirme!D$4:D$13), 0 ) +
        IFERROR( MMULT(NotlarYuzdelikBasari!$AL90:$AU90, Degerlendirme!D$15:D$24) / SUM(Degerlendirme!D$15:D$24), 0 )
    ) / 2,
    0
)</f>
        <v>0.5</v>
      </c>
      <c r="V90" s="188">
        <f>IFERROR(
    (
        IFERROR( MMULT(NotlarYuzdelikBasari!$E90:$N90, Degerlendirme!E$4:E$13) / SUM(Degerlendirme!E$4:E$13), 0 ) +
        IFERROR( MMULT(NotlarYuzdelikBasari!$AL90:$AU90, Degerlendirme!E$15:E$24) / SUM(Degerlendirme!E$15:E$24), 0 )
    ) / 2,
    0
)</f>
        <v>0.79166666666666674</v>
      </c>
      <c r="W90" s="188">
        <f>IFERROR(
    (
        IFERROR( MMULT(NotlarYuzdelikBasari!$E90:$N90, Degerlendirme!F$4:F$13) / SUM(Degerlendirme!F$4:F$13), 0 ) +
        IFERROR( MMULT(NotlarYuzdelikBasari!$AL90:$AU90, Degerlendirme!F$15:F$24) / SUM(Degerlendirme!F$15:F$24), 0 )
    ) / 2,
    0
)</f>
        <v>0.83333333333333326</v>
      </c>
      <c r="X90" s="188">
        <f>IFERROR(
    (
        IFERROR( MMULT(NotlarYuzdelikBasari!$E90:$N90, Degerlendirme!G$4:G$13) / SUM(Degerlendirme!G$4:G$13), 0 ) +
        IFERROR( MMULT(NotlarYuzdelikBasari!$AL90:$AU90, Degerlendirme!G$15:G$24) / SUM(Degerlendirme!G$15:G$24), 0 )
    ) / 2,
    0
)</f>
        <v>0.83333333333333326</v>
      </c>
      <c r="Y90" s="188">
        <f>IFERROR(
    (
        IFERROR( MMULT(NotlarYuzdelikBasari!$E90:$N90, Degerlendirme!H$4:H$13) / SUM(Degerlendirme!H$4:H$13), 0 ) +
        IFERROR( MMULT(NotlarYuzdelikBasari!$AL90:$AU90, Degerlendirme!H$15:H$24) / SUM(Degerlendirme!H$15:H$24), 0 )
    ) / 2,
    0
)</f>
        <v>0.375</v>
      </c>
      <c r="Z90" s="188">
        <f>IFERROR(
    (
        IFERROR( MMULT(NotlarYuzdelikBasari!$E90:$N90, Degerlendirme!I$4:I$13) / SUM(Degerlendirme!I$4:I$13), 0 ) +
        IFERROR( MMULT(NotlarYuzdelikBasari!$AL90:$AU90, Degerlendirme!I$15:I$24) / SUM(Degerlendirme!I$15:I$24), 0 )
    ) / 2,
    0
)</f>
        <v>0.8125</v>
      </c>
      <c r="AA90" s="188">
        <f>IFERROR(
    (
        IFERROR( MMULT(NotlarYuzdelikBasari!$E90:$N90, Degerlendirme!J$4:J$13) / SUM(Degerlendirme!J$4:J$13), 0 ) +
        IFERROR( MMULT(NotlarYuzdelikBasari!$AL90:$AU90, Degerlendirme!J$15:J$24) / SUM(Degerlendirme!J$15:J$24), 0 )
    ) / 2,
    0
)</f>
        <v>0.875</v>
      </c>
      <c r="AB90" s="188">
        <f>IFERROR(
    (
        IFERROR( MMULT(NotlarYuzdelikBasari!$E90:$N90, Degerlendirme!K$4:K$13) / SUM(Degerlendirme!K$4:K$13), 0 ) +
        IFERROR( MMULT(NotlarYuzdelikBasari!$AL90:$AU90, Degerlendirme!K$15:K$24) / SUM(Degerlendirme!K$15:K$24), 0 )
    ) / 2,
    0
)</f>
        <v>1</v>
      </c>
    </row>
    <row r="91" spans="1:28" x14ac:dyDescent="0.25">
      <c r="A91" s="94">
        <v>89</v>
      </c>
      <c r="B91" s="143">
        <f>IF(Notlar!B91&lt;&gt;"",Notlar!B91,"")</f>
        <v>2311505288</v>
      </c>
      <c r="C91" s="144" t="str">
        <f>IF(Notlar!C91&lt;&gt;"",Notlar!C91,"")</f>
        <v xml:space="preserve">MİRAY </v>
      </c>
      <c r="D91" s="184" t="str">
        <f>IF(Notlar!D91&lt;&gt;"",Notlar!D91,"")</f>
        <v>ÇALIK</v>
      </c>
      <c r="E91" s="208" cm="1">
        <f t="array" ref="E91">_xlfn.SINGLE(IFERROR(((MMULT(NotlarYuzdelikBasari!$E91:$N91,DersMatris_Degerlendirme!D$4:D$13)/(SUM(DersMatris_Degerlendirme!D$4:D$13)))+(MMULT(NotlarYuzdelikBasari!$AL91:$AU91,DersMatris_Degerlendirme!D$15:D$24)/(SUM(DersMatris_Degerlendirme!D$15:D$24))))/2,0))*(DersMatris!$C$12/100)</f>
        <v>0</v>
      </c>
      <c r="F91" s="208" cm="1">
        <f t="array" ref="F91">_xlfn.SINGLE(IFERROR(((MMULT(NotlarYuzdelikBasari!$E91:$N91,DersMatris_Degerlendirme!E$4:E$13)/(SUM(DersMatris_Degerlendirme!E$4:E$13)))+(MMULT(NotlarYuzdelikBasari!$AL91:$AU91,DersMatris_Degerlendirme!E$15:E$24)/(SUM(DersMatris_Degerlendirme!E$15:E$24))))/2,0))*(DersMatris!$D$12/100)</f>
        <v>0</v>
      </c>
      <c r="G91" s="204" cm="1">
        <f t="array" ref="G91">_xlfn.SINGLE(IFERROR(((MMULT(NotlarYuzdelikBasari!$E91:$N91,DersMatris_Degerlendirme!F$4:F$13)/(SUM(DersMatris_Degerlendirme!F$4:F$13)))+(MMULT(NotlarYuzdelikBasari!$AL91:$AU91,DersMatris_Degerlendirme!F$15:F$24)/(SUM(DersMatris_Degerlendirme!F$15:F$24))))/2,0))*(DersMatris!$E$12/100)</f>
        <v>0</v>
      </c>
      <c r="H91" s="204" cm="1">
        <f t="array" ref="H91">_xlfn.SINGLE(IFERROR(((MMULT(NotlarYuzdelikBasari!$E91:$N91,DersMatris_Degerlendirme!G$4:G$13)/(SUM(DersMatris_Degerlendirme!G$4:G$13)))+(MMULT(NotlarYuzdelikBasari!$AL91:$AU91,DersMatris_Degerlendirme!G$15:G$24)/(SUM(DersMatris_Degerlendirme!G$15:G$24))))/2,0))*(DersMatris!$F$12/100)</f>
        <v>0</v>
      </c>
      <c r="I91" s="204" cm="1">
        <f t="array" ref="I91">_xlfn.SINGLE(IFERROR(((MMULT(NotlarYuzdelikBasari!$E91:$N91,DersMatris_Degerlendirme!H$4:H$13)/(SUM(DersMatris_Degerlendirme!H$4:H$13)))+(MMULT(NotlarYuzdelikBasari!$AL91:$AU91,DersMatris_Degerlendirme!H$15:H$24)/(SUM(DersMatris_Degerlendirme!H$15:H$24))))/2,0))*(DersMatris!$G$12/100)</f>
        <v>0</v>
      </c>
      <c r="J91" s="204" cm="1">
        <f t="array" ref="J91">_xlfn.SINGLE(IFERROR(((MMULT(NotlarYuzdelikBasari!$E91:$N91,DersMatris_Degerlendirme!I$4:I$13)/(SUM(DersMatris_Degerlendirme!I$4:I$13)))+(MMULT(NotlarYuzdelikBasari!$AL91:$AU91,DersMatris_Degerlendirme!I$15:I$24)/(SUM(DersMatris_Degerlendirme!I$15:I$24))))/2,0))*(DersMatris!$H$12/100)</f>
        <v>0</v>
      </c>
      <c r="K91" s="204" cm="1">
        <f t="array" ref="K91">_xlfn.SINGLE(IFERROR(((MMULT(NotlarYuzdelikBasari!$E91:$N91,DersMatris_Degerlendirme!J$4:J$13)/(SUM(DersMatris_Degerlendirme!J$4:J$13)))+(MMULT(NotlarYuzdelikBasari!$AL91:$AU91,DersMatris_Degerlendirme!J$15:J$24)/(SUM(DersMatris_Degerlendirme!J$15:J$24))))/2,0))*(DersMatris!$I$12/100)</f>
        <v>0</v>
      </c>
      <c r="L91" s="204" cm="1">
        <f t="array" ref="L91">_xlfn.SINGLE(IFERROR(((MMULT(NotlarYuzdelikBasari!$E91:$N91,DersMatris_Degerlendirme!K$4:K$13)/(SUM(DersMatris_Degerlendirme!K$4:K$13)))+(MMULT(NotlarYuzdelikBasari!$AL91:$AU91,DersMatris_Degerlendirme!K$15:K$24)/(SUM(DersMatris_Degerlendirme!K$15:K$24))))/2,0))*(DersMatris!$J$12/100)</f>
        <v>0</v>
      </c>
      <c r="M91" s="204" cm="1">
        <f t="array" ref="M91">_xlfn.SINGLE(IFERROR(((MMULT(NotlarYuzdelikBasari!$E91:$N91,DersMatris_Degerlendirme!L$4:L$13)/(SUM(DersMatris_Degerlendirme!L$4:L$13)))+(MMULT(NotlarYuzdelikBasari!$AL91:$AU91,DersMatris_Degerlendirme!L$15:L$24)/(SUM(DersMatris_Degerlendirme!L$15:L$24))))/2,0))*(DersMatris!$K$12/100)</f>
        <v>0</v>
      </c>
      <c r="N91" s="204" cm="1">
        <f t="array" ref="N91">_xlfn.SINGLE(IFERROR(((MMULT(NotlarYuzdelikBasari!$E91:$N91,DersMatris_Degerlendirme!M$4:M$13)/(SUM(DersMatris_Degerlendirme!M$4:M$13)))+(MMULT(NotlarYuzdelikBasari!$AL91:$AU91,DersMatris_Degerlendirme!M$15:M$24)/(SUM(DersMatris_Degerlendirme!M$15:M$24))))/2,0))*(DersMatris!$L$12/100)</f>
        <v>0</v>
      </c>
      <c r="O91" s="204" cm="1">
        <f t="array" ref="O91">_xlfn.SINGLE(IFERROR(((MMULT(NotlarYuzdelikBasari!$E91:$N91,DersMatris_Degerlendirme!N$4:N$13)/(SUM(DersMatris_Degerlendirme!N$4:N$13)))+(MMULT(NotlarYuzdelikBasari!$AL91:$AU91,DersMatris_Degerlendirme!N$15:N$24)/(SUM(DersMatris_Degerlendirme!N$15:N$24))))/2,0))*(DersMatris!$M$12/100)</f>
        <v>0</v>
      </c>
      <c r="P91" s="204" cm="1">
        <f t="array" ref="P91">_xlfn.SINGLE(IFERROR(((MMULT(NotlarYuzdelikBasari!$E91:$N91,DersMatris_Degerlendirme!O$4:O$13)/(SUM(DersMatris_Degerlendirme!O$4:O$13)))+(MMULT(NotlarYuzdelikBasari!$AL91:$AU91,DersMatris_Degerlendirme!O$15:O$24)/(SUM(DersMatris_Degerlendirme!O$15:O$24))))/2,0))*(DersMatris!$N$12/100)</f>
        <v>0</v>
      </c>
      <c r="Q91" s="204" cm="1">
        <f t="array" ref="Q91">_xlfn.SINGLE(IFERROR(((MMULT(NotlarYuzdelikBasari!$E91:$N91,DersMatris_Degerlendirme!P$4:P$13)/(SUM(DersMatris_Degerlendirme!P$4:P$13)))+(MMULT(NotlarYuzdelikBasari!$AL91:$AU91,DersMatris_Degerlendirme!P$15:P$24)/(SUM(DersMatris_Degerlendirme!P$15:P$24))))/2,0))*(DersMatris!$O$12/100)</f>
        <v>0</v>
      </c>
      <c r="R91" s="204" cm="1">
        <f t="array" ref="R91">_xlfn.SINGLE(IFERROR(((MMULT(NotlarYuzdelikBasari!$E91:$N91,DersMatris_Degerlendirme!Q$4:Q$13)/(SUM(DersMatris_Degerlendirme!Q$4:Q$13)))+(MMULT(NotlarYuzdelikBasari!$AL91:$AU91,DersMatris_Degerlendirme!Q$15:Q$24)/(SUM(DersMatris_Degerlendirme!Q$15:Q$24))))/2,0))*(DersMatris!$P$12/100)</f>
        <v>0</v>
      </c>
      <c r="S91" s="204" cm="1">
        <f t="array" ref="S91">_xlfn.SINGLE(IFERROR(((MMULT(NotlarYuzdelikBasari!$E91:$N91,DersMatris_Degerlendirme!R$4:R$13)/(SUM(DersMatris_Degerlendirme!R$4:R$13)))+(MMULT(NotlarYuzdelikBasari!$AL91:$AU91,DersMatris_Degerlendirme!R$15:R$24)/(SUM(DersMatris_Degerlendirme!R$15:R$24))))/2,0))*(DersMatris!$Q$12/100)</f>
        <v>0</v>
      </c>
      <c r="U91" s="188">
        <f>IFERROR(
    (
        IFERROR( MMULT(NotlarYuzdelikBasari!$E91:$N91, Degerlendirme!D$4:D$13) / SUM(Degerlendirme!D$4:D$13), 0 ) +
        IFERROR( MMULT(NotlarYuzdelikBasari!$AL91:$AU91, Degerlendirme!D$15:D$24) / SUM(Degerlendirme!D$15:D$24), 0 )
    ) / 2,
    0
)</f>
        <v>0</v>
      </c>
      <c r="V91" s="188">
        <f>IFERROR(
    (
        IFERROR( MMULT(NotlarYuzdelikBasari!$E91:$N91, Degerlendirme!E$4:E$13) / SUM(Degerlendirme!E$4:E$13), 0 ) +
        IFERROR( MMULT(NotlarYuzdelikBasari!$AL91:$AU91, Degerlendirme!E$15:E$24) / SUM(Degerlendirme!E$15:E$24), 0 )
    ) / 2,
    0
)</f>
        <v>0</v>
      </c>
      <c r="W91" s="188">
        <f>IFERROR(
    (
        IFERROR( MMULT(NotlarYuzdelikBasari!$E91:$N91, Degerlendirme!F$4:F$13) / SUM(Degerlendirme!F$4:F$13), 0 ) +
        IFERROR( MMULT(NotlarYuzdelikBasari!$AL91:$AU91, Degerlendirme!F$15:F$24) / SUM(Degerlendirme!F$15:F$24), 0 )
    ) / 2,
    0
)</f>
        <v>0</v>
      </c>
      <c r="X91" s="188">
        <f>IFERROR(
    (
        IFERROR( MMULT(NotlarYuzdelikBasari!$E91:$N91, Degerlendirme!G$4:G$13) / SUM(Degerlendirme!G$4:G$13), 0 ) +
        IFERROR( MMULT(NotlarYuzdelikBasari!$AL91:$AU91, Degerlendirme!G$15:G$24) / SUM(Degerlendirme!G$15:G$24), 0 )
    ) / 2,
    0
)</f>
        <v>0</v>
      </c>
      <c r="Y91" s="188">
        <f>IFERROR(
    (
        IFERROR( MMULT(NotlarYuzdelikBasari!$E91:$N91, Degerlendirme!H$4:H$13) / SUM(Degerlendirme!H$4:H$13), 0 ) +
        IFERROR( MMULT(NotlarYuzdelikBasari!$AL91:$AU91, Degerlendirme!H$15:H$24) / SUM(Degerlendirme!H$15:H$24), 0 )
    ) / 2,
    0
)</f>
        <v>0</v>
      </c>
      <c r="Z91" s="188">
        <f>IFERROR(
    (
        IFERROR( MMULT(NotlarYuzdelikBasari!$E91:$N91, Degerlendirme!I$4:I$13) / SUM(Degerlendirme!I$4:I$13), 0 ) +
        IFERROR( MMULT(NotlarYuzdelikBasari!$AL91:$AU91, Degerlendirme!I$15:I$24) / SUM(Degerlendirme!I$15:I$24), 0 )
    ) / 2,
    0
)</f>
        <v>0</v>
      </c>
      <c r="AA91" s="188">
        <f>IFERROR(
    (
        IFERROR( MMULT(NotlarYuzdelikBasari!$E91:$N91, Degerlendirme!J$4:J$13) / SUM(Degerlendirme!J$4:J$13), 0 ) +
        IFERROR( MMULT(NotlarYuzdelikBasari!$AL91:$AU91, Degerlendirme!J$15:J$24) / SUM(Degerlendirme!J$15:J$24), 0 )
    ) / 2,
    0
)</f>
        <v>0</v>
      </c>
      <c r="AB91" s="188">
        <f>IFERROR(
    (
        IFERROR( MMULT(NotlarYuzdelikBasari!$E91:$N91, Degerlendirme!K$4:K$13) / SUM(Degerlendirme!K$4:K$13), 0 ) +
        IFERROR( MMULT(NotlarYuzdelikBasari!$AL91:$AU91, Degerlendirme!K$15:K$24) / SUM(Degerlendirme!K$15:K$24), 0 )
    ) / 2,
    0
)</f>
        <v>0</v>
      </c>
    </row>
    <row r="92" spans="1:28" x14ac:dyDescent="0.25">
      <c r="A92" s="95">
        <v>90</v>
      </c>
      <c r="B92" s="141">
        <f>IF(Notlar!B92&lt;&gt;"",Notlar!B92,"")</f>
        <v>2311505289</v>
      </c>
      <c r="C92" s="142" t="str">
        <f>IF(Notlar!C92&lt;&gt;"",Notlar!C92,"")</f>
        <v xml:space="preserve">ENES TUNAHAN </v>
      </c>
      <c r="D92" s="183" t="str">
        <f>IF(Notlar!D92&lt;&gt;"",Notlar!D92,"")</f>
        <v>KAPAN</v>
      </c>
      <c r="E92" s="208" cm="1">
        <f t="array" ref="E92">_xlfn.SINGLE(IFERROR(((MMULT(NotlarYuzdelikBasari!$E92:$N92,DersMatris_Degerlendirme!D$4:D$13)/(SUM(DersMatris_Degerlendirme!D$4:D$13)))+(MMULT(NotlarYuzdelikBasari!$AL92:$AU92,DersMatris_Degerlendirme!D$15:D$24)/(SUM(DersMatris_Degerlendirme!D$15:D$24))))/2,0))*(DersMatris!$C$12/100)</f>
        <v>0.39649024024024027</v>
      </c>
      <c r="F92" s="208" cm="1">
        <f t="array" ref="F92">_xlfn.SINGLE(IFERROR(((MMULT(NotlarYuzdelikBasari!$E92:$N92,DersMatris_Degerlendirme!E$4:E$13)/(SUM(DersMatris_Degerlendirme!E$4:E$13)))+(MMULT(NotlarYuzdelikBasari!$AL92:$AU92,DersMatris_Degerlendirme!E$15:E$24)/(SUM(DersMatris_Degerlendirme!E$15:E$24))))/2,0))*(DersMatris!$D$12/100)</f>
        <v>0.56588046840477246</v>
      </c>
      <c r="G92" s="204" cm="1">
        <f t="array" ref="G92">_xlfn.SINGLE(IFERROR(((MMULT(NotlarYuzdelikBasari!$E92:$N92,DersMatris_Degerlendirme!F$4:F$13)/(SUM(DersMatris_Degerlendirme!F$4:F$13)))+(MMULT(NotlarYuzdelikBasari!$AL92:$AU92,DersMatris_Degerlendirme!F$15:F$24)/(SUM(DersMatris_Degerlendirme!F$15:F$24))))/2,0))*(DersMatris!$E$12/100)</f>
        <v>0.50111888111888114</v>
      </c>
      <c r="H92" s="204" cm="1">
        <f t="array" ref="H92">_xlfn.SINGLE(IFERROR(((MMULT(NotlarYuzdelikBasari!$E92:$N92,DersMatris_Degerlendirme!G$4:G$13)/(SUM(DersMatris_Degerlendirme!G$4:G$13)))+(MMULT(NotlarYuzdelikBasari!$AL92:$AU92,DersMatris_Degerlendirme!G$15:G$24)/(SUM(DersMatris_Degerlendirme!G$15:G$24))))/2,0))*(DersMatris!$F$12/100)</f>
        <v>0.55080818965517242</v>
      </c>
      <c r="I92" s="204" cm="1">
        <f t="array" ref="I92">_xlfn.SINGLE(IFERROR(((MMULT(NotlarYuzdelikBasari!$E92:$N92,DersMatris_Degerlendirme!H$4:H$13)/(SUM(DersMatris_Degerlendirme!H$4:H$13)))+(MMULT(NotlarYuzdelikBasari!$AL92:$AU92,DersMatris_Degerlendirme!H$15:H$24)/(SUM(DersMatris_Degerlendirme!H$15:H$24))))/2,0))*(DersMatris!$G$12/100)</f>
        <v>0.33817693744164334</v>
      </c>
      <c r="J92" s="204" cm="1">
        <f t="array" ref="J92">_xlfn.SINGLE(IFERROR(((MMULT(NotlarYuzdelikBasari!$E92:$N92,DersMatris_Degerlendirme!I$4:I$13)/(SUM(DersMatris_Degerlendirme!I$4:I$13)))+(MMULT(NotlarYuzdelikBasari!$AL92:$AU92,DersMatris_Degerlendirme!I$15:I$24)/(SUM(DersMatris_Degerlendirme!I$15:I$24))))/2,0))*(DersMatris!$H$12/100)</f>
        <v>0.12916666666666665</v>
      </c>
      <c r="K92" s="204" cm="1">
        <f t="array" ref="K92">_xlfn.SINGLE(IFERROR(((MMULT(NotlarYuzdelikBasari!$E92:$N92,DersMatris_Degerlendirme!J$4:J$13)/(SUM(DersMatris_Degerlendirme!J$4:J$13)))+(MMULT(NotlarYuzdelikBasari!$AL92:$AU92,DersMatris_Degerlendirme!J$15:J$24)/(SUM(DersMatris_Degerlendirme!J$15:J$24))))/2,0))*(DersMatris!$I$12/100)</f>
        <v>0.13333333333333333</v>
      </c>
      <c r="L92" s="204" cm="1">
        <f t="array" ref="L92">_xlfn.SINGLE(IFERROR(((MMULT(NotlarYuzdelikBasari!$E92:$N92,DersMatris_Degerlendirme!K$4:K$13)/(SUM(DersMatris_Degerlendirme!K$4:K$13)))+(MMULT(NotlarYuzdelikBasari!$AL92:$AU92,DersMatris_Degerlendirme!K$15:K$24)/(SUM(DersMatris_Degerlendirme!K$15:K$24))))/2,0))*(DersMatris!$J$12/100)</f>
        <v>0.16904761904761903</v>
      </c>
      <c r="M92" s="204" cm="1">
        <f t="array" ref="M92">_xlfn.SINGLE(IFERROR(((MMULT(NotlarYuzdelikBasari!$E92:$N92,DersMatris_Degerlendirme!L$4:L$13)/(SUM(DersMatris_Degerlendirme!L$4:L$13)))+(MMULT(NotlarYuzdelikBasari!$AL92:$AU92,DersMatris_Degerlendirme!L$15:L$24)/(SUM(DersMatris_Degerlendirme!L$15:L$24))))/2,0))*(DersMatris!$K$12/100)</f>
        <v>0.28843537414965981</v>
      </c>
      <c r="N92" s="204" cm="1">
        <f t="array" ref="N92">_xlfn.SINGLE(IFERROR(((MMULT(NotlarYuzdelikBasari!$E92:$N92,DersMatris_Degerlendirme!M$4:M$13)/(SUM(DersMatris_Degerlendirme!M$4:M$13)))+(MMULT(NotlarYuzdelikBasari!$AL92:$AU92,DersMatris_Degerlendirme!M$15:M$24)/(SUM(DersMatris_Degerlendirme!M$15:M$24))))/2,0))*(DersMatris!$L$12/100)</f>
        <v>0.23401960784313722</v>
      </c>
      <c r="O92" s="204" cm="1">
        <f t="array" ref="O92">_xlfn.SINGLE(IFERROR(((MMULT(NotlarYuzdelikBasari!$E92:$N92,DersMatris_Degerlendirme!N$4:N$13)/(SUM(DersMatris_Degerlendirme!N$4:N$13)))+(MMULT(NotlarYuzdelikBasari!$AL92:$AU92,DersMatris_Degerlendirme!N$15:N$24)/(SUM(DersMatris_Degerlendirme!N$15:N$24))))/2,0))*(DersMatris!$M$12/100)</f>
        <v>0.47376140808344192</v>
      </c>
      <c r="P92" s="204" cm="1">
        <f t="array" ref="P92">_xlfn.SINGLE(IFERROR(((MMULT(NotlarYuzdelikBasari!$E92:$N92,DersMatris_Degerlendirme!O$4:O$13)/(SUM(DersMatris_Degerlendirme!O$4:O$13)))+(MMULT(NotlarYuzdelikBasari!$AL92:$AU92,DersMatris_Degerlendirme!O$15:O$24)/(SUM(DersMatris_Degerlendirme!O$15:O$24))))/2,0))*(DersMatris!$N$12/100)</f>
        <v>0</v>
      </c>
      <c r="Q92" s="204" cm="1">
        <f t="array" ref="Q92">_xlfn.SINGLE(IFERROR(((MMULT(NotlarYuzdelikBasari!$E92:$N92,DersMatris_Degerlendirme!P$4:P$13)/(SUM(DersMatris_Degerlendirme!P$4:P$13)))+(MMULT(NotlarYuzdelikBasari!$AL92:$AU92,DersMatris_Degerlendirme!P$15:P$24)/(SUM(DersMatris_Degerlendirme!P$15:P$24))))/2,0))*(DersMatris!$O$12/100)</f>
        <v>0</v>
      </c>
      <c r="R92" s="204" cm="1">
        <f t="array" ref="R92">_xlfn.SINGLE(IFERROR(((MMULT(NotlarYuzdelikBasari!$E92:$N92,DersMatris_Degerlendirme!Q$4:Q$13)/(SUM(DersMatris_Degerlendirme!Q$4:Q$13)))+(MMULT(NotlarYuzdelikBasari!$AL92:$AU92,DersMatris_Degerlendirme!Q$15:Q$24)/(SUM(DersMatris_Degerlendirme!Q$15:Q$24))))/2,0))*(DersMatris!$P$12/100)</f>
        <v>0</v>
      </c>
      <c r="S92" s="204" cm="1">
        <f t="array" ref="S92">_xlfn.SINGLE(IFERROR(((MMULT(NotlarYuzdelikBasari!$E92:$N92,DersMatris_Degerlendirme!R$4:R$13)/(SUM(DersMatris_Degerlendirme!R$4:R$13)))+(MMULT(NotlarYuzdelikBasari!$AL92:$AU92,DersMatris_Degerlendirme!R$15:R$24)/(SUM(DersMatris_Degerlendirme!R$15:R$24))))/2,0))*(DersMatris!$Q$12/100)</f>
        <v>0</v>
      </c>
      <c r="U92" s="188">
        <f>IFERROR(
    (
        IFERROR( MMULT(NotlarYuzdelikBasari!$E92:$N92, Degerlendirme!D$4:D$13) / SUM(Degerlendirme!D$4:D$13), 0 ) +
        IFERROR( MMULT(NotlarYuzdelikBasari!$AL92:$AU92, Degerlendirme!D$15:D$24) / SUM(Degerlendirme!D$15:D$24), 0 )
    ) / 2,
    0
)</f>
        <v>0.375</v>
      </c>
      <c r="V92" s="188">
        <f>IFERROR(
    (
        IFERROR( MMULT(NotlarYuzdelikBasari!$E92:$N92, Degerlendirme!E$4:E$13) / SUM(Degerlendirme!E$4:E$13), 0 ) +
        IFERROR( MMULT(NotlarYuzdelikBasari!$AL92:$AU92, Degerlendirme!E$15:E$24) / SUM(Degerlendirme!E$15:E$24), 0 )
    ) / 2,
    0
)</f>
        <v>0.64583333333333326</v>
      </c>
      <c r="W92" s="188">
        <f>IFERROR(
    (
        IFERROR( MMULT(NotlarYuzdelikBasari!$E92:$N92, Degerlendirme!F$4:F$13) / SUM(Degerlendirme!F$4:F$13), 0 ) +
        IFERROR( MMULT(NotlarYuzdelikBasari!$AL92:$AU92, Degerlendirme!F$15:F$24) / SUM(Degerlendirme!F$15:F$24), 0 )
    ) / 2,
    0
)</f>
        <v>0.45833333333333331</v>
      </c>
      <c r="X92" s="188">
        <f>IFERROR(
    (
        IFERROR( MMULT(NotlarYuzdelikBasari!$E92:$N92, Degerlendirme!G$4:G$13) / SUM(Degerlendirme!G$4:G$13), 0 ) +
        IFERROR( MMULT(NotlarYuzdelikBasari!$AL92:$AU92, Degerlendirme!G$15:G$24) / SUM(Degerlendirme!G$15:G$24), 0 )
    ) / 2,
    0
)</f>
        <v>0.58333333333333326</v>
      </c>
      <c r="Y92" s="188">
        <f>IFERROR(
    (
        IFERROR( MMULT(NotlarYuzdelikBasari!$E92:$N92, Degerlendirme!H$4:H$13) / SUM(Degerlendirme!H$4:H$13), 0 ) +
        IFERROR( MMULT(NotlarYuzdelikBasari!$AL92:$AU92, Degerlendirme!H$15:H$24) / SUM(Degerlendirme!H$15:H$24), 0 )
    ) / 2,
    0
)</f>
        <v>0.29166666666666669</v>
      </c>
      <c r="Z92" s="188">
        <f>IFERROR(
    (
        IFERROR( MMULT(NotlarYuzdelikBasari!$E92:$N92, Degerlendirme!I$4:I$13) / SUM(Degerlendirme!I$4:I$13), 0 ) +
        IFERROR( MMULT(NotlarYuzdelikBasari!$AL92:$AU92, Degerlendirme!I$15:I$24) / SUM(Degerlendirme!I$15:I$24), 0 )
    ) / 2,
    0
)</f>
        <v>0.6875</v>
      </c>
      <c r="AA92" s="188">
        <f>IFERROR(
    (
        IFERROR( MMULT(NotlarYuzdelikBasari!$E92:$N92, Degerlendirme!J$4:J$13) / SUM(Degerlendirme!J$4:J$13), 0 ) +
        IFERROR( MMULT(NotlarYuzdelikBasari!$AL92:$AU92, Degerlendirme!J$15:J$24) / SUM(Degerlendirme!J$15:J$24), 0 )
    ) / 2,
    0
)</f>
        <v>0.66666666666666674</v>
      </c>
      <c r="AB92" s="188">
        <f>IFERROR(
    (
        IFERROR( MMULT(NotlarYuzdelikBasari!$E92:$N92, Degerlendirme!K$4:K$13) / SUM(Degerlendirme!K$4:K$13), 0 ) +
        IFERROR( MMULT(NotlarYuzdelikBasari!$AL92:$AU92, Degerlendirme!K$15:K$24) / SUM(Degerlendirme!K$15:K$24), 0 )
    ) / 2,
    0
)</f>
        <v>0.625</v>
      </c>
    </row>
    <row r="93" spans="1:28" x14ac:dyDescent="0.25">
      <c r="A93" s="94">
        <v>91</v>
      </c>
      <c r="B93" s="143">
        <f>IF(Notlar!B93&lt;&gt;"",Notlar!B93,"")</f>
        <v>2311505291</v>
      </c>
      <c r="C93" s="144" t="str">
        <f>IF(Notlar!C93&lt;&gt;"",Notlar!C93,"")</f>
        <v xml:space="preserve">BURAK MÜNTEHA </v>
      </c>
      <c r="D93" s="184" t="str">
        <f>IF(Notlar!D93&lt;&gt;"",Notlar!D93,"")</f>
        <v>ELLİK</v>
      </c>
      <c r="E93" s="208" cm="1">
        <f t="array" ref="E93">_xlfn.SINGLE(IFERROR(((MMULT(NotlarYuzdelikBasari!$E93:$N93,DersMatris_Degerlendirme!D$4:D$13)/(SUM(DersMatris_Degerlendirme!D$4:D$13)))+(MMULT(NotlarYuzdelikBasari!$AL93:$AU93,DersMatris_Degerlendirme!D$15:D$24)/(SUM(DersMatris_Degerlendirme!D$15:D$24))))/2,0))*(DersMatris!$C$12/100)</f>
        <v>0.52576013513513509</v>
      </c>
      <c r="F93" s="208" cm="1">
        <f t="array" ref="F93">_xlfn.SINGLE(IFERROR(((MMULT(NotlarYuzdelikBasari!$E93:$N93,DersMatris_Degerlendirme!E$4:E$13)/(SUM(DersMatris_Degerlendirme!E$4:E$13)))+(MMULT(NotlarYuzdelikBasari!$AL93:$AU93,DersMatris_Degerlendirme!E$15:E$24)/(SUM(DersMatris_Degerlendirme!E$15:E$24))))/2,0))*(DersMatris!$D$12/100)</f>
        <v>0.7602822580645161</v>
      </c>
      <c r="G93" s="204" cm="1">
        <f t="array" ref="G93">_xlfn.SINGLE(IFERROR(((MMULT(NotlarYuzdelikBasari!$E93:$N93,DersMatris_Degerlendirme!F$4:F$13)/(SUM(DersMatris_Degerlendirme!F$4:F$13)))+(MMULT(NotlarYuzdelikBasari!$AL93:$AU93,DersMatris_Degerlendirme!F$15:F$24)/(SUM(DersMatris_Degerlendirme!F$15:F$24))))/2,0))*(DersMatris!$E$12/100)</f>
        <v>0.68181818181818188</v>
      </c>
      <c r="H93" s="204" cm="1">
        <f t="array" ref="H93">_xlfn.SINGLE(IFERROR(((MMULT(NotlarYuzdelikBasari!$E93:$N93,DersMatris_Degerlendirme!G$4:G$13)/(SUM(DersMatris_Degerlendirme!G$4:G$13)))+(MMULT(NotlarYuzdelikBasari!$AL93:$AU93,DersMatris_Degerlendirme!G$15:G$24)/(SUM(DersMatris_Degerlendirme!G$15:G$24))))/2,0))*(DersMatris!$F$12/100)</f>
        <v>0.74676724137931028</v>
      </c>
      <c r="I93" s="204" cm="1">
        <f t="array" ref="I93">_xlfn.SINGLE(IFERROR(((MMULT(NotlarYuzdelikBasari!$E93:$N93,DersMatris_Degerlendirme!H$4:H$13)/(SUM(DersMatris_Degerlendirme!H$4:H$13)))+(MMULT(NotlarYuzdelikBasari!$AL93:$AU93,DersMatris_Degerlendirme!H$15:H$24)/(SUM(DersMatris_Degerlendirme!H$15:H$24))))/2,0))*(DersMatris!$G$12/100)</f>
        <v>0.46369047619047626</v>
      </c>
      <c r="J93" s="204" cm="1">
        <f t="array" ref="J93">_xlfn.SINGLE(IFERROR(((MMULT(NotlarYuzdelikBasari!$E93:$N93,DersMatris_Degerlendirme!I$4:I$13)/(SUM(DersMatris_Degerlendirme!I$4:I$13)))+(MMULT(NotlarYuzdelikBasari!$AL93:$AU93,DersMatris_Degerlendirme!I$15:I$24)/(SUM(DersMatris_Degerlendirme!I$15:I$24))))/2,0))*(DersMatris!$H$12/100)</f>
        <v>0.17083333333333336</v>
      </c>
      <c r="K93" s="204" cm="1">
        <f t="array" ref="K93">_xlfn.SINGLE(IFERROR(((MMULT(NotlarYuzdelikBasari!$E93:$N93,DersMatris_Degerlendirme!J$4:J$13)/(SUM(DersMatris_Degerlendirme!J$4:J$13)))+(MMULT(NotlarYuzdelikBasari!$AL93:$AU93,DersMatris_Degerlendirme!J$15:J$24)/(SUM(DersMatris_Degerlendirme!J$15:J$24))))/2,0))*(DersMatris!$I$12/100)</f>
        <v>0.17500000000000002</v>
      </c>
      <c r="L93" s="204" cm="1">
        <f t="array" ref="L93">_xlfn.SINGLE(IFERROR(((MMULT(NotlarYuzdelikBasari!$E93:$N93,DersMatris_Degerlendirme!K$4:K$13)/(SUM(DersMatris_Degerlendirme!K$4:K$13)))+(MMULT(NotlarYuzdelikBasari!$AL93:$AU93,DersMatris_Degerlendirme!K$15:K$24)/(SUM(DersMatris_Degerlendirme!K$15:K$24))))/2,0))*(DersMatris!$J$12/100)</f>
        <v>0.23095238095238096</v>
      </c>
      <c r="M93" s="204" cm="1">
        <f t="array" ref="M93">_xlfn.SINGLE(IFERROR(((MMULT(NotlarYuzdelikBasari!$E93:$N93,DersMatris_Degerlendirme!L$4:L$13)/(SUM(DersMatris_Degerlendirme!L$4:L$13)))+(MMULT(NotlarYuzdelikBasari!$AL93:$AU93,DersMatris_Degerlendirme!L$15:L$24)/(SUM(DersMatris_Degerlendirme!L$15:L$24))))/2,0))*(DersMatris!$K$12/100)</f>
        <v>0.39047619047619048</v>
      </c>
      <c r="N93" s="204" cm="1">
        <f t="array" ref="N93">_xlfn.SINGLE(IFERROR(((MMULT(NotlarYuzdelikBasari!$E93:$N93,DersMatris_Degerlendirme!M$4:M$13)/(SUM(DersMatris_Degerlendirme!M$4:M$13)))+(MMULT(NotlarYuzdelikBasari!$AL93:$AU93,DersMatris_Degerlendirme!M$15:M$24)/(SUM(DersMatris_Degerlendirme!M$15:M$24))))/2,0))*(DersMatris!$L$12/100)</f>
        <v>0.31624999999999998</v>
      </c>
      <c r="O93" s="204" cm="1">
        <f t="array" ref="O93">_xlfn.SINGLE(IFERROR(((MMULT(NotlarYuzdelikBasari!$E93:$N93,DersMatris_Degerlendirme!N$4:N$13)/(SUM(DersMatris_Degerlendirme!N$4:N$13)))+(MMULT(NotlarYuzdelikBasari!$AL93:$AU93,DersMatris_Degerlendirme!N$15:N$24)/(SUM(DersMatris_Degerlendirme!N$15:N$24))))/2,0))*(DersMatris!$M$12/100)</f>
        <v>0.63822115384615385</v>
      </c>
      <c r="P93" s="204" cm="1">
        <f t="array" ref="P93">_xlfn.SINGLE(IFERROR(((MMULT(NotlarYuzdelikBasari!$E93:$N93,DersMatris_Degerlendirme!O$4:O$13)/(SUM(DersMatris_Degerlendirme!O$4:O$13)))+(MMULT(NotlarYuzdelikBasari!$AL93:$AU93,DersMatris_Degerlendirme!O$15:O$24)/(SUM(DersMatris_Degerlendirme!O$15:O$24))))/2,0))*(DersMatris!$N$12/100)</f>
        <v>0</v>
      </c>
      <c r="Q93" s="204" cm="1">
        <f t="array" ref="Q93">_xlfn.SINGLE(IFERROR(((MMULT(NotlarYuzdelikBasari!$E93:$N93,DersMatris_Degerlendirme!P$4:P$13)/(SUM(DersMatris_Degerlendirme!P$4:P$13)))+(MMULT(NotlarYuzdelikBasari!$AL93:$AU93,DersMatris_Degerlendirme!P$15:P$24)/(SUM(DersMatris_Degerlendirme!P$15:P$24))))/2,0))*(DersMatris!$O$12/100)</f>
        <v>0</v>
      </c>
      <c r="R93" s="204" cm="1">
        <f t="array" ref="R93">_xlfn.SINGLE(IFERROR(((MMULT(NotlarYuzdelikBasari!$E93:$N93,DersMatris_Degerlendirme!Q$4:Q$13)/(SUM(DersMatris_Degerlendirme!Q$4:Q$13)))+(MMULT(NotlarYuzdelikBasari!$AL93:$AU93,DersMatris_Degerlendirme!Q$15:Q$24)/(SUM(DersMatris_Degerlendirme!Q$15:Q$24))))/2,0))*(DersMatris!$P$12/100)</f>
        <v>0</v>
      </c>
      <c r="S93" s="204" cm="1">
        <f t="array" ref="S93">_xlfn.SINGLE(IFERROR(((MMULT(NotlarYuzdelikBasari!$E93:$N93,DersMatris_Degerlendirme!R$4:R$13)/(SUM(DersMatris_Degerlendirme!R$4:R$13)))+(MMULT(NotlarYuzdelikBasari!$AL93:$AU93,DersMatris_Degerlendirme!R$15:R$24)/(SUM(DersMatris_Degerlendirme!R$15:R$24))))/2,0))*(DersMatris!$Q$12/100)</f>
        <v>0</v>
      </c>
      <c r="U93" s="188">
        <f>IFERROR(
    (
        IFERROR( MMULT(NotlarYuzdelikBasari!$E93:$N93, Degerlendirme!D$4:D$13) / SUM(Degerlendirme!D$4:D$13), 0 ) +
        IFERROR( MMULT(NotlarYuzdelikBasari!$AL93:$AU93, Degerlendirme!D$15:D$24) / SUM(Degerlendirme!D$15:D$24), 0 )
    ) / 2,
    0
)</f>
        <v>0.5</v>
      </c>
      <c r="V93" s="188">
        <f>IFERROR(
    (
        IFERROR( MMULT(NotlarYuzdelikBasari!$E93:$N93, Degerlendirme!E$4:E$13) / SUM(Degerlendirme!E$4:E$13), 0 ) +
        IFERROR( MMULT(NotlarYuzdelikBasari!$AL93:$AU93, Degerlendirme!E$15:E$24) / SUM(Degerlendirme!E$15:E$24), 0 )
    ) / 2,
    0
)</f>
        <v>0.75</v>
      </c>
      <c r="W93" s="188">
        <f>IFERROR(
    (
        IFERROR( MMULT(NotlarYuzdelikBasari!$E93:$N93, Degerlendirme!F$4:F$13) / SUM(Degerlendirme!F$4:F$13), 0 ) +
        IFERROR( MMULT(NotlarYuzdelikBasari!$AL93:$AU93, Degerlendirme!F$15:F$24) / SUM(Degerlendirme!F$15:F$24), 0 )
    ) / 2,
    0
)</f>
        <v>0.875</v>
      </c>
      <c r="X93" s="188">
        <f>IFERROR(
    (
        IFERROR( MMULT(NotlarYuzdelikBasari!$E93:$N93, Degerlendirme!G$4:G$13) / SUM(Degerlendirme!G$4:G$13), 0 ) +
        IFERROR( MMULT(NotlarYuzdelikBasari!$AL93:$AU93, Degerlendirme!G$15:G$24) / SUM(Degerlendirme!G$15:G$24), 0 )
    ) / 2,
    0
)</f>
        <v>1</v>
      </c>
      <c r="Y93" s="188">
        <f>IFERROR(
    (
        IFERROR( MMULT(NotlarYuzdelikBasari!$E93:$N93, Degerlendirme!H$4:H$13) / SUM(Degerlendirme!H$4:H$13), 0 ) +
        IFERROR( MMULT(NotlarYuzdelikBasari!$AL93:$AU93, Degerlendirme!H$15:H$24) / SUM(Degerlendirme!H$15:H$24), 0 )
    ) / 2,
    0
)</f>
        <v>0.33333333333333331</v>
      </c>
      <c r="Z93" s="188">
        <f>IFERROR(
    (
        IFERROR( MMULT(NotlarYuzdelikBasari!$E93:$N93, Degerlendirme!I$4:I$13) / SUM(Degerlendirme!I$4:I$13), 0 ) +
        IFERROR( MMULT(NotlarYuzdelikBasari!$AL93:$AU93, Degerlendirme!I$15:I$24) / SUM(Degerlendirme!I$15:I$24), 0 )
    ) / 2,
    0
)</f>
        <v>0.875</v>
      </c>
      <c r="AA93" s="188">
        <f>IFERROR(
    (
        IFERROR( MMULT(NotlarYuzdelikBasari!$E93:$N93, Degerlendirme!J$4:J$13) / SUM(Degerlendirme!J$4:J$13), 0 ) +
        IFERROR( MMULT(NotlarYuzdelikBasari!$AL93:$AU93, Degerlendirme!J$15:J$24) / SUM(Degerlendirme!J$15:J$24), 0 )
    ) / 2,
    0
)</f>
        <v>0.83333333333333326</v>
      </c>
      <c r="AB93" s="188">
        <f>IFERROR(
    (
        IFERROR( MMULT(NotlarYuzdelikBasari!$E93:$N93, Degerlendirme!K$4:K$13) / SUM(Degerlendirme!K$4:K$13), 0 ) +
        IFERROR( MMULT(NotlarYuzdelikBasari!$AL93:$AU93, Degerlendirme!K$15:K$24) / SUM(Degerlendirme!K$15:K$24), 0 )
    ) / 2,
    0
)</f>
        <v>0.875</v>
      </c>
    </row>
    <row r="94" spans="1:28" x14ac:dyDescent="0.25">
      <c r="A94" s="95">
        <v>92</v>
      </c>
      <c r="B94" s="141">
        <f>IF(Notlar!B94&lt;&gt;"",Notlar!B94,"")</f>
        <v>2311505292</v>
      </c>
      <c r="C94" s="142" t="str">
        <f>IF(Notlar!C94&lt;&gt;"",Notlar!C94,"")</f>
        <v xml:space="preserve">HÜSNÜ ADNAN </v>
      </c>
      <c r="D94" s="183" t="str">
        <f>IF(Notlar!D94&lt;&gt;"",Notlar!D94,"")</f>
        <v>TAYFUR</v>
      </c>
      <c r="E94" s="208" cm="1">
        <f t="array" ref="E94">_xlfn.SINGLE(IFERROR(((MMULT(NotlarYuzdelikBasari!$E94:$N94,DersMatris_Degerlendirme!D$4:D$13)/(SUM(DersMatris_Degerlendirme!D$4:D$13)))+(MMULT(NotlarYuzdelikBasari!$AL94:$AU94,DersMatris_Degerlendirme!D$15:D$24)/(SUM(DersMatris_Degerlendirme!D$15:D$24))))/2,0))*(DersMatris!$C$12/100)</f>
        <v>0.49694225475475473</v>
      </c>
      <c r="F94" s="208" cm="1">
        <f t="array" ref="F94">_xlfn.SINGLE(IFERROR(((MMULT(NotlarYuzdelikBasari!$E94:$N94,DersMatris_Degerlendirme!E$4:E$13)/(SUM(DersMatris_Degerlendirme!E$4:E$13)))+(MMULT(NotlarYuzdelikBasari!$AL94:$AU94,DersMatris_Degerlendirme!E$15:E$24)/(SUM(DersMatris_Degerlendirme!E$15:E$24))))/2,0))*(DersMatris!$D$12/100)</f>
        <v>0.71422337604949182</v>
      </c>
      <c r="G94" s="204" cm="1">
        <f t="array" ref="G94">_xlfn.SINGLE(IFERROR(((MMULT(NotlarYuzdelikBasari!$E94:$N94,DersMatris_Degerlendirme!F$4:F$13)/(SUM(DersMatris_Degerlendirme!F$4:F$13)))+(MMULT(NotlarYuzdelikBasari!$AL94:$AU94,DersMatris_Degerlendirme!F$15:F$24)/(SUM(DersMatris_Degerlendirme!F$15:F$24))))/2,0))*(DersMatris!$E$12/100)</f>
        <v>0.63468531468531486</v>
      </c>
      <c r="H94" s="204" cm="1">
        <f t="array" ref="H94">_xlfn.SINGLE(IFERROR(((MMULT(NotlarYuzdelikBasari!$E94:$N94,DersMatris_Degerlendirme!G$4:G$13)/(SUM(DersMatris_Degerlendirme!G$4:G$13)))+(MMULT(NotlarYuzdelikBasari!$AL94:$AU94,DersMatris_Degerlendirme!G$15:G$24)/(SUM(DersMatris_Degerlendirme!G$15:G$24))))/2,0))*(DersMatris!$F$12/100)</f>
        <v>0.6969827586206897</v>
      </c>
      <c r="I94" s="204" cm="1">
        <f t="array" ref="I94">_xlfn.SINGLE(IFERROR(((MMULT(NotlarYuzdelikBasari!$E94:$N94,DersMatris_Degerlendirme!H$4:H$13)/(SUM(DersMatris_Degerlendirme!H$4:H$13)))+(MMULT(NotlarYuzdelikBasari!$AL94:$AU94,DersMatris_Degerlendirme!H$15:H$24)/(SUM(DersMatris_Degerlendirme!H$15:H$24))))/2,0))*(DersMatris!$G$12/100)</f>
        <v>0.43242296918767514</v>
      </c>
      <c r="J94" s="204" cm="1">
        <f t="array" ref="J94">_xlfn.SINGLE(IFERROR(((MMULT(NotlarYuzdelikBasari!$E94:$N94,DersMatris_Degerlendirme!I$4:I$13)/(SUM(DersMatris_Degerlendirme!I$4:I$13)))+(MMULT(NotlarYuzdelikBasari!$AL94:$AU94,DersMatris_Degerlendirme!I$15:I$24)/(SUM(DersMatris_Degerlendirme!I$15:I$24))))/2,0))*(DersMatris!$H$12/100)</f>
        <v>0.16250000000000001</v>
      </c>
      <c r="K94" s="204" cm="1">
        <f t="array" ref="K94">_xlfn.SINGLE(IFERROR(((MMULT(NotlarYuzdelikBasari!$E94:$N94,DersMatris_Degerlendirme!J$4:J$13)/(SUM(DersMatris_Degerlendirme!J$4:J$13)))+(MMULT(NotlarYuzdelikBasari!$AL94:$AU94,DersMatris_Degerlendirme!J$15:J$24)/(SUM(DersMatris_Degerlendirme!J$15:J$24))))/2,0))*(DersMatris!$I$12/100)</f>
        <v>0.16666666666666666</v>
      </c>
      <c r="L94" s="204" cm="1">
        <f t="array" ref="L94">_xlfn.SINGLE(IFERROR(((MMULT(NotlarYuzdelikBasari!$E94:$N94,DersMatris_Degerlendirme!K$4:K$13)/(SUM(DersMatris_Degerlendirme!K$4:K$13)))+(MMULT(NotlarYuzdelikBasari!$AL94:$AU94,DersMatris_Degerlendirme!K$15:K$24)/(SUM(DersMatris_Degerlendirme!K$15:K$24))))/2,0))*(DersMatris!$J$12/100)</f>
        <v>0.2142857142857143</v>
      </c>
      <c r="M94" s="204" cm="1">
        <f t="array" ref="M94">_xlfn.SINGLE(IFERROR(((MMULT(NotlarYuzdelikBasari!$E94:$N94,DersMatris_Degerlendirme!L$4:L$13)/(SUM(DersMatris_Degerlendirme!L$4:L$13)))+(MMULT(NotlarYuzdelikBasari!$AL94:$AU94,DersMatris_Degerlendirme!L$15:L$24)/(SUM(DersMatris_Degerlendirme!L$15:L$24))))/2,0))*(DersMatris!$K$12/100)</f>
        <v>0.36448979591836728</v>
      </c>
      <c r="N94" s="204" cm="1">
        <f t="array" ref="N94">_xlfn.SINGLE(IFERROR(((MMULT(NotlarYuzdelikBasari!$E94:$N94,DersMatris_Degerlendirme!M$4:M$13)/(SUM(DersMatris_Degerlendirme!M$4:M$13)))+(MMULT(NotlarYuzdelikBasari!$AL94:$AU94,DersMatris_Degerlendirme!M$15:M$24)/(SUM(DersMatris_Degerlendirme!M$15:M$24))))/2,0))*(DersMatris!$L$12/100)</f>
        <v>0.29589460784313726</v>
      </c>
      <c r="O94" s="204" cm="1">
        <f t="array" ref="O94">_xlfn.SINGLE(IFERROR(((MMULT(NotlarYuzdelikBasari!$E94:$N94,DersMatris_Degerlendirme!N$4:N$13)/(SUM(DersMatris_Degerlendirme!N$4:N$13)))+(MMULT(NotlarYuzdelikBasari!$AL94:$AU94,DersMatris_Degerlendirme!N$15:N$24)/(SUM(DersMatris_Degerlendirme!N$15:N$24))))/2,0))*(DersMatris!$M$12/100)</f>
        <v>0.59541028357235981</v>
      </c>
      <c r="P94" s="204" cm="1">
        <f t="array" ref="P94">_xlfn.SINGLE(IFERROR(((MMULT(NotlarYuzdelikBasari!$E94:$N94,DersMatris_Degerlendirme!O$4:O$13)/(SUM(DersMatris_Degerlendirme!O$4:O$13)))+(MMULT(NotlarYuzdelikBasari!$AL94:$AU94,DersMatris_Degerlendirme!O$15:O$24)/(SUM(DersMatris_Degerlendirme!O$15:O$24))))/2,0))*(DersMatris!$N$12/100)</f>
        <v>0</v>
      </c>
      <c r="Q94" s="204" cm="1">
        <f t="array" ref="Q94">_xlfn.SINGLE(IFERROR(((MMULT(NotlarYuzdelikBasari!$E94:$N94,DersMatris_Degerlendirme!P$4:P$13)/(SUM(DersMatris_Degerlendirme!P$4:P$13)))+(MMULT(NotlarYuzdelikBasari!$AL94:$AU94,DersMatris_Degerlendirme!P$15:P$24)/(SUM(DersMatris_Degerlendirme!P$15:P$24))))/2,0))*(DersMatris!$O$12/100)</f>
        <v>0</v>
      </c>
      <c r="R94" s="204" cm="1">
        <f t="array" ref="R94">_xlfn.SINGLE(IFERROR(((MMULT(NotlarYuzdelikBasari!$E94:$N94,DersMatris_Degerlendirme!Q$4:Q$13)/(SUM(DersMatris_Degerlendirme!Q$4:Q$13)))+(MMULT(NotlarYuzdelikBasari!$AL94:$AU94,DersMatris_Degerlendirme!Q$15:Q$24)/(SUM(DersMatris_Degerlendirme!Q$15:Q$24))))/2,0))*(DersMatris!$P$12/100)</f>
        <v>0</v>
      </c>
      <c r="S94" s="204" cm="1">
        <f t="array" ref="S94">_xlfn.SINGLE(IFERROR(((MMULT(NotlarYuzdelikBasari!$E94:$N94,DersMatris_Degerlendirme!R$4:R$13)/(SUM(DersMatris_Degerlendirme!R$4:R$13)))+(MMULT(NotlarYuzdelikBasari!$AL94:$AU94,DersMatris_Degerlendirme!R$15:R$24)/(SUM(DersMatris_Degerlendirme!R$15:R$24))))/2,0))*(DersMatris!$Q$12/100)</f>
        <v>0</v>
      </c>
      <c r="U94" s="188">
        <f>IFERROR(
    (
        IFERROR( MMULT(NotlarYuzdelikBasari!$E94:$N94, Degerlendirme!D$4:D$13) / SUM(Degerlendirme!D$4:D$13), 0 ) +
        IFERROR( MMULT(NotlarYuzdelikBasari!$AL94:$AU94, Degerlendirme!D$15:D$24) / SUM(Degerlendirme!D$15:D$24), 0 )
    ) / 2,
    0
)</f>
        <v>0.5</v>
      </c>
      <c r="V94" s="188">
        <f>IFERROR(
    (
        IFERROR( MMULT(NotlarYuzdelikBasari!$E94:$N94, Degerlendirme!E$4:E$13) / SUM(Degerlendirme!E$4:E$13), 0 ) +
        IFERROR( MMULT(NotlarYuzdelikBasari!$AL94:$AU94, Degerlendirme!E$15:E$24) / SUM(Degerlendirme!E$15:E$24), 0 )
    ) / 2,
    0
)</f>
        <v>0.79166666666666674</v>
      </c>
      <c r="W94" s="188">
        <f>IFERROR(
    (
        IFERROR( MMULT(NotlarYuzdelikBasari!$E94:$N94, Degerlendirme!F$4:F$13) / SUM(Degerlendirme!F$4:F$13), 0 ) +
        IFERROR( MMULT(NotlarYuzdelikBasari!$AL94:$AU94, Degerlendirme!F$15:F$24) / SUM(Degerlendirme!F$15:F$24), 0 )
    ) / 2,
    0
)</f>
        <v>0.70833333333333326</v>
      </c>
      <c r="X94" s="188">
        <f>IFERROR(
    (
        IFERROR( MMULT(NotlarYuzdelikBasari!$E94:$N94, Degerlendirme!G$4:G$13) / SUM(Degerlendirme!G$4:G$13), 0 ) +
        IFERROR( MMULT(NotlarYuzdelikBasari!$AL94:$AU94, Degerlendirme!G$15:G$24) / SUM(Degerlendirme!G$15:G$24), 0 )
    ) / 2,
    0
)</f>
        <v>0.70833333333333326</v>
      </c>
      <c r="Y94" s="188">
        <f>IFERROR(
    (
        IFERROR( MMULT(NotlarYuzdelikBasari!$E94:$N94, Degerlendirme!H$4:H$13) / SUM(Degerlendirme!H$4:H$13), 0 ) +
        IFERROR( MMULT(NotlarYuzdelikBasari!$AL94:$AU94, Degerlendirme!H$15:H$24) / SUM(Degerlendirme!H$15:H$24), 0 )
    ) / 2,
    0
)</f>
        <v>0.33333333333333331</v>
      </c>
      <c r="Z94" s="188">
        <f>IFERROR(
    (
        IFERROR( MMULT(NotlarYuzdelikBasari!$E94:$N94, Degerlendirme!I$4:I$13) / SUM(Degerlendirme!I$4:I$13), 0 ) +
        IFERROR( MMULT(NotlarYuzdelikBasari!$AL94:$AU94, Degerlendirme!I$15:I$24) / SUM(Degerlendirme!I$15:I$24), 0 )
    ) / 2,
    0
)</f>
        <v>0.75</v>
      </c>
      <c r="AA94" s="188">
        <f>IFERROR(
    (
        IFERROR( MMULT(NotlarYuzdelikBasari!$E94:$N94, Degerlendirme!J$4:J$13) / SUM(Degerlendirme!J$4:J$13), 0 ) +
        IFERROR( MMULT(NotlarYuzdelikBasari!$AL94:$AU94, Degerlendirme!J$15:J$24) / SUM(Degerlendirme!J$15:J$24), 0 )
    ) / 2,
    0
)</f>
        <v>0.83333333333333326</v>
      </c>
      <c r="AB94" s="188">
        <f>IFERROR(
    (
        IFERROR( MMULT(NotlarYuzdelikBasari!$E94:$N94, Degerlendirme!K$4:K$13) / SUM(Degerlendirme!K$4:K$13), 0 ) +
        IFERROR( MMULT(NotlarYuzdelikBasari!$AL94:$AU94, Degerlendirme!K$15:K$24) / SUM(Degerlendirme!K$15:K$24), 0 )
    ) / 2,
    0
)</f>
        <v>1</v>
      </c>
    </row>
    <row r="95" spans="1:28" x14ac:dyDescent="0.25">
      <c r="A95" s="94">
        <v>93</v>
      </c>
      <c r="B95" s="143">
        <f>IF(Notlar!B95&lt;&gt;"",Notlar!B95,"")</f>
        <v>2311505293</v>
      </c>
      <c r="C95" s="144" t="str">
        <f>IF(Notlar!C95&lt;&gt;"",Notlar!C95,"")</f>
        <v xml:space="preserve">NEZİR </v>
      </c>
      <c r="D95" s="184" t="str">
        <f>IF(Notlar!D95&lt;&gt;"",Notlar!D95,"")</f>
        <v>ARSLAN</v>
      </c>
      <c r="E95" s="208" cm="1">
        <f t="array" ref="E95">_xlfn.SINGLE(IFERROR(((MMULT(NotlarYuzdelikBasari!$E95:$N95,DersMatris_Degerlendirme!D$4:D$13)/(SUM(DersMatris_Degerlendirme!D$4:D$13)))+(MMULT(NotlarYuzdelikBasari!$AL95:$AU95,DersMatris_Degerlendirme!D$15:D$24)/(SUM(DersMatris_Degerlendirme!D$15:D$24))))/2,0))*(DersMatris!$C$12/100)</f>
        <v>0.43852446196196204</v>
      </c>
      <c r="F95" s="208" cm="1">
        <f t="array" ref="F95">_xlfn.SINGLE(IFERROR(((MMULT(NotlarYuzdelikBasari!$E95:$N95,DersMatris_Degerlendirme!E$4:E$13)/(SUM(DersMatris_Degerlendirme!E$4:E$13)))+(MMULT(NotlarYuzdelikBasari!$AL95:$AU95,DersMatris_Degerlendirme!E$15:E$24)/(SUM(DersMatris_Degerlendirme!E$15:E$24))))/2,0))*(DersMatris!$D$12/100)</f>
        <v>0.61912284577993815</v>
      </c>
      <c r="G95" s="204" cm="1">
        <f t="array" ref="G95">_xlfn.SINGLE(IFERROR(((MMULT(NotlarYuzdelikBasari!$E95:$N95,DersMatris_Degerlendirme!F$4:F$13)/(SUM(DersMatris_Degerlendirme!F$4:F$13)))+(MMULT(NotlarYuzdelikBasari!$AL95:$AU95,DersMatris_Degerlendirme!F$15:F$24)/(SUM(DersMatris_Degerlendirme!F$15:F$24))))/2,0))*(DersMatris!$E$12/100)</f>
        <v>0.54489510489510484</v>
      </c>
      <c r="H95" s="204" cm="1">
        <f t="array" ref="H95">_xlfn.SINGLE(IFERROR(((MMULT(NotlarYuzdelikBasari!$E95:$N95,DersMatris_Degerlendirme!G$4:G$13)/(SUM(DersMatris_Degerlendirme!G$4:G$13)))+(MMULT(NotlarYuzdelikBasari!$AL95:$AU95,DersMatris_Degerlendirme!G$15:G$24)/(SUM(DersMatris_Degerlendirme!G$15:G$24))))/2,0))*(DersMatris!$F$12/100)</f>
        <v>0.60070043103448267</v>
      </c>
      <c r="I95" s="204" cm="1">
        <f t="array" ref="I95">_xlfn.SINGLE(IFERROR(((MMULT(NotlarYuzdelikBasari!$E95:$N95,DersMatris_Degerlendirme!H$4:H$13)/(SUM(DersMatris_Degerlendirme!H$4:H$13)))+(MMULT(NotlarYuzdelikBasari!$AL95:$AU95,DersMatris_Degerlendirme!H$15:H$24)/(SUM(DersMatris_Degerlendirme!H$15:H$24))))/2,0))*(DersMatris!$G$12/100)</f>
        <v>0.36268090569561162</v>
      </c>
      <c r="J95" s="204" cm="1">
        <f t="array" ref="J95">_xlfn.SINGLE(IFERROR(((MMULT(NotlarYuzdelikBasari!$E95:$N95,DersMatris_Degerlendirme!I$4:I$13)/(SUM(DersMatris_Degerlendirme!I$4:I$13)))+(MMULT(NotlarYuzdelikBasari!$AL95:$AU95,DersMatris_Degerlendirme!I$15:I$24)/(SUM(DersMatris_Degerlendirme!I$15:I$24))))/2,0))*(DersMatris!$H$12/100)</f>
        <v>0.15000000000000002</v>
      </c>
      <c r="K95" s="204" cm="1">
        <f t="array" ref="K95">_xlfn.SINGLE(IFERROR(((MMULT(NotlarYuzdelikBasari!$E95:$N95,DersMatris_Degerlendirme!J$4:J$13)/(SUM(DersMatris_Degerlendirme!J$4:J$13)))+(MMULT(NotlarYuzdelikBasari!$AL95:$AU95,DersMatris_Degerlendirme!J$15:J$24)/(SUM(DersMatris_Degerlendirme!J$15:J$24))))/2,0))*(DersMatris!$I$12/100)</f>
        <v>0.15000000000000002</v>
      </c>
      <c r="L95" s="204" cm="1">
        <f t="array" ref="L95">_xlfn.SINGLE(IFERROR(((MMULT(NotlarYuzdelikBasari!$E95:$N95,DersMatris_Degerlendirme!K$4:K$13)/(SUM(DersMatris_Degerlendirme!K$4:K$13)))+(MMULT(NotlarYuzdelikBasari!$AL95:$AU95,DersMatris_Degerlendirme!K$15:K$24)/(SUM(DersMatris_Degerlendirme!K$15:K$24))))/2,0))*(DersMatris!$J$12/100)</f>
        <v>0.18333333333333332</v>
      </c>
      <c r="M95" s="204" cm="1">
        <f t="array" ref="M95">_xlfn.SINGLE(IFERROR(((MMULT(NotlarYuzdelikBasari!$E95:$N95,DersMatris_Degerlendirme!L$4:L$13)/(SUM(DersMatris_Degerlendirme!L$4:L$13)))+(MMULT(NotlarYuzdelikBasari!$AL95:$AU95,DersMatris_Degerlendirme!L$15:L$24)/(SUM(DersMatris_Degerlendirme!L$15:L$24))))/2,0))*(DersMatris!$K$12/100)</f>
        <v>0.31374149659863942</v>
      </c>
      <c r="N95" s="204" cm="1">
        <f t="array" ref="N95">_xlfn.SINGLE(IFERROR(((MMULT(NotlarYuzdelikBasari!$E95:$N95,DersMatris_Degerlendirme!M$4:M$13)/(SUM(DersMatris_Degerlendirme!M$4:M$13)))+(MMULT(NotlarYuzdelikBasari!$AL95:$AU95,DersMatris_Degerlendirme!M$15:M$24)/(SUM(DersMatris_Degerlendirme!M$15:M$24))))/2,0))*(DersMatris!$L$12/100)</f>
        <v>0.25626225490196075</v>
      </c>
      <c r="O95" s="204" cm="1">
        <f t="array" ref="O95">_xlfn.SINGLE(IFERROR(((MMULT(NotlarYuzdelikBasari!$E95:$N95,DersMatris_Degerlendirme!N$4:N$13)/(SUM(DersMatris_Degerlendirme!N$4:N$13)))+(MMULT(NotlarYuzdelikBasari!$AL95:$AU95,DersMatris_Degerlendirme!N$15:N$24)/(SUM(DersMatris_Degerlendirme!N$15:N$24))))/2,0))*(DersMatris!$M$12/100)</f>
        <v>0.51849739243807036</v>
      </c>
      <c r="P95" s="204" cm="1">
        <f t="array" ref="P95">_xlfn.SINGLE(IFERROR(((MMULT(NotlarYuzdelikBasari!$E95:$N95,DersMatris_Degerlendirme!O$4:O$13)/(SUM(DersMatris_Degerlendirme!O$4:O$13)))+(MMULT(NotlarYuzdelikBasari!$AL95:$AU95,DersMatris_Degerlendirme!O$15:O$24)/(SUM(DersMatris_Degerlendirme!O$15:O$24))))/2,0))*(DersMatris!$N$12/100)</f>
        <v>0</v>
      </c>
      <c r="Q95" s="204" cm="1">
        <f t="array" ref="Q95">_xlfn.SINGLE(IFERROR(((MMULT(NotlarYuzdelikBasari!$E95:$N95,DersMatris_Degerlendirme!P$4:P$13)/(SUM(DersMatris_Degerlendirme!P$4:P$13)))+(MMULT(NotlarYuzdelikBasari!$AL95:$AU95,DersMatris_Degerlendirme!P$15:P$24)/(SUM(DersMatris_Degerlendirme!P$15:P$24))))/2,0))*(DersMatris!$O$12/100)</f>
        <v>0</v>
      </c>
      <c r="R95" s="204" cm="1">
        <f t="array" ref="R95">_xlfn.SINGLE(IFERROR(((MMULT(NotlarYuzdelikBasari!$E95:$N95,DersMatris_Degerlendirme!Q$4:Q$13)/(SUM(DersMatris_Degerlendirme!Q$4:Q$13)))+(MMULT(NotlarYuzdelikBasari!$AL95:$AU95,DersMatris_Degerlendirme!Q$15:Q$24)/(SUM(DersMatris_Degerlendirme!Q$15:Q$24))))/2,0))*(DersMatris!$P$12/100)</f>
        <v>0</v>
      </c>
      <c r="S95" s="204" cm="1">
        <f t="array" ref="S95">_xlfn.SINGLE(IFERROR(((MMULT(NotlarYuzdelikBasari!$E95:$N95,DersMatris_Degerlendirme!R$4:R$13)/(SUM(DersMatris_Degerlendirme!R$4:R$13)))+(MMULT(NotlarYuzdelikBasari!$AL95:$AU95,DersMatris_Degerlendirme!R$15:R$24)/(SUM(DersMatris_Degerlendirme!R$15:R$24))))/2,0))*(DersMatris!$Q$12/100)</f>
        <v>0</v>
      </c>
      <c r="U95" s="188">
        <f>IFERROR(
    (
        IFERROR( MMULT(NotlarYuzdelikBasari!$E95:$N95, Degerlendirme!D$4:D$13) / SUM(Degerlendirme!D$4:D$13), 0 ) +
        IFERROR( MMULT(NotlarYuzdelikBasari!$AL95:$AU95, Degerlendirme!D$15:D$24) / SUM(Degerlendirme!D$15:D$24), 0 )
    ) / 2,
    0
)</f>
        <v>0.3125</v>
      </c>
      <c r="V95" s="188">
        <f>IFERROR(
    (
        IFERROR( MMULT(NotlarYuzdelikBasari!$E95:$N95, Degerlendirme!E$4:E$13) / SUM(Degerlendirme!E$4:E$13), 0 ) +
        IFERROR( MMULT(NotlarYuzdelikBasari!$AL95:$AU95, Degerlendirme!E$15:E$24) / SUM(Degerlendirme!E$15:E$24), 0 )
    ) / 2,
    0
)</f>
        <v>0.72916666666666674</v>
      </c>
      <c r="W95" s="188">
        <f>IFERROR(
    (
        IFERROR( MMULT(NotlarYuzdelikBasari!$E95:$N95, Degerlendirme!F$4:F$13) / SUM(Degerlendirme!F$4:F$13), 0 ) +
        IFERROR( MMULT(NotlarYuzdelikBasari!$AL95:$AU95, Degerlendirme!F$15:F$24) / SUM(Degerlendirme!F$15:F$24), 0 )
    ) / 2,
    0
)</f>
        <v>0.5</v>
      </c>
      <c r="X95" s="188">
        <f>IFERROR(
    (
        IFERROR( MMULT(NotlarYuzdelikBasari!$E95:$N95, Degerlendirme!G$4:G$13) / SUM(Degerlendirme!G$4:G$13), 0 ) +
        IFERROR( MMULT(NotlarYuzdelikBasari!$AL95:$AU95, Degerlendirme!G$15:G$24) / SUM(Degerlendirme!G$15:G$24), 0 )
    ) / 2,
    0
)</f>
        <v>0.79166666666666674</v>
      </c>
      <c r="Y95" s="188">
        <f>IFERROR(
    (
        IFERROR( MMULT(NotlarYuzdelikBasari!$E95:$N95, Degerlendirme!H$4:H$13) / SUM(Degerlendirme!H$4:H$13), 0 ) +
        IFERROR( MMULT(NotlarYuzdelikBasari!$AL95:$AU95, Degerlendirme!H$15:H$24) / SUM(Degerlendirme!H$15:H$24), 0 )
    ) / 2,
    0
)</f>
        <v>0.45833333333333331</v>
      </c>
      <c r="Z95" s="188">
        <f>IFERROR(
    (
        IFERROR( MMULT(NotlarYuzdelikBasari!$E95:$N95, Degerlendirme!I$4:I$13) / SUM(Degerlendirme!I$4:I$13), 0 ) +
        IFERROR( MMULT(NotlarYuzdelikBasari!$AL95:$AU95, Degerlendirme!I$15:I$24) / SUM(Degerlendirme!I$15:I$24), 0 )
    ) / 2,
    0
)</f>
        <v>0.8125</v>
      </c>
      <c r="AA95" s="188">
        <f>IFERROR(
    (
        IFERROR( MMULT(NotlarYuzdelikBasari!$E95:$N95, Degerlendirme!J$4:J$13) / SUM(Degerlendirme!J$4:J$13), 0 ) +
        IFERROR( MMULT(NotlarYuzdelikBasari!$AL95:$AU95, Degerlendirme!J$15:J$24) / SUM(Degerlendirme!J$15:J$24), 0 )
    ) / 2,
    0
)</f>
        <v>0.58333333333333326</v>
      </c>
      <c r="AB95" s="188">
        <f>IFERROR(
    (
        IFERROR( MMULT(NotlarYuzdelikBasari!$E95:$N95, Degerlendirme!K$4:K$13) / SUM(Degerlendirme!K$4:K$13), 0 ) +
        IFERROR( MMULT(NotlarYuzdelikBasari!$AL95:$AU95, Degerlendirme!K$15:K$24) / SUM(Degerlendirme!K$15:K$24), 0 )
    ) / 2,
    0
)</f>
        <v>0.625</v>
      </c>
    </row>
    <row r="96" spans="1:28" x14ac:dyDescent="0.25">
      <c r="A96" s="95">
        <v>94</v>
      </c>
      <c r="B96" s="141">
        <f>IF(Notlar!B96&lt;&gt;"",Notlar!B96,"")</f>
        <v>2311505297</v>
      </c>
      <c r="C96" s="142" t="str">
        <f>IF(Notlar!C96&lt;&gt;"",Notlar!C96,"")</f>
        <v xml:space="preserve">ARDA BERKE </v>
      </c>
      <c r="D96" s="183" t="str">
        <f>IF(Notlar!D96&lt;&gt;"",Notlar!D96,"")</f>
        <v>DOĞAN</v>
      </c>
      <c r="E96" s="208" cm="1">
        <f t="array" ref="E96">_xlfn.SINGLE(IFERROR(((MMULT(NotlarYuzdelikBasari!$E96:$N96,DersMatris_Degerlendirme!D$4:D$13)/(SUM(DersMatris_Degerlendirme!D$4:D$13)))+(MMULT(NotlarYuzdelikBasari!$AL96:$AU96,DersMatris_Degerlendirme!D$15:D$24)/(SUM(DersMatris_Degerlendirme!D$15:D$24))))/2,0))*(DersMatris!$C$12/100)</f>
        <v>0.49397053303303307</v>
      </c>
      <c r="F96" s="208" cm="1">
        <f t="array" ref="F96">_xlfn.SINGLE(IFERROR(((MMULT(NotlarYuzdelikBasari!$E96:$N96,DersMatris_Degerlendirme!E$4:E$13)/(SUM(DersMatris_Degerlendirme!E$4:E$13)))+(MMULT(NotlarYuzdelikBasari!$AL96:$AU96,DersMatris_Degerlendirme!E$15:E$24)/(SUM(DersMatris_Degerlendirme!E$15:E$24))))/2,0))*(DersMatris!$D$12/100)</f>
        <v>0.72008948298718523</v>
      </c>
      <c r="G96" s="204" cm="1">
        <f t="array" ref="G96">_xlfn.SINGLE(IFERROR(((MMULT(NotlarYuzdelikBasari!$E96:$N96,DersMatris_Degerlendirme!F$4:F$13)/(SUM(DersMatris_Degerlendirme!F$4:F$13)))+(MMULT(NotlarYuzdelikBasari!$AL96:$AU96,DersMatris_Degerlendirme!F$15:F$24)/(SUM(DersMatris_Degerlendirme!F$15:F$24))))/2,0))*(DersMatris!$E$12/100)</f>
        <v>0.64951048951048951</v>
      </c>
      <c r="H96" s="204" cm="1">
        <f t="array" ref="H96">_xlfn.SINGLE(IFERROR(((MMULT(NotlarYuzdelikBasari!$E96:$N96,DersMatris_Degerlendirme!G$4:G$13)/(SUM(DersMatris_Degerlendirme!G$4:G$13)))+(MMULT(NotlarYuzdelikBasari!$AL96:$AU96,DersMatris_Degerlendirme!G$15:G$24)/(SUM(DersMatris_Degerlendirme!G$15:G$24))))/2,0))*(DersMatris!$F$12/100)</f>
        <v>0.70775862068965512</v>
      </c>
      <c r="I96" s="204" cm="1">
        <f t="array" ref="I96">_xlfn.SINGLE(IFERROR(((MMULT(NotlarYuzdelikBasari!$E96:$N96,DersMatris_Degerlendirme!H$4:H$13)/(SUM(DersMatris_Degerlendirme!H$4:H$13)))+(MMULT(NotlarYuzdelikBasari!$AL96:$AU96,DersMatris_Degerlendirme!H$15:H$24)/(SUM(DersMatris_Degerlendirme!H$15:H$24))))/2,0))*(DersMatris!$G$12/100)</f>
        <v>0.44739145658263307</v>
      </c>
      <c r="J96" s="204" cm="1">
        <f t="array" ref="J96">_xlfn.SINGLE(IFERROR(((MMULT(NotlarYuzdelikBasari!$E96:$N96,DersMatris_Degerlendirme!I$4:I$13)/(SUM(DersMatris_Degerlendirme!I$4:I$13)))+(MMULT(NotlarYuzdelikBasari!$AL96:$AU96,DersMatris_Degerlendirme!I$15:I$24)/(SUM(DersMatris_Degerlendirme!I$15:I$24))))/2,0))*(DersMatris!$H$12/100)</f>
        <v>0.15000000000000002</v>
      </c>
      <c r="K96" s="204" cm="1">
        <f t="array" ref="K96">_xlfn.SINGLE(IFERROR(((MMULT(NotlarYuzdelikBasari!$E96:$N96,DersMatris_Degerlendirme!J$4:J$13)/(SUM(DersMatris_Degerlendirme!J$4:J$13)))+(MMULT(NotlarYuzdelikBasari!$AL96:$AU96,DersMatris_Degerlendirme!J$15:J$24)/(SUM(DersMatris_Degerlendirme!J$15:J$24))))/2,0))*(DersMatris!$I$12/100)</f>
        <v>0.15000000000000002</v>
      </c>
      <c r="L96" s="204" cm="1">
        <f t="array" ref="L96">_xlfn.SINGLE(IFERROR(((MMULT(NotlarYuzdelikBasari!$E96:$N96,DersMatris_Degerlendirme!K$4:K$13)/(SUM(DersMatris_Degerlendirme!K$4:K$13)))+(MMULT(NotlarYuzdelikBasari!$AL96:$AU96,DersMatris_Degerlendirme!K$15:K$24)/(SUM(DersMatris_Degerlendirme!K$15:K$24))))/2,0))*(DersMatris!$J$12/100)</f>
        <v>0.21666666666666667</v>
      </c>
      <c r="M96" s="204" cm="1">
        <f t="array" ref="M96">_xlfn.SINGLE(IFERROR(((MMULT(NotlarYuzdelikBasari!$E96:$N96,DersMatris_Degerlendirme!L$4:L$13)/(SUM(DersMatris_Degerlendirme!L$4:L$13)))+(MMULT(NotlarYuzdelikBasari!$AL96:$AU96,DersMatris_Degerlendirme!L$15:L$24)/(SUM(DersMatris_Degerlendirme!L$15:L$24))))/2,0))*(DersMatris!$K$12/100)</f>
        <v>0.36775510204081624</v>
      </c>
      <c r="N96" s="204" cm="1">
        <f t="array" ref="N96">_xlfn.SINGLE(IFERROR(((MMULT(NotlarYuzdelikBasari!$E96:$N96,DersMatris_Degerlendirme!M$4:M$13)/(SUM(DersMatris_Degerlendirme!M$4:M$13)))+(MMULT(NotlarYuzdelikBasari!$AL96:$AU96,DersMatris_Degerlendirme!M$15:M$24)/(SUM(DersMatris_Degerlendirme!M$15:M$24))))/2,0))*(DersMatris!$L$12/100)</f>
        <v>0.29333333333333333</v>
      </c>
      <c r="O96" s="204" cm="1">
        <f t="array" ref="O96">_xlfn.SINGLE(IFERROR(((MMULT(NotlarYuzdelikBasari!$E96:$N96,DersMatris_Degerlendirme!N$4:N$13)/(SUM(DersMatris_Degerlendirme!N$4:N$13)))+(MMULT(NotlarYuzdelikBasari!$AL96:$AU96,DersMatris_Degerlendirme!N$15:N$24)/(SUM(DersMatris_Degerlendirme!N$15:N$24))))/2,0))*(DersMatris!$M$12/100)</f>
        <v>0.60036057692307687</v>
      </c>
      <c r="P96" s="204" cm="1">
        <f t="array" ref="P96">_xlfn.SINGLE(IFERROR(((MMULT(NotlarYuzdelikBasari!$E96:$N96,DersMatris_Degerlendirme!O$4:O$13)/(SUM(DersMatris_Degerlendirme!O$4:O$13)))+(MMULT(NotlarYuzdelikBasari!$AL96:$AU96,DersMatris_Degerlendirme!O$15:O$24)/(SUM(DersMatris_Degerlendirme!O$15:O$24))))/2,0))*(DersMatris!$N$12/100)</f>
        <v>0</v>
      </c>
      <c r="Q96" s="204" cm="1">
        <f t="array" ref="Q96">_xlfn.SINGLE(IFERROR(((MMULT(NotlarYuzdelikBasari!$E96:$N96,DersMatris_Degerlendirme!P$4:P$13)/(SUM(DersMatris_Degerlendirme!P$4:P$13)))+(MMULT(NotlarYuzdelikBasari!$AL96:$AU96,DersMatris_Degerlendirme!P$15:P$24)/(SUM(DersMatris_Degerlendirme!P$15:P$24))))/2,0))*(DersMatris!$O$12/100)</f>
        <v>0</v>
      </c>
      <c r="R96" s="204" cm="1">
        <f t="array" ref="R96">_xlfn.SINGLE(IFERROR(((MMULT(NotlarYuzdelikBasari!$E96:$N96,DersMatris_Degerlendirme!Q$4:Q$13)/(SUM(DersMatris_Degerlendirme!Q$4:Q$13)))+(MMULT(NotlarYuzdelikBasari!$AL96:$AU96,DersMatris_Degerlendirme!Q$15:Q$24)/(SUM(DersMatris_Degerlendirme!Q$15:Q$24))))/2,0))*(DersMatris!$P$12/100)</f>
        <v>0</v>
      </c>
      <c r="S96" s="204" cm="1">
        <f t="array" ref="S96">_xlfn.SINGLE(IFERROR(((MMULT(NotlarYuzdelikBasari!$E96:$N96,DersMatris_Degerlendirme!R$4:R$13)/(SUM(DersMatris_Degerlendirme!R$4:R$13)))+(MMULT(NotlarYuzdelikBasari!$AL96:$AU96,DersMatris_Degerlendirme!R$15:R$24)/(SUM(DersMatris_Degerlendirme!R$15:R$24))))/2,0))*(DersMatris!$Q$12/100)</f>
        <v>0</v>
      </c>
      <c r="U96" s="188">
        <f>IFERROR(
    (
        IFERROR( MMULT(NotlarYuzdelikBasari!$E96:$N96, Degerlendirme!D$4:D$13) / SUM(Degerlendirme!D$4:D$13), 0 ) +
        IFERROR( MMULT(NotlarYuzdelikBasari!$AL96:$AU96, Degerlendirme!D$15:D$24) / SUM(Degerlendirme!D$15:D$24), 0 )
    ) / 2,
    0
)</f>
        <v>0.375</v>
      </c>
      <c r="V96" s="188">
        <f>IFERROR(
    (
        IFERROR( MMULT(NotlarYuzdelikBasari!$E96:$N96, Degerlendirme!E$4:E$13) / SUM(Degerlendirme!E$4:E$13), 0 ) +
        IFERROR( MMULT(NotlarYuzdelikBasari!$AL96:$AU96, Degerlendirme!E$15:E$24) / SUM(Degerlendirme!E$15:E$24), 0 )
    ) / 2,
    0
)</f>
        <v>0.66666666666666674</v>
      </c>
      <c r="W96" s="188">
        <f>IFERROR(
    (
        IFERROR( MMULT(NotlarYuzdelikBasari!$E96:$N96, Degerlendirme!F$4:F$13) / SUM(Degerlendirme!F$4:F$13), 0 ) +
        IFERROR( MMULT(NotlarYuzdelikBasari!$AL96:$AU96, Degerlendirme!F$15:F$24) / SUM(Degerlendirme!F$15:F$24), 0 )
    ) / 2,
    0
)</f>
        <v>0.95833333333333326</v>
      </c>
      <c r="X96" s="188">
        <f>IFERROR(
    (
        IFERROR( MMULT(NotlarYuzdelikBasari!$E96:$N96, Degerlendirme!G$4:G$13) / SUM(Degerlendirme!G$4:G$13), 0 ) +
        IFERROR( MMULT(NotlarYuzdelikBasari!$AL96:$AU96, Degerlendirme!G$15:G$24) / SUM(Degerlendirme!G$15:G$24), 0 )
    ) / 2,
    0
)</f>
        <v>0.83333333333333326</v>
      </c>
      <c r="Y96" s="188">
        <f>IFERROR(
    (
        IFERROR( MMULT(NotlarYuzdelikBasari!$E96:$N96, Degerlendirme!H$4:H$13) / SUM(Degerlendirme!H$4:H$13), 0 ) +
        IFERROR( MMULT(NotlarYuzdelikBasari!$AL96:$AU96, Degerlendirme!H$15:H$24) / SUM(Degerlendirme!H$15:H$24), 0 )
    ) / 2,
    0
)</f>
        <v>0.41666666666666669</v>
      </c>
      <c r="Z96" s="188">
        <f>IFERROR(
    (
        IFERROR( MMULT(NotlarYuzdelikBasari!$E96:$N96, Degerlendirme!I$4:I$13) / SUM(Degerlendirme!I$4:I$13), 0 ) +
        IFERROR( MMULT(NotlarYuzdelikBasari!$AL96:$AU96, Degerlendirme!I$15:I$24) / SUM(Degerlendirme!I$15:I$24), 0 )
    ) / 2,
    0
)</f>
        <v>0.6875</v>
      </c>
      <c r="AA96" s="188">
        <f>IFERROR(
    (
        IFERROR( MMULT(NotlarYuzdelikBasari!$E96:$N96, Degerlendirme!J$4:J$13) / SUM(Degerlendirme!J$4:J$13), 0 ) +
        IFERROR( MMULT(NotlarYuzdelikBasari!$AL96:$AU96, Degerlendirme!J$15:J$24) / SUM(Degerlendirme!J$15:J$24), 0 )
    ) / 2,
    0
)</f>
        <v>0.91666666666666674</v>
      </c>
      <c r="AB96" s="188">
        <f>IFERROR(
    (
        IFERROR( MMULT(NotlarYuzdelikBasari!$E96:$N96, Degerlendirme!K$4:K$13) / SUM(Degerlendirme!K$4:K$13), 0 ) +
        IFERROR( MMULT(NotlarYuzdelikBasari!$AL96:$AU96, Degerlendirme!K$15:K$24) / SUM(Degerlendirme!K$15:K$24), 0 )
    ) / 2,
    0
)</f>
        <v>0.875</v>
      </c>
    </row>
    <row r="97" spans="1:28" x14ac:dyDescent="0.25">
      <c r="A97" s="94">
        <v>95</v>
      </c>
      <c r="B97" s="143">
        <f>IF(Notlar!B97&lt;&gt;"",Notlar!B97,"")</f>
        <v>2311505299</v>
      </c>
      <c r="C97" s="144" t="str">
        <f>IF(Notlar!C97&lt;&gt;"",Notlar!C97,"")</f>
        <v xml:space="preserve">FARUK </v>
      </c>
      <c r="D97" s="184" t="str">
        <f>IF(Notlar!D97&lt;&gt;"",Notlar!D97,"")</f>
        <v>AKAN</v>
      </c>
      <c r="E97" s="208" cm="1">
        <f t="array" ref="E97">_xlfn.SINGLE(IFERROR(((MMULT(NotlarYuzdelikBasari!$E97:$N97,DersMatris_Degerlendirme!D$4:D$13)/(SUM(DersMatris_Degerlendirme!D$4:D$13)))+(MMULT(NotlarYuzdelikBasari!$AL97:$AU97,DersMatris_Degerlendirme!D$15:D$24)/(SUM(DersMatris_Degerlendirme!D$15:D$24))))/2,0))*(DersMatris!$C$12/100)</f>
        <v>0.41385135135135137</v>
      </c>
      <c r="F97" s="208" cm="1">
        <f t="array" ref="F97">_xlfn.SINGLE(IFERROR(((MMULT(NotlarYuzdelikBasari!$E97:$N97,DersMatris_Degerlendirme!E$4:E$13)/(SUM(DersMatris_Degerlendirme!E$4:E$13)))+(MMULT(NotlarYuzdelikBasari!$AL97:$AU97,DersMatris_Degerlendirme!E$15:E$24)/(SUM(DersMatris_Degerlendirme!E$15:E$24))))/2,0))*(DersMatris!$D$12/100)</f>
        <v>0.58464703932832518</v>
      </c>
      <c r="G97" s="204" cm="1">
        <f t="array" ref="G97">_xlfn.SINGLE(IFERROR(((MMULT(NotlarYuzdelikBasari!$E97:$N97,DersMatris_Degerlendirme!F$4:F$13)/(SUM(DersMatris_Degerlendirme!F$4:F$13)))+(MMULT(NotlarYuzdelikBasari!$AL97:$AU97,DersMatris_Degerlendirme!F$15:F$24)/(SUM(DersMatris_Degerlendirme!F$15:F$24))))/2,0))*(DersMatris!$E$12/100)</f>
        <v>0.51524475524475533</v>
      </c>
      <c r="H97" s="204" cm="1">
        <f t="array" ref="H97">_xlfn.SINGLE(IFERROR(((MMULT(NotlarYuzdelikBasari!$E97:$N97,DersMatris_Degerlendirme!G$4:G$13)/(SUM(DersMatris_Degerlendirme!G$4:G$13)))+(MMULT(NotlarYuzdelikBasari!$AL97:$AU97,DersMatris_Degerlendirme!G$15:G$24)/(SUM(DersMatris_Degerlendirme!G$15:G$24))))/2,0))*(DersMatris!$F$12/100)</f>
        <v>0.56799568965517233</v>
      </c>
      <c r="I97" s="204" cm="1">
        <f t="array" ref="I97">_xlfn.SINGLE(IFERROR(((MMULT(NotlarYuzdelikBasari!$E97:$N97,DersMatris_Degerlendirme!H$4:H$13)/(SUM(DersMatris_Degerlendirme!H$4:H$13)))+(MMULT(NotlarYuzdelikBasari!$AL97:$AU97,DersMatris_Degerlendirme!H$15:H$24)/(SUM(DersMatris_Degerlendirme!H$15:H$24))))/2,0))*(DersMatris!$G$12/100)</f>
        <v>0.34405345471521948</v>
      </c>
      <c r="J97" s="204" cm="1">
        <f t="array" ref="J97">_xlfn.SINGLE(IFERROR(((MMULT(NotlarYuzdelikBasari!$E97:$N97,DersMatris_Degerlendirme!I$4:I$13)/(SUM(DersMatris_Degerlendirme!I$4:I$13)))+(MMULT(NotlarYuzdelikBasari!$AL97:$AU97,DersMatris_Degerlendirme!I$15:I$24)/(SUM(DersMatris_Degerlendirme!I$15:I$24))))/2,0))*(DersMatris!$H$12/100)</f>
        <v>0.14166666666666669</v>
      </c>
      <c r="K97" s="204" cm="1">
        <f t="array" ref="K97">_xlfn.SINGLE(IFERROR(((MMULT(NotlarYuzdelikBasari!$E97:$N97,DersMatris_Degerlendirme!J$4:J$13)/(SUM(DersMatris_Degerlendirme!J$4:J$13)))+(MMULT(NotlarYuzdelikBasari!$AL97:$AU97,DersMatris_Degerlendirme!J$15:J$24)/(SUM(DersMatris_Degerlendirme!J$15:J$24))))/2,0))*(DersMatris!$I$12/100)</f>
        <v>0.14166666666666669</v>
      </c>
      <c r="L97" s="204" cm="1">
        <f t="array" ref="L97">_xlfn.SINGLE(IFERROR(((MMULT(NotlarYuzdelikBasari!$E97:$N97,DersMatris_Degerlendirme!K$4:K$13)/(SUM(DersMatris_Degerlendirme!K$4:K$13)))+(MMULT(NotlarYuzdelikBasari!$AL97:$AU97,DersMatris_Degerlendirme!K$15:K$24)/(SUM(DersMatris_Degerlendirme!K$15:K$24))))/2,0))*(DersMatris!$J$12/100)</f>
        <v>0.1738095238095238</v>
      </c>
      <c r="M97" s="204" cm="1">
        <f t="array" ref="M97">_xlfn.SINGLE(IFERROR(((MMULT(NotlarYuzdelikBasari!$E97:$N97,DersMatris_Degerlendirme!L$4:L$13)/(SUM(DersMatris_Degerlendirme!L$4:L$13)))+(MMULT(NotlarYuzdelikBasari!$AL97:$AU97,DersMatris_Degerlendirme!L$15:L$24)/(SUM(DersMatris_Degerlendirme!L$15:L$24))))/2,0))*(DersMatris!$K$12/100)</f>
        <v>0.29673469387755097</v>
      </c>
      <c r="N97" s="204" cm="1">
        <f t="array" ref="N97">_xlfn.SINGLE(IFERROR(((MMULT(NotlarYuzdelikBasari!$E97:$N97,DersMatris_Degerlendirme!M$4:M$13)/(SUM(DersMatris_Degerlendirme!M$4:M$13)))+(MMULT(NotlarYuzdelikBasari!$AL97:$AU97,DersMatris_Degerlendirme!M$15:M$24)/(SUM(DersMatris_Degerlendirme!M$15:M$24))))/2,0))*(DersMatris!$L$12/100)</f>
        <v>0.24291666666666664</v>
      </c>
      <c r="O97" s="204" cm="1">
        <f t="array" ref="O97">_xlfn.SINGLE(IFERROR(((MMULT(NotlarYuzdelikBasari!$E97:$N97,DersMatris_Degerlendirme!N$4:N$13)/(SUM(DersMatris_Degerlendirme!N$4:N$13)))+(MMULT(NotlarYuzdelikBasari!$AL97:$AU97,DersMatris_Degerlendirme!N$15:N$24)/(SUM(DersMatris_Degerlendirme!N$15:N$24))))/2,0))*(DersMatris!$M$12/100)</f>
        <v>0.4894373370273794</v>
      </c>
      <c r="P97" s="204" cm="1">
        <f t="array" ref="P97">_xlfn.SINGLE(IFERROR(((MMULT(NotlarYuzdelikBasari!$E97:$N97,DersMatris_Degerlendirme!O$4:O$13)/(SUM(DersMatris_Degerlendirme!O$4:O$13)))+(MMULT(NotlarYuzdelikBasari!$AL97:$AU97,DersMatris_Degerlendirme!O$15:O$24)/(SUM(DersMatris_Degerlendirme!O$15:O$24))))/2,0))*(DersMatris!$N$12/100)</f>
        <v>0</v>
      </c>
      <c r="Q97" s="204" cm="1">
        <f t="array" ref="Q97">_xlfn.SINGLE(IFERROR(((MMULT(NotlarYuzdelikBasari!$E97:$N97,DersMatris_Degerlendirme!P$4:P$13)/(SUM(DersMatris_Degerlendirme!P$4:P$13)))+(MMULT(NotlarYuzdelikBasari!$AL97:$AU97,DersMatris_Degerlendirme!P$15:P$24)/(SUM(DersMatris_Degerlendirme!P$15:P$24))))/2,0))*(DersMatris!$O$12/100)</f>
        <v>0</v>
      </c>
      <c r="R97" s="204" cm="1">
        <f t="array" ref="R97">_xlfn.SINGLE(IFERROR(((MMULT(NotlarYuzdelikBasari!$E97:$N97,DersMatris_Degerlendirme!Q$4:Q$13)/(SUM(DersMatris_Degerlendirme!Q$4:Q$13)))+(MMULT(NotlarYuzdelikBasari!$AL97:$AU97,DersMatris_Degerlendirme!Q$15:Q$24)/(SUM(DersMatris_Degerlendirme!Q$15:Q$24))))/2,0))*(DersMatris!$P$12/100)</f>
        <v>0</v>
      </c>
      <c r="S97" s="204" cm="1">
        <f t="array" ref="S97">_xlfn.SINGLE(IFERROR(((MMULT(NotlarYuzdelikBasari!$E97:$N97,DersMatris_Degerlendirme!R$4:R$13)/(SUM(DersMatris_Degerlendirme!R$4:R$13)))+(MMULT(NotlarYuzdelikBasari!$AL97:$AU97,DersMatris_Degerlendirme!R$15:R$24)/(SUM(DersMatris_Degerlendirme!R$15:R$24))))/2,0))*(DersMatris!$Q$12/100)</f>
        <v>0</v>
      </c>
      <c r="U97" s="188">
        <f>IFERROR(
    (
        IFERROR( MMULT(NotlarYuzdelikBasari!$E97:$N97, Degerlendirme!D$4:D$13) / SUM(Degerlendirme!D$4:D$13), 0 ) +
        IFERROR( MMULT(NotlarYuzdelikBasari!$AL97:$AU97, Degerlendirme!D$15:D$24) / SUM(Degerlendirme!D$15:D$24), 0 )
    ) / 2,
    0
)</f>
        <v>0.3125</v>
      </c>
      <c r="V97" s="188">
        <f>IFERROR(
    (
        IFERROR( MMULT(NotlarYuzdelikBasari!$E97:$N97, Degerlendirme!E$4:E$13) / SUM(Degerlendirme!E$4:E$13), 0 ) +
        IFERROR( MMULT(NotlarYuzdelikBasari!$AL97:$AU97, Degerlendirme!E$15:E$24) / SUM(Degerlendirme!E$15:E$24), 0 )
    ) / 2,
    0
)</f>
        <v>0.6875</v>
      </c>
      <c r="W97" s="188">
        <f>IFERROR(
    (
        IFERROR( MMULT(NotlarYuzdelikBasari!$E97:$N97, Degerlendirme!F$4:F$13) / SUM(Degerlendirme!F$4:F$13), 0 ) +
        IFERROR( MMULT(NotlarYuzdelikBasari!$AL97:$AU97, Degerlendirme!F$15:F$24) / SUM(Degerlendirme!F$15:F$24), 0 )
    ) / 2,
    0
)</f>
        <v>0.5</v>
      </c>
      <c r="X97" s="188">
        <f>IFERROR(
    (
        IFERROR( MMULT(NotlarYuzdelikBasari!$E97:$N97, Degerlendirme!G$4:G$13) / SUM(Degerlendirme!G$4:G$13), 0 ) +
        IFERROR( MMULT(NotlarYuzdelikBasari!$AL97:$AU97, Degerlendirme!G$15:G$24) / SUM(Degerlendirme!G$15:G$24), 0 )
    ) / 2,
    0
)</f>
        <v>0.66666666666666674</v>
      </c>
      <c r="Y97" s="188">
        <f>IFERROR(
    (
        IFERROR( MMULT(NotlarYuzdelikBasari!$E97:$N97, Degerlendirme!H$4:H$13) / SUM(Degerlendirme!H$4:H$13), 0 ) +
        IFERROR( MMULT(NotlarYuzdelikBasari!$AL97:$AU97, Degerlendirme!H$15:H$24) / SUM(Degerlendirme!H$15:H$24), 0 )
    ) / 2,
    0
)</f>
        <v>0.41666666666666669</v>
      </c>
      <c r="Z97" s="188">
        <f>IFERROR(
    (
        IFERROR( MMULT(NotlarYuzdelikBasari!$E97:$N97, Degerlendirme!I$4:I$13) / SUM(Degerlendirme!I$4:I$13), 0 ) +
        IFERROR( MMULT(NotlarYuzdelikBasari!$AL97:$AU97, Degerlendirme!I$15:I$24) / SUM(Degerlendirme!I$15:I$24), 0 )
    ) / 2,
    0
)</f>
        <v>0.75</v>
      </c>
      <c r="AA97" s="188">
        <f>IFERROR(
    (
        IFERROR( MMULT(NotlarYuzdelikBasari!$E97:$N97, Degerlendirme!J$4:J$13) / SUM(Degerlendirme!J$4:J$13), 0 ) +
        IFERROR( MMULT(NotlarYuzdelikBasari!$AL97:$AU97, Degerlendirme!J$15:J$24) / SUM(Degerlendirme!J$15:J$24), 0 )
    ) / 2,
    0
)</f>
        <v>0.60416666666666674</v>
      </c>
      <c r="AB97" s="188">
        <f>IFERROR(
    (
        IFERROR( MMULT(NotlarYuzdelikBasari!$E97:$N97, Degerlendirme!K$4:K$13) / SUM(Degerlendirme!K$4:K$13), 0 ) +
        IFERROR( MMULT(NotlarYuzdelikBasari!$AL97:$AU97, Degerlendirme!K$15:K$24) / SUM(Degerlendirme!K$15:K$24), 0 )
    ) / 2,
    0
)</f>
        <v>0.625</v>
      </c>
    </row>
    <row r="98" spans="1:28" x14ac:dyDescent="0.25">
      <c r="A98" s="95">
        <v>96</v>
      </c>
      <c r="B98" s="141">
        <f>IF(Notlar!B98&lt;&gt;"",Notlar!B98,"")</f>
        <v>2311505300</v>
      </c>
      <c r="C98" s="142" t="str">
        <f>IF(Notlar!C98&lt;&gt;"",Notlar!C98,"")</f>
        <v xml:space="preserve">SEZEN CANSU </v>
      </c>
      <c r="D98" s="183" t="str">
        <f>IF(Notlar!D98&lt;&gt;"",Notlar!D98,"")</f>
        <v>ALKURT</v>
      </c>
      <c r="E98" s="208" cm="1">
        <f t="array" ref="E98">_xlfn.SINGLE(IFERROR(((MMULT(NotlarYuzdelikBasari!$E98:$N98,DersMatris_Degerlendirme!D$4:D$13)/(SUM(DersMatris_Degerlendirme!D$4:D$13)))+(MMULT(NotlarYuzdelikBasari!$AL98:$AU98,DersMatris_Degerlendirme!D$15:D$24)/(SUM(DersMatris_Degerlendirme!D$15:D$24))))/2,0))*(DersMatris!$C$12/100)</f>
        <v>0.50327671421421416</v>
      </c>
      <c r="F98" s="208" cm="1">
        <f t="array" ref="F98">_xlfn.SINGLE(IFERROR(((MMULT(NotlarYuzdelikBasari!$E98:$N98,DersMatris_Degerlendirme!E$4:E$13)/(SUM(DersMatris_Degerlendirme!E$4:E$13)))+(MMULT(NotlarYuzdelikBasari!$AL98:$AU98,DersMatris_Degerlendirme!E$15:E$24)/(SUM(DersMatris_Degerlendirme!E$15:E$24))))/2,0))*(DersMatris!$D$12/100)</f>
        <v>0.72692498895271762</v>
      </c>
      <c r="G98" s="204" cm="1">
        <f t="array" ref="G98">_xlfn.SINGLE(IFERROR(((MMULT(NotlarYuzdelikBasari!$E98:$N98,DersMatris_Degerlendirme!F$4:F$13)/(SUM(DersMatris_Degerlendirme!F$4:F$13)))+(MMULT(NotlarYuzdelikBasari!$AL98:$AU98,DersMatris_Degerlendirme!F$15:F$24)/(SUM(DersMatris_Degerlendirme!F$15:F$24))))/2,0))*(DersMatris!$E$12/100)</f>
        <v>0.64923076923076928</v>
      </c>
      <c r="H98" s="204" cm="1">
        <f t="array" ref="H98">_xlfn.SINGLE(IFERROR(((MMULT(NotlarYuzdelikBasari!$E98:$N98,DersMatris_Degerlendirme!G$4:G$13)/(SUM(DersMatris_Degerlendirme!G$4:G$13)))+(MMULT(NotlarYuzdelikBasari!$AL98:$AU98,DersMatris_Degerlendirme!G$15:G$24)/(SUM(DersMatris_Degerlendirme!G$15:G$24))))/2,0))*(DersMatris!$F$12/100)</f>
        <v>0.7082974137931034</v>
      </c>
      <c r="I98" s="204" cm="1">
        <f t="array" ref="I98">_xlfn.SINGLE(IFERROR(((MMULT(NotlarYuzdelikBasari!$E98:$N98,DersMatris_Degerlendirme!H$4:H$13)/(SUM(DersMatris_Degerlendirme!H$4:H$13)))+(MMULT(NotlarYuzdelikBasari!$AL98:$AU98,DersMatris_Degerlendirme!H$15:H$24)/(SUM(DersMatris_Degerlendirme!H$15:H$24))))/2,0))*(DersMatris!$G$12/100)</f>
        <v>0.44373249299719891</v>
      </c>
      <c r="J98" s="204" cm="1">
        <f t="array" ref="J98">_xlfn.SINGLE(IFERROR(((MMULT(NotlarYuzdelikBasari!$E98:$N98,DersMatris_Degerlendirme!I$4:I$13)/(SUM(DersMatris_Degerlendirme!I$4:I$13)))+(MMULT(NotlarYuzdelikBasari!$AL98:$AU98,DersMatris_Degerlendirme!I$15:I$24)/(SUM(DersMatris_Degerlendirme!I$15:I$24))))/2,0))*(DersMatris!$H$12/100)</f>
        <v>0.15833333333333333</v>
      </c>
      <c r="K98" s="204" cm="1">
        <f t="array" ref="K98">_xlfn.SINGLE(IFERROR(((MMULT(NotlarYuzdelikBasari!$E98:$N98,DersMatris_Degerlendirme!J$4:J$13)/(SUM(DersMatris_Degerlendirme!J$4:J$13)))+(MMULT(NotlarYuzdelikBasari!$AL98:$AU98,DersMatris_Degerlendirme!J$15:J$24)/(SUM(DersMatris_Degerlendirme!J$15:J$24))))/2,0))*(DersMatris!$I$12/100)</f>
        <v>0.15000000000000002</v>
      </c>
      <c r="L98" s="204" cm="1">
        <f t="array" ref="L98">_xlfn.SINGLE(IFERROR(((MMULT(NotlarYuzdelikBasari!$E98:$N98,DersMatris_Degerlendirme!K$4:K$13)/(SUM(DersMatris_Degerlendirme!K$4:K$13)))+(MMULT(NotlarYuzdelikBasari!$AL98:$AU98,DersMatris_Degerlendirme!K$15:K$24)/(SUM(DersMatris_Degerlendirme!K$15:K$24))))/2,0))*(DersMatris!$J$12/100)</f>
        <v>0.2142857142857143</v>
      </c>
      <c r="M98" s="204" cm="1">
        <f t="array" ref="M98">_xlfn.SINGLE(IFERROR(((MMULT(NotlarYuzdelikBasari!$E98:$N98,DersMatris_Degerlendirme!L$4:L$13)/(SUM(DersMatris_Degerlendirme!L$4:L$13)))+(MMULT(NotlarYuzdelikBasari!$AL98:$AU98,DersMatris_Degerlendirme!L$15:L$24)/(SUM(DersMatris_Degerlendirme!L$15:L$24))))/2,0))*(DersMatris!$K$12/100)</f>
        <v>0.36829931972789104</v>
      </c>
      <c r="N98" s="204" cm="1">
        <f t="array" ref="N98">_xlfn.SINGLE(IFERROR(((MMULT(NotlarYuzdelikBasari!$E98:$N98,DersMatris_Degerlendirme!M$4:M$13)/(SUM(DersMatris_Degerlendirme!M$4:M$13)))+(MMULT(NotlarYuzdelikBasari!$AL98:$AU98,DersMatris_Degerlendirme!M$15:M$24)/(SUM(DersMatris_Degerlendirme!M$15:M$24))))/2,0))*(DersMatris!$L$12/100)</f>
        <v>0.29360294117647057</v>
      </c>
      <c r="O98" s="204" cm="1">
        <f t="array" ref="O98">_xlfn.SINGLE(IFERROR(((MMULT(NotlarYuzdelikBasari!$E98:$N98,DersMatris_Degerlendirme!N$4:N$13)/(SUM(DersMatris_Degerlendirme!N$4:N$13)))+(MMULT(NotlarYuzdelikBasari!$AL98:$AU98,DersMatris_Degerlendirme!N$15:N$24)/(SUM(DersMatris_Degerlendirme!N$15:N$24))))/2,0))*(DersMatris!$M$12/100)</f>
        <v>0.60442470664928294</v>
      </c>
      <c r="P98" s="204" cm="1">
        <f t="array" ref="P98">_xlfn.SINGLE(IFERROR(((MMULT(NotlarYuzdelikBasari!$E98:$N98,DersMatris_Degerlendirme!O$4:O$13)/(SUM(DersMatris_Degerlendirme!O$4:O$13)))+(MMULT(NotlarYuzdelikBasari!$AL98:$AU98,DersMatris_Degerlendirme!O$15:O$24)/(SUM(DersMatris_Degerlendirme!O$15:O$24))))/2,0))*(DersMatris!$N$12/100)</f>
        <v>0</v>
      </c>
      <c r="Q98" s="204" cm="1">
        <f t="array" ref="Q98">_xlfn.SINGLE(IFERROR(((MMULT(NotlarYuzdelikBasari!$E98:$N98,DersMatris_Degerlendirme!P$4:P$13)/(SUM(DersMatris_Degerlendirme!P$4:P$13)))+(MMULT(NotlarYuzdelikBasari!$AL98:$AU98,DersMatris_Degerlendirme!P$15:P$24)/(SUM(DersMatris_Degerlendirme!P$15:P$24))))/2,0))*(DersMatris!$O$12/100)</f>
        <v>0</v>
      </c>
      <c r="R98" s="204" cm="1">
        <f t="array" ref="R98">_xlfn.SINGLE(IFERROR(((MMULT(NotlarYuzdelikBasari!$E98:$N98,DersMatris_Degerlendirme!Q$4:Q$13)/(SUM(DersMatris_Degerlendirme!Q$4:Q$13)))+(MMULT(NotlarYuzdelikBasari!$AL98:$AU98,DersMatris_Degerlendirme!Q$15:Q$24)/(SUM(DersMatris_Degerlendirme!Q$15:Q$24))))/2,0))*(DersMatris!$P$12/100)</f>
        <v>0</v>
      </c>
      <c r="S98" s="204" cm="1">
        <f t="array" ref="S98">_xlfn.SINGLE(IFERROR(((MMULT(NotlarYuzdelikBasari!$E98:$N98,DersMatris_Degerlendirme!R$4:R$13)/(SUM(DersMatris_Degerlendirme!R$4:R$13)))+(MMULT(NotlarYuzdelikBasari!$AL98:$AU98,DersMatris_Degerlendirme!R$15:R$24)/(SUM(DersMatris_Degerlendirme!R$15:R$24))))/2,0))*(DersMatris!$Q$12/100)</f>
        <v>0</v>
      </c>
      <c r="U98" s="188">
        <f>IFERROR(
    (
        IFERROR( MMULT(NotlarYuzdelikBasari!$E98:$N98, Degerlendirme!D$4:D$13) / SUM(Degerlendirme!D$4:D$13), 0 ) +
        IFERROR( MMULT(NotlarYuzdelikBasari!$AL98:$AU98, Degerlendirme!D$15:D$24) / SUM(Degerlendirme!D$15:D$24), 0 )
    ) / 2,
    0
)</f>
        <v>0.5</v>
      </c>
      <c r="V98" s="188">
        <f>IFERROR(
    (
        IFERROR( MMULT(NotlarYuzdelikBasari!$E98:$N98, Degerlendirme!E$4:E$13) / SUM(Degerlendirme!E$4:E$13), 0 ) +
        IFERROR( MMULT(NotlarYuzdelikBasari!$AL98:$AU98, Degerlendirme!E$15:E$24) / SUM(Degerlendirme!E$15:E$24), 0 )
    ) / 2,
    0
)</f>
        <v>0.72916666666666674</v>
      </c>
      <c r="W98" s="188">
        <f>IFERROR(
    (
        IFERROR( MMULT(NotlarYuzdelikBasari!$E98:$N98, Degerlendirme!F$4:F$13) / SUM(Degerlendirme!F$4:F$13), 0 ) +
        IFERROR( MMULT(NotlarYuzdelikBasari!$AL98:$AU98, Degerlendirme!F$15:F$24) / SUM(Degerlendirme!F$15:F$24), 0 )
    ) / 2,
    0
)</f>
        <v>0.70833333333333326</v>
      </c>
      <c r="X98" s="188">
        <f>IFERROR(
    (
        IFERROR( MMULT(NotlarYuzdelikBasari!$E98:$N98, Degerlendirme!G$4:G$13) / SUM(Degerlendirme!G$4:G$13), 0 ) +
        IFERROR( MMULT(NotlarYuzdelikBasari!$AL98:$AU98, Degerlendirme!G$15:G$24) / SUM(Degerlendirme!G$15:G$24), 0 )
    ) / 2,
    0
)</f>
        <v>0.95833333333333326</v>
      </c>
      <c r="Y98" s="188">
        <f>IFERROR(
    (
        IFERROR( MMULT(NotlarYuzdelikBasari!$E98:$N98, Degerlendirme!H$4:H$13) / SUM(Degerlendirme!H$4:H$13), 0 ) +
        IFERROR( MMULT(NotlarYuzdelikBasari!$AL98:$AU98, Degerlendirme!H$15:H$24) / SUM(Degerlendirme!H$15:H$24), 0 )
    ) / 2,
    0
)</f>
        <v>0.375</v>
      </c>
      <c r="Z98" s="188">
        <f>IFERROR(
    (
        IFERROR( MMULT(NotlarYuzdelikBasari!$E98:$N98, Degerlendirme!I$4:I$13) / SUM(Degerlendirme!I$4:I$13), 0 ) +
        IFERROR( MMULT(NotlarYuzdelikBasari!$AL98:$AU98, Degerlendirme!I$15:I$24) / SUM(Degerlendirme!I$15:I$24), 0 )
    ) / 2,
    0
)</f>
        <v>0.75</v>
      </c>
      <c r="AA98" s="188">
        <f>IFERROR(
    (
        IFERROR( MMULT(NotlarYuzdelikBasari!$E98:$N98, Degerlendirme!J$4:J$13) / SUM(Degerlendirme!J$4:J$13), 0 ) +
        IFERROR( MMULT(NotlarYuzdelikBasari!$AL98:$AU98, Degerlendirme!J$15:J$24) / SUM(Degerlendirme!J$15:J$24), 0 )
    ) / 2,
    0
)</f>
        <v>0.875</v>
      </c>
      <c r="AB98" s="188">
        <f>IFERROR(
    (
        IFERROR( MMULT(NotlarYuzdelikBasari!$E98:$N98, Degerlendirme!K$4:K$13) / SUM(Degerlendirme!K$4:K$13), 0 ) +
        IFERROR( MMULT(NotlarYuzdelikBasari!$AL98:$AU98, Degerlendirme!K$15:K$24) / SUM(Degerlendirme!K$15:K$24), 0 )
    ) / 2,
    0
)</f>
        <v>0.75</v>
      </c>
    </row>
    <row r="99" spans="1:28" x14ac:dyDescent="0.25">
      <c r="A99" s="94">
        <v>97</v>
      </c>
      <c r="B99" s="143">
        <f>IF(Notlar!B99&lt;&gt;"",Notlar!B99,"")</f>
        <v>2311505304</v>
      </c>
      <c r="C99" s="144" t="str">
        <f>IF(Notlar!C99&lt;&gt;"",Notlar!C99,"")</f>
        <v xml:space="preserve">EMRE </v>
      </c>
      <c r="D99" s="184" t="str">
        <f>IF(Notlar!D99&lt;&gt;"",Notlar!D99,"")</f>
        <v>KARABİBERLER</v>
      </c>
      <c r="E99" s="208" cm="1">
        <f t="array" ref="E99">_xlfn.SINGLE(IFERROR(((MMULT(NotlarYuzdelikBasari!$E99:$N99,DersMatris_Degerlendirme!D$4:D$13)/(SUM(DersMatris_Degerlendirme!D$4:D$13)))+(MMULT(NotlarYuzdelikBasari!$AL99:$AU99,DersMatris_Degerlendirme!D$15:D$24)/(SUM(DersMatris_Degerlendirme!D$15:D$24))))/2,0))*(DersMatris!$C$12/100)</f>
        <v>0.49467436186186181</v>
      </c>
      <c r="F99" s="208" cm="1">
        <f t="array" ref="F99">_xlfn.SINGLE(IFERROR(((MMULT(NotlarYuzdelikBasari!$E99:$N99,DersMatris_Degerlendirme!E$4:E$13)/(SUM(DersMatris_Degerlendirme!E$4:E$13)))+(MMULT(NotlarYuzdelikBasari!$AL99:$AU99,DersMatris_Degerlendirme!E$15:E$24)/(SUM(DersMatris_Degerlendirme!E$15:E$24))))/2,0))*(DersMatris!$D$12/100)</f>
        <v>0.70482766239505079</v>
      </c>
      <c r="G99" s="204" cm="1">
        <f t="array" ref="G99">_xlfn.SINGLE(IFERROR(((MMULT(NotlarYuzdelikBasari!$E99:$N99,DersMatris_Degerlendirme!F$4:F$13)/(SUM(DersMatris_Degerlendirme!F$4:F$13)))+(MMULT(NotlarYuzdelikBasari!$AL99:$AU99,DersMatris_Degerlendirme!F$15:F$24)/(SUM(DersMatris_Degerlendirme!F$15:F$24))))/2,0))*(DersMatris!$E$12/100)</f>
        <v>0.61972027972027977</v>
      </c>
      <c r="H99" s="204" cm="1">
        <f t="array" ref="H99">_xlfn.SINGLE(IFERROR(((MMULT(NotlarYuzdelikBasari!$E99:$N99,DersMatris_Degerlendirme!G$4:G$13)/(SUM(DersMatris_Degerlendirme!G$4:G$13)))+(MMULT(NotlarYuzdelikBasari!$AL99:$AU99,DersMatris_Degerlendirme!G$15:G$24)/(SUM(DersMatris_Degerlendirme!G$15:G$24))))/2,0))*(DersMatris!$F$12/100)</f>
        <v>0.67559267241379306</v>
      </c>
      <c r="I99" s="204" cm="1">
        <f t="array" ref="I99">_xlfn.SINGLE(IFERROR(((MMULT(NotlarYuzdelikBasari!$E99:$N99,DersMatris_Degerlendirme!H$4:H$13)/(SUM(DersMatris_Degerlendirme!H$4:H$13)))+(MMULT(NotlarYuzdelikBasari!$AL99:$AU99,DersMatris_Degerlendirme!H$15:H$24)/(SUM(DersMatris_Degerlendirme!H$15:H$24))))/2,0))*(DersMatris!$G$12/100)</f>
        <v>0.41723272642390297</v>
      </c>
      <c r="J99" s="204" cm="1">
        <f t="array" ref="J99">_xlfn.SINGLE(IFERROR(((MMULT(NotlarYuzdelikBasari!$E99:$N99,DersMatris_Degerlendirme!I$4:I$13)/(SUM(DersMatris_Degerlendirme!I$4:I$13)))+(MMULT(NotlarYuzdelikBasari!$AL99:$AU99,DersMatris_Degerlendirme!I$15:I$24)/(SUM(DersMatris_Degerlendirme!I$15:I$24))))/2,0))*(DersMatris!$H$12/100)</f>
        <v>0.15416666666666667</v>
      </c>
      <c r="K99" s="204" cm="1">
        <f t="array" ref="K99">_xlfn.SINGLE(IFERROR(((MMULT(NotlarYuzdelikBasari!$E99:$N99,DersMatris_Degerlendirme!J$4:J$13)/(SUM(DersMatris_Degerlendirme!J$4:J$13)))+(MMULT(NotlarYuzdelikBasari!$AL99:$AU99,DersMatris_Degerlendirme!J$15:J$24)/(SUM(DersMatris_Degerlendirme!J$15:J$24))))/2,0))*(DersMatris!$I$12/100)</f>
        <v>0.14166666666666669</v>
      </c>
      <c r="L99" s="204" cm="1">
        <f t="array" ref="L99">_xlfn.SINGLE(IFERROR(((MMULT(NotlarYuzdelikBasari!$E99:$N99,DersMatris_Degerlendirme!K$4:K$13)/(SUM(DersMatris_Degerlendirme!K$4:K$13)))+(MMULT(NotlarYuzdelikBasari!$AL99:$AU99,DersMatris_Degerlendirme!K$15:K$24)/(SUM(DersMatris_Degerlendirme!K$15:K$24))))/2,0))*(DersMatris!$J$12/100)</f>
        <v>0.2</v>
      </c>
      <c r="M99" s="204" cm="1">
        <f t="array" ref="M99">_xlfn.SINGLE(IFERROR(((MMULT(NotlarYuzdelikBasari!$E99:$N99,DersMatris_Degerlendirme!L$4:L$13)/(SUM(DersMatris_Degerlendirme!L$4:L$13)))+(MMULT(NotlarYuzdelikBasari!$AL99:$AU99,DersMatris_Degerlendirme!L$15:L$24)/(SUM(DersMatris_Degerlendirme!L$15:L$24))))/2,0))*(DersMatris!$K$12/100)</f>
        <v>0.35129251700680264</v>
      </c>
      <c r="N99" s="204" cm="1">
        <f t="array" ref="N99">_xlfn.SINGLE(IFERROR(((MMULT(NotlarYuzdelikBasari!$E99:$N99,DersMatris_Degerlendirme!M$4:M$13)/(SUM(DersMatris_Degerlendirme!M$4:M$13)))+(MMULT(NotlarYuzdelikBasari!$AL99:$AU99,DersMatris_Degerlendirme!M$15:M$24)/(SUM(DersMatris_Degerlendirme!M$15:M$24))))/2,0))*(DersMatris!$L$12/100)</f>
        <v>0.27661764705882352</v>
      </c>
      <c r="O99" s="204" cm="1">
        <f t="array" ref="O99">_xlfn.SINGLE(IFERROR(((MMULT(NotlarYuzdelikBasari!$E99:$N99,DersMatris_Degerlendirme!N$4:N$13)/(SUM(DersMatris_Degerlendirme!N$4:N$13)))+(MMULT(NotlarYuzdelikBasari!$AL99:$AU99,DersMatris_Degerlendirme!N$15:N$24)/(SUM(DersMatris_Degerlendirme!N$15:N$24))))/2,0))*(DersMatris!$M$12/100)</f>
        <v>0.58294287809647982</v>
      </c>
      <c r="P99" s="204" cm="1">
        <f t="array" ref="P99">_xlfn.SINGLE(IFERROR(((MMULT(NotlarYuzdelikBasari!$E99:$N99,DersMatris_Degerlendirme!O$4:O$13)/(SUM(DersMatris_Degerlendirme!O$4:O$13)))+(MMULT(NotlarYuzdelikBasari!$AL99:$AU99,DersMatris_Degerlendirme!O$15:O$24)/(SUM(DersMatris_Degerlendirme!O$15:O$24))))/2,0))*(DersMatris!$N$12/100)</f>
        <v>0</v>
      </c>
      <c r="Q99" s="204" cm="1">
        <f t="array" ref="Q99">_xlfn.SINGLE(IFERROR(((MMULT(NotlarYuzdelikBasari!$E99:$N99,DersMatris_Degerlendirme!P$4:P$13)/(SUM(DersMatris_Degerlendirme!P$4:P$13)))+(MMULT(NotlarYuzdelikBasari!$AL99:$AU99,DersMatris_Degerlendirme!P$15:P$24)/(SUM(DersMatris_Degerlendirme!P$15:P$24))))/2,0))*(DersMatris!$O$12/100)</f>
        <v>0</v>
      </c>
      <c r="R99" s="204" cm="1">
        <f t="array" ref="R99">_xlfn.SINGLE(IFERROR(((MMULT(NotlarYuzdelikBasari!$E99:$N99,DersMatris_Degerlendirme!Q$4:Q$13)/(SUM(DersMatris_Degerlendirme!Q$4:Q$13)))+(MMULT(NotlarYuzdelikBasari!$AL99:$AU99,DersMatris_Degerlendirme!Q$15:Q$24)/(SUM(DersMatris_Degerlendirme!Q$15:Q$24))))/2,0))*(DersMatris!$P$12/100)</f>
        <v>0</v>
      </c>
      <c r="S99" s="204" cm="1">
        <f t="array" ref="S99">_xlfn.SINGLE(IFERROR(((MMULT(NotlarYuzdelikBasari!$E99:$N99,DersMatris_Degerlendirme!R$4:R$13)/(SUM(DersMatris_Degerlendirme!R$4:R$13)))+(MMULT(NotlarYuzdelikBasari!$AL99:$AU99,DersMatris_Degerlendirme!R$15:R$24)/(SUM(DersMatris_Degerlendirme!R$15:R$24))))/2,0))*(DersMatris!$Q$12/100)</f>
        <v>0</v>
      </c>
      <c r="U99" s="188">
        <f>IFERROR(
    (
        IFERROR( MMULT(NotlarYuzdelikBasari!$E99:$N99, Degerlendirme!D$4:D$13) / SUM(Degerlendirme!D$4:D$13), 0 ) +
        IFERROR( MMULT(NotlarYuzdelikBasari!$AL99:$AU99, Degerlendirme!D$15:D$24) / SUM(Degerlendirme!D$15:D$24), 0 )
    ) / 2,
    0
)</f>
        <v>0.4375</v>
      </c>
      <c r="V99" s="188">
        <f>IFERROR(
    (
        IFERROR( MMULT(NotlarYuzdelikBasari!$E99:$N99, Degerlendirme!E$4:E$13) / SUM(Degerlendirme!E$4:E$13), 0 ) +
        IFERROR( MMULT(NotlarYuzdelikBasari!$AL99:$AU99, Degerlendirme!E$15:E$24) / SUM(Degerlendirme!E$15:E$24), 0 )
    ) / 2,
    0
)</f>
        <v>0.85416666666666674</v>
      </c>
      <c r="W99" s="188">
        <f>IFERROR(
    (
        IFERROR( MMULT(NotlarYuzdelikBasari!$E99:$N99, Degerlendirme!F$4:F$13) / SUM(Degerlendirme!F$4:F$13), 0 ) +
        IFERROR( MMULT(NotlarYuzdelikBasari!$AL99:$AU99, Degerlendirme!F$15:F$24) / SUM(Degerlendirme!F$15:F$24), 0 )
    ) / 2,
    0
)</f>
        <v>0.625</v>
      </c>
      <c r="X99" s="188">
        <f>IFERROR(
    (
        IFERROR( MMULT(NotlarYuzdelikBasari!$E99:$N99, Degerlendirme!G$4:G$13) / SUM(Degerlendirme!G$4:G$13), 0 ) +
        IFERROR( MMULT(NotlarYuzdelikBasari!$AL99:$AU99, Degerlendirme!G$15:G$24) / SUM(Degerlendirme!G$15:G$24), 0 )
    ) / 2,
    0
)</f>
        <v>0.79166666666666674</v>
      </c>
      <c r="Y99" s="188">
        <f>IFERROR(
    (
        IFERROR( MMULT(NotlarYuzdelikBasari!$E99:$N99, Degerlendirme!H$4:H$13) / SUM(Degerlendirme!H$4:H$13), 0 ) +
        IFERROR( MMULT(NotlarYuzdelikBasari!$AL99:$AU99, Degerlendirme!H$15:H$24) / SUM(Degerlendirme!H$15:H$24), 0 )
    ) / 2,
    0
)</f>
        <v>0.41666666666666669</v>
      </c>
      <c r="Z99" s="188">
        <f>IFERROR(
    (
        IFERROR( MMULT(NotlarYuzdelikBasari!$E99:$N99, Degerlendirme!I$4:I$13) / SUM(Degerlendirme!I$4:I$13), 0 ) +
        IFERROR( MMULT(NotlarYuzdelikBasari!$AL99:$AU99, Degerlendirme!I$15:I$24) / SUM(Degerlendirme!I$15:I$24), 0 )
    ) / 2,
    0
)</f>
        <v>0.8125</v>
      </c>
      <c r="AA99" s="188">
        <f>IFERROR(
    (
        IFERROR( MMULT(NotlarYuzdelikBasari!$E99:$N99, Degerlendirme!J$4:J$13) / SUM(Degerlendirme!J$4:J$13), 0 ) +
        IFERROR( MMULT(NotlarYuzdelikBasari!$AL99:$AU99, Degerlendirme!J$15:J$24) / SUM(Degerlendirme!J$15:J$24), 0 )
    ) / 2,
    0
)</f>
        <v>0.79166666666666674</v>
      </c>
      <c r="AB99" s="188">
        <f>IFERROR(
    (
        IFERROR( MMULT(NotlarYuzdelikBasari!$E99:$N99, Degerlendirme!K$4:K$13) / SUM(Degerlendirme!K$4:K$13), 0 ) +
        IFERROR( MMULT(NotlarYuzdelikBasari!$AL99:$AU99, Degerlendirme!K$15:K$24) / SUM(Degerlendirme!K$15:K$24), 0 )
    ) / 2,
    0
)</f>
        <v>0.5</v>
      </c>
    </row>
    <row r="100" spans="1:28" x14ac:dyDescent="0.25">
      <c r="A100" s="95">
        <v>98</v>
      </c>
      <c r="B100" s="141">
        <f>IF(Notlar!B100&lt;&gt;"",Notlar!B100,"")</f>
        <v>2311505306</v>
      </c>
      <c r="C100" s="142" t="str">
        <f>IF(Notlar!C100&lt;&gt;"",Notlar!C100,"")</f>
        <v xml:space="preserve">İBRAHİM </v>
      </c>
      <c r="D100" s="183" t="str">
        <f>IF(Notlar!D100&lt;&gt;"",Notlar!D100,"")</f>
        <v>KOÇ</v>
      </c>
      <c r="E100" s="208" cm="1">
        <f t="array" ref="E100">_xlfn.SINGLE(IFERROR(((MMULT(NotlarYuzdelikBasari!$E100:$N100,DersMatris_Degerlendirme!D$4:D$13)/(SUM(DersMatris_Degerlendirme!D$4:D$13)))+(MMULT(NotlarYuzdelikBasari!$AL100:$AU100,DersMatris_Degerlendirme!D$15:D$24)/(SUM(DersMatris_Degerlendirme!D$15:D$24))))/2,0))*(DersMatris!$C$12/100)</f>
        <v>0.47989395645645644</v>
      </c>
      <c r="F100" s="208" cm="1">
        <f t="array" ref="F100">_xlfn.SINGLE(IFERROR(((MMULT(NotlarYuzdelikBasari!$E100:$N100,DersMatris_Degerlendirme!E$4:E$13)/(SUM(DersMatris_Degerlendirme!E$4:E$13)))+(MMULT(NotlarYuzdelikBasari!$AL100:$AU100,DersMatris_Degerlendirme!E$15:E$24)/(SUM(DersMatris_Degerlendirme!E$15:E$24))))/2,0))*(DersMatris!$D$12/100)</f>
        <v>0.68486798497569601</v>
      </c>
      <c r="G100" s="204" cm="1">
        <f t="array" ref="G100">_xlfn.SINGLE(IFERROR(((MMULT(NotlarYuzdelikBasari!$E100:$N100,DersMatris_Degerlendirme!F$4:F$13)/(SUM(DersMatris_Degerlendirme!F$4:F$13)))+(MMULT(NotlarYuzdelikBasari!$AL100:$AU100,DersMatris_Degerlendirme!F$15:F$24)/(SUM(DersMatris_Degerlendirme!F$15:F$24))))/2,0))*(DersMatris!$E$12/100)</f>
        <v>0.60517482517482524</v>
      </c>
      <c r="H100" s="204" cm="1">
        <f t="array" ref="H100">_xlfn.SINGLE(IFERROR(((MMULT(NotlarYuzdelikBasari!$E100:$N100,DersMatris_Degerlendirme!G$4:G$13)/(SUM(DersMatris_Degerlendirme!G$4:G$13)))+(MMULT(NotlarYuzdelikBasari!$AL100:$AU100,DersMatris_Degerlendirme!G$15:G$24)/(SUM(DersMatris_Degerlendirme!G$15:G$24))))/2,0))*(DersMatris!$F$12/100)</f>
        <v>0.6623922413793103</v>
      </c>
      <c r="I100" s="204" cm="1">
        <f t="array" ref="I100">_xlfn.SINGLE(IFERROR(((MMULT(NotlarYuzdelikBasari!$E100:$N100,DersMatris_Degerlendirme!H$4:H$13)/(SUM(DersMatris_Degerlendirme!H$4:H$13)))+(MMULT(NotlarYuzdelikBasari!$AL100:$AU100,DersMatris_Degerlendirme!H$15:H$24)/(SUM(DersMatris_Degerlendirme!H$15:H$24))))/2,0))*(DersMatris!$G$12/100)</f>
        <v>0.40780812324929977</v>
      </c>
      <c r="J100" s="204" cm="1">
        <f t="array" ref="J100">_xlfn.SINGLE(IFERROR(((MMULT(NotlarYuzdelikBasari!$E100:$N100,DersMatris_Degerlendirme!I$4:I$13)/(SUM(DersMatris_Degerlendirme!I$4:I$13)))+(MMULT(NotlarYuzdelikBasari!$AL100:$AU100,DersMatris_Degerlendirme!I$15:I$24)/(SUM(DersMatris_Degerlendirme!I$15:I$24))))/2,0))*(DersMatris!$H$12/100)</f>
        <v>0.15416666666666667</v>
      </c>
      <c r="K100" s="204" cm="1">
        <f t="array" ref="K100">_xlfn.SINGLE(IFERROR(((MMULT(NotlarYuzdelikBasari!$E100:$N100,DersMatris_Degerlendirme!J$4:J$13)/(SUM(DersMatris_Degerlendirme!J$4:J$13)))+(MMULT(NotlarYuzdelikBasari!$AL100:$AU100,DersMatris_Degerlendirme!J$15:J$24)/(SUM(DersMatris_Degerlendirme!J$15:J$24))))/2,0))*(DersMatris!$I$12/100)</f>
        <v>0.15000000000000002</v>
      </c>
      <c r="L100" s="204" cm="1">
        <f t="array" ref="L100">_xlfn.SINGLE(IFERROR(((MMULT(NotlarYuzdelikBasari!$E100:$N100,DersMatris_Degerlendirme!K$4:K$13)/(SUM(DersMatris_Degerlendirme!K$4:K$13)))+(MMULT(NotlarYuzdelikBasari!$AL100:$AU100,DersMatris_Degerlendirme!K$15:K$24)/(SUM(DersMatris_Degerlendirme!K$15:K$24))))/2,0))*(DersMatris!$J$12/100)</f>
        <v>0.2</v>
      </c>
      <c r="M100" s="204" cm="1">
        <f t="array" ref="M100">_xlfn.SINGLE(IFERROR(((MMULT(NotlarYuzdelikBasari!$E100:$N100,DersMatris_Degerlendirme!L$4:L$13)/(SUM(DersMatris_Degerlendirme!L$4:L$13)))+(MMULT(NotlarYuzdelikBasari!$AL100:$AU100,DersMatris_Degerlendirme!L$15:L$24)/(SUM(DersMatris_Degerlendirme!L$15:L$24))))/2,0))*(DersMatris!$K$12/100)</f>
        <v>0.34557823129251697</v>
      </c>
      <c r="N100" s="204" cm="1">
        <f t="array" ref="N100">_xlfn.SINGLE(IFERROR(((MMULT(NotlarYuzdelikBasari!$E100:$N100,DersMatris_Degerlendirme!M$4:M$13)/(SUM(DersMatris_Degerlendirme!M$4:M$13)))+(MMULT(NotlarYuzdelikBasari!$AL100:$AU100,DersMatris_Degerlendirme!M$15:M$24)/(SUM(DersMatris_Degerlendirme!M$15:M$24))))/2,0))*(DersMatris!$L$12/100)</f>
        <v>0.27661764705882352</v>
      </c>
      <c r="O100" s="204" cm="1">
        <f t="array" ref="O100">_xlfn.SINGLE(IFERROR(((MMULT(NotlarYuzdelikBasari!$E100:$N100,DersMatris_Degerlendirme!N$4:N$13)/(SUM(DersMatris_Degerlendirme!N$4:N$13)))+(MMULT(NotlarYuzdelikBasari!$AL100:$AU100,DersMatris_Degerlendirme!N$15:N$24)/(SUM(DersMatris_Degerlendirme!N$15:N$24))))/2,0))*(DersMatris!$M$12/100)</f>
        <v>0.57032268578878753</v>
      </c>
      <c r="P100" s="204" cm="1">
        <f t="array" ref="P100">_xlfn.SINGLE(IFERROR(((MMULT(NotlarYuzdelikBasari!$E100:$N100,DersMatris_Degerlendirme!O$4:O$13)/(SUM(DersMatris_Degerlendirme!O$4:O$13)))+(MMULT(NotlarYuzdelikBasari!$AL100:$AU100,DersMatris_Degerlendirme!O$15:O$24)/(SUM(DersMatris_Degerlendirme!O$15:O$24))))/2,0))*(DersMatris!$N$12/100)</f>
        <v>0</v>
      </c>
      <c r="Q100" s="204" cm="1">
        <f t="array" ref="Q100">_xlfn.SINGLE(IFERROR(((MMULT(NotlarYuzdelikBasari!$E100:$N100,DersMatris_Degerlendirme!P$4:P$13)/(SUM(DersMatris_Degerlendirme!P$4:P$13)))+(MMULT(NotlarYuzdelikBasari!$AL100:$AU100,DersMatris_Degerlendirme!P$15:P$24)/(SUM(DersMatris_Degerlendirme!P$15:P$24))))/2,0))*(DersMatris!$O$12/100)</f>
        <v>0</v>
      </c>
      <c r="R100" s="204" cm="1">
        <f t="array" ref="R100">_xlfn.SINGLE(IFERROR(((MMULT(NotlarYuzdelikBasari!$E100:$N100,DersMatris_Degerlendirme!Q$4:Q$13)/(SUM(DersMatris_Degerlendirme!Q$4:Q$13)))+(MMULT(NotlarYuzdelikBasari!$AL100:$AU100,DersMatris_Degerlendirme!Q$15:Q$24)/(SUM(DersMatris_Degerlendirme!Q$15:Q$24))))/2,0))*(DersMatris!$P$12/100)</f>
        <v>0</v>
      </c>
      <c r="S100" s="204" cm="1">
        <f t="array" ref="S100">_xlfn.SINGLE(IFERROR(((MMULT(NotlarYuzdelikBasari!$E100:$N100,DersMatris_Degerlendirme!R$4:R$13)/(SUM(DersMatris_Degerlendirme!R$4:R$13)))+(MMULT(NotlarYuzdelikBasari!$AL100:$AU100,DersMatris_Degerlendirme!R$15:R$24)/(SUM(DersMatris_Degerlendirme!R$15:R$24))))/2,0))*(DersMatris!$Q$12/100)</f>
        <v>0</v>
      </c>
      <c r="U100" s="188">
        <f>IFERROR(
    (
        IFERROR( MMULT(NotlarYuzdelikBasari!$E100:$N100, Degerlendirme!D$4:D$13) / SUM(Degerlendirme!D$4:D$13), 0 ) +
        IFERROR( MMULT(NotlarYuzdelikBasari!$AL100:$AU100, Degerlendirme!D$15:D$24) / SUM(Degerlendirme!D$15:D$24), 0 )
    ) / 2,
    0
)</f>
        <v>0.4375</v>
      </c>
      <c r="V100" s="188">
        <f>IFERROR(
    (
        IFERROR( MMULT(NotlarYuzdelikBasari!$E100:$N100, Degerlendirme!E$4:E$13) / SUM(Degerlendirme!E$4:E$13), 0 ) +
        IFERROR( MMULT(NotlarYuzdelikBasari!$AL100:$AU100, Degerlendirme!E$15:E$24) / SUM(Degerlendirme!E$15:E$24), 0 )
    ) / 2,
    0
)</f>
        <v>0.79166666666666674</v>
      </c>
      <c r="W100" s="188">
        <f>IFERROR(
    (
        IFERROR( MMULT(NotlarYuzdelikBasari!$E100:$N100, Degerlendirme!F$4:F$13) / SUM(Degerlendirme!F$4:F$13), 0 ) +
        IFERROR( MMULT(NotlarYuzdelikBasari!$AL100:$AU100, Degerlendirme!F$15:F$24) / SUM(Degerlendirme!F$15:F$24), 0 )
    ) / 2,
    0
)</f>
        <v>0.625</v>
      </c>
      <c r="X100" s="188">
        <f>IFERROR(
    (
        IFERROR( MMULT(NotlarYuzdelikBasari!$E100:$N100, Degerlendirme!G$4:G$13) / SUM(Degerlendirme!G$4:G$13), 0 ) +
        IFERROR( MMULT(NotlarYuzdelikBasari!$AL100:$AU100, Degerlendirme!G$15:G$24) / SUM(Degerlendirme!G$15:G$24), 0 )
    ) / 2,
    0
)</f>
        <v>0.79166666666666674</v>
      </c>
      <c r="Y100" s="188">
        <f>IFERROR(
    (
        IFERROR( MMULT(NotlarYuzdelikBasari!$E100:$N100, Degerlendirme!H$4:H$13) / SUM(Degerlendirme!H$4:H$13), 0 ) +
        IFERROR( MMULT(NotlarYuzdelikBasari!$AL100:$AU100, Degerlendirme!H$15:H$24) / SUM(Degerlendirme!H$15:H$24), 0 )
    ) / 2,
    0
)</f>
        <v>0.375</v>
      </c>
      <c r="Z100" s="188">
        <f>IFERROR(
    (
        IFERROR( MMULT(NotlarYuzdelikBasari!$E100:$N100, Degerlendirme!I$4:I$13) / SUM(Degerlendirme!I$4:I$13), 0 ) +
        IFERROR( MMULT(NotlarYuzdelikBasari!$AL100:$AU100, Degerlendirme!I$15:I$24) / SUM(Degerlendirme!I$15:I$24), 0 )
    ) / 2,
    0
)</f>
        <v>0.8125</v>
      </c>
      <c r="AA100" s="188">
        <f>IFERROR(
    (
        IFERROR( MMULT(NotlarYuzdelikBasari!$E100:$N100, Degerlendirme!J$4:J$13) / SUM(Degerlendirme!J$4:J$13), 0 ) +
        IFERROR( MMULT(NotlarYuzdelikBasari!$AL100:$AU100, Degerlendirme!J$15:J$24) / SUM(Degerlendirme!J$15:J$24), 0 )
    ) / 2,
    0
)</f>
        <v>0.75</v>
      </c>
      <c r="AB100" s="188">
        <f>IFERROR(
    (
        IFERROR( MMULT(NotlarYuzdelikBasari!$E100:$N100, Degerlendirme!K$4:K$13) / SUM(Degerlendirme!K$4:K$13), 0 ) +
        IFERROR( MMULT(NotlarYuzdelikBasari!$AL100:$AU100, Degerlendirme!K$15:K$24) / SUM(Degerlendirme!K$15:K$24), 0 )
    ) / 2,
    0
)</f>
        <v>0.625</v>
      </c>
    </row>
    <row r="101" spans="1:28" x14ac:dyDescent="0.25">
      <c r="A101" s="94">
        <v>99</v>
      </c>
      <c r="B101" s="143" t="str">
        <f>IF(Notlar!B101&lt;&gt;"",Notlar!B101,"")</f>
        <v/>
      </c>
      <c r="C101" s="144" t="str">
        <f>IF(Notlar!C101&lt;&gt;"",Notlar!C101,"")</f>
        <v/>
      </c>
      <c r="D101" s="184" t="str">
        <f>IF(Notlar!D101&lt;&gt;"",Notlar!D101,"")</f>
        <v/>
      </c>
      <c r="E101" s="208" cm="1">
        <f t="array" ref="E101">_xlfn.SINGLE(IFERROR(((MMULT(NotlarYuzdelikBasari!$E101:$N101,DersMatris_Degerlendirme!D$4:D$13)/(SUM(DersMatris_Degerlendirme!D$4:D$13)))+(MMULT(NotlarYuzdelikBasari!$AL101:$AU101,DersMatris_Degerlendirme!D$15:D$24)/(SUM(DersMatris_Degerlendirme!D$15:D$24))))/2,0))*(DersMatris!$C$12/100)</f>
        <v>0</v>
      </c>
      <c r="F101" s="208" cm="1">
        <f t="array" ref="F101">_xlfn.SINGLE(IFERROR(((MMULT(NotlarYuzdelikBasari!$E101:$N101,DersMatris_Degerlendirme!E$4:E$13)/(SUM(DersMatris_Degerlendirme!E$4:E$13)))+(MMULT(NotlarYuzdelikBasari!$AL101:$AU101,DersMatris_Degerlendirme!E$15:E$24)/(SUM(DersMatris_Degerlendirme!E$15:E$24))))/2,0))*(DersMatris!$D$12/100)</f>
        <v>0</v>
      </c>
      <c r="G101" s="204" cm="1">
        <f t="array" ref="G101">_xlfn.SINGLE(IFERROR(((MMULT(NotlarYuzdelikBasari!$E101:$N101,DersMatris_Degerlendirme!F$4:F$13)/(SUM(DersMatris_Degerlendirme!F$4:F$13)))+(MMULT(NotlarYuzdelikBasari!$AL101:$AU101,DersMatris_Degerlendirme!F$15:F$24)/(SUM(DersMatris_Degerlendirme!F$15:F$24))))/2,0))*(DersMatris!$E$12/100)</f>
        <v>0</v>
      </c>
      <c r="H101" s="204" cm="1">
        <f t="array" ref="H101">_xlfn.SINGLE(IFERROR(((MMULT(NotlarYuzdelikBasari!$E101:$N101,DersMatris_Degerlendirme!G$4:G$13)/(SUM(DersMatris_Degerlendirme!G$4:G$13)))+(MMULT(NotlarYuzdelikBasari!$AL101:$AU101,DersMatris_Degerlendirme!G$15:G$24)/(SUM(DersMatris_Degerlendirme!G$15:G$24))))/2,0))*(DersMatris!$F$12/100)</f>
        <v>0</v>
      </c>
      <c r="I101" s="204" cm="1">
        <f t="array" ref="I101">_xlfn.SINGLE(IFERROR(((MMULT(NotlarYuzdelikBasari!$E101:$N101,DersMatris_Degerlendirme!H$4:H$13)/(SUM(DersMatris_Degerlendirme!H$4:H$13)))+(MMULT(NotlarYuzdelikBasari!$AL101:$AU101,DersMatris_Degerlendirme!H$15:H$24)/(SUM(DersMatris_Degerlendirme!H$15:H$24))))/2,0))*(DersMatris!$G$12/100)</f>
        <v>0</v>
      </c>
      <c r="J101" s="204" cm="1">
        <f t="array" ref="J101">_xlfn.SINGLE(IFERROR(((MMULT(NotlarYuzdelikBasari!$E101:$N101,DersMatris_Degerlendirme!I$4:I$13)/(SUM(DersMatris_Degerlendirme!I$4:I$13)))+(MMULT(NotlarYuzdelikBasari!$AL101:$AU101,DersMatris_Degerlendirme!I$15:I$24)/(SUM(DersMatris_Degerlendirme!I$15:I$24))))/2,0))*(DersMatris!$H$12/100)</f>
        <v>0</v>
      </c>
      <c r="K101" s="204" cm="1">
        <f t="array" ref="K101">_xlfn.SINGLE(IFERROR(((MMULT(NotlarYuzdelikBasari!$E101:$N101,DersMatris_Degerlendirme!J$4:J$13)/(SUM(DersMatris_Degerlendirme!J$4:J$13)))+(MMULT(NotlarYuzdelikBasari!$AL101:$AU101,DersMatris_Degerlendirme!J$15:J$24)/(SUM(DersMatris_Degerlendirme!J$15:J$24))))/2,0))*(DersMatris!$I$12/100)</f>
        <v>0</v>
      </c>
      <c r="L101" s="204" cm="1">
        <f t="array" ref="L101">_xlfn.SINGLE(IFERROR(((MMULT(NotlarYuzdelikBasari!$E101:$N101,DersMatris_Degerlendirme!K$4:K$13)/(SUM(DersMatris_Degerlendirme!K$4:K$13)))+(MMULT(NotlarYuzdelikBasari!$AL101:$AU101,DersMatris_Degerlendirme!K$15:K$24)/(SUM(DersMatris_Degerlendirme!K$15:K$24))))/2,0))*(DersMatris!$J$12/100)</f>
        <v>0</v>
      </c>
      <c r="M101" s="204" cm="1">
        <f t="array" ref="M101">_xlfn.SINGLE(IFERROR(((MMULT(NotlarYuzdelikBasari!$E101:$N101,DersMatris_Degerlendirme!L$4:L$13)/(SUM(DersMatris_Degerlendirme!L$4:L$13)))+(MMULT(NotlarYuzdelikBasari!$AL101:$AU101,DersMatris_Degerlendirme!L$15:L$24)/(SUM(DersMatris_Degerlendirme!L$15:L$24))))/2,0))*(DersMatris!$K$12/100)</f>
        <v>0</v>
      </c>
      <c r="N101" s="204" cm="1">
        <f t="array" ref="N101">_xlfn.SINGLE(IFERROR(((MMULT(NotlarYuzdelikBasari!$E101:$N101,DersMatris_Degerlendirme!M$4:M$13)/(SUM(DersMatris_Degerlendirme!M$4:M$13)))+(MMULT(NotlarYuzdelikBasari!$AL101:$AU101,DersMatris_Degerlendirme!M$15:M$24)/(SUM(DersMatris_Degerlendirme!M$15:M$24))))/2,0))*(DersMatris!$L$12/100)</f>
        <v>0</v>
      </c>
      <c r="O101" s="204" cm="1">
        <f t="array" ref="O101">_xlfn.SINGLE(IFERROR(((MMULT(NotlarYuzdelikBasari!$E101:$N101,DersMatris_Degerlendirme!N$4:N$13)/(SUM(DersMatris_Degerlendirme!N$4:N$13)))+(MMULT(NotlarYuzdelikBasari!$AL101:$AU101,DersMatris_Degerlendirme!N$15:N$24)/(SUM(DersMatris_Degerlendirme!N$15:N$24))))/2,0))*(DersMatris!$M$12/100)</f>
        <v>0</v>
      </c>
      <c r="P101" s="204" cm="1">
        <f t="array" ref="P101">_xlfn.SINGLE(IFERROR(((MMULT(NotlarYuzdelikBasari!$E101:$N101,DersMatris_Degerlendirme!O$4:O$13)/(SUM(DersMatris_Degerlendirme!O$4:O$13)))+(MMULT(NotlarYuzdelikBasari!$AL101:$AU101,DersMatris_Degerlendirme!O$15:O$24)/(SUM(DersMatris_Degerlendirme!O$15:O$24))))/2,0))*(DersMatris!$N$12/100)</f>
        <v>0</v>
      </c>
      <c r="Q101" s="204" cm="1">
        <f t="array" ref="Q101">_xlfn.SINGLE(IFERROR(((MMULT(NotlarYuzdelikBasari!$E101:$N101,DersMatris_Degerlendirme!P$4:P$13)/(SUM(DersMatris_Degerlendirme!P$4:P$13)))+(MMULT(NotlarYuzdelikBasari!$AL101:$AU101,DersMatris_Degerlendirme!P$15:P$24)/(SUM(DersMatris_Degerlendirme!P$15:P$24))))/2,0))*(DersMatris!$O$12/100)</f>
        <v>0</v>
      </c>
      <c r="R101" s="204" cm="1">
        <f t="array" ref="R101">_xlfn.SINGLE(IFERROR(((MMULT(NotlarYuzdelikBasari!$E101:$N101,DersMatris_Degerlendirme!Q$4:Q$13)/(SUM(DersMatris_Degerlendirme!Q$4:Q$13)))+(MMULT(NotlarYuzdelikBasari!$AL101:$AU101,DersMatris_Degerlendirme!Q$15:Q$24)/(SUM(DersMatris_Degerlendirme!Q$15:Q$24))))/2,0))*(DersMatris!$P$12/100)</f>
        <v>0</v>
      </c>
      <c r="S101" s="204" cm="1">
        <f t="array" ref="S101">_xlfn.SINGLE(IFERROR(((MMULT(NotlarYuzdelikBasari!$E101:$N101,DersMatris_Degerlendirme!R$4:R$13)/(SUM(DersMatris_Degerlendirme!R$4:R$13)))+(MMULT(NotlarYuzdelikBasari!$AL101:$AU101,DersMatris_Degerlendirme!R$15:R$24)/(SUM(DersMatris_Degerlendirme!R$15:R$24))))/2,0))*(DersMatris!$Q$12/100)</f>
        <v>0</v>
      </c>
      <c r="U101" s="188">
        <f>IFERROR(
    (
        IFERROR( MMULT(NotlarYuzdelikBasari!$E101:$N101, Degerlendirme!D$4:D$13) / SUM(Degerlendirme!D$4:D$13), 0 ) +
        IFERROR( MMULT(NotlarYuzdelikBasari!$AL101:$AU101, Degerlendirme!D$15:D$24) / SUM(Degerlendirme!D$15:D$24), 0 )
    ) / 2,
    0
)</f>
        <v>0</v>
      </c>
      <c r="V101" s="188">
        <f>IFERROR(
    (
        IFERROR( MMULT(NotlarYuzdelikBasari!$E101:$N101, Degerlendirme!E$4:E$13) / SUM(Degerlendirme!E$4:E$13), 0 ) +
        IFERROR( MMULT(NotlarYuzdelikBasari!$AL101:$AU101, Degerlendirme!E$15:E$24) / SUM(Degerlendirme!E$15:E$24), 0 )
    ) / 2,
    0
)</f>
        <v>0</v>
      </c>
      <c r="W101" s="188">
        <f>IFERROR(
    (
        IFERROR( MMULT(NotlarYuzdelikBasari!$E101:$N101, Degerlendirme!F$4:F$13) / SUM(Degerlendirme!F$4:F$13), 0 ) +
        IFERROR( MMULT(NotlarYuzdelikBasari!$AL101:$AU101, Degerlendirme!F$15:F$24) / SUM(Degerlendirme!F$15:F$24), 0 )
    ) / 2,
    0
)</f>
        <v>0</v>
      </c>
      <c r="X101" s="188">
        <f>IFERROR(
    (
        IFERROR( MMULT(NotlarYuzdelikBasari!$E101:$N101, Degerlendirme!G$4:G$13) / SUM(Degerlendirme!G$4:G$13), 0 ) +
        IFERROR( MMULT(NotlarYuzdelikBasari!$AL101:$AU101, Degerlendirme!G$15:G$24) / SUM(Degerlendirme!G$15:G$24), 0 )
    ) / 2,
    0
)</f>
        <v>0</v>
      </c>
      <c r="Y101" s="188">
        <f>IFERROR(
    (
        IFERROR( MMULT(NotlarYuzdelikBasari!$E101:$N101, Degerlendirme!H$4:H$13) / SUM(Degerlendirme!H$4:H$13), 0 ) +
        IFERROR( MMULT(NotlarYuzdelikBasari!$AL101:$AU101, Degerlendirme!H$15:H$24) / SUM(Degerlendirme!H$15:H$24), 0 )
    ) / 2,
    0
)</f>
        <v>0</v>
      </c>
      <c r="Z101" s="188">
        <f>IFERROR(
    (
        IFERROR( MMULT(NotlarYuzdelikBasari!$E101:$N101, Degerlendirme!I$4:I$13) / SUM(Degerlendirme!I$4:I$13), 0 ) +
        IFERROR( MMULT(NotlarYuzdelikBasari!$AL101:$AU101, Degerlendirme!I$15:I$24) / SUM(Degerlendirme!I$15:I$24), 0 )
    ) / 2,
    0
)</f>
        <v>0</v>
      </c>
      <c r="AA101" s="188">
        <f>IFERROR(
    (
        IFERROR( MMULT(NotlarYuzdelikBasari!$E101:$N101, Degerlendirme!J$4:J$13) / SUM(Degerlendirme!J$4:J$13), 0 ) +
        IFERROR( MMULT(NotlarYuzdelikBasari!$AL101:$AU101, Degerlendirme!J$15:J$24) / SUM(Degerlendirme!J$15:J$24), 0 )
    ) / 2,
    0
)</f>
        <v>0</v>
      </c>
      <c r="AB101" s="188">
        <f>IFERROR(
    (
        IFERROR( MMULT(NotlarYuzdelikBasari!$E101:$N101, Degerlendirme!K$4:K$13) / SUM(Degerlendirme!K$4:K$13), 0 ) +
        IFERROR( MMULT(NotlarYuzdelikBasari!$AL101:$AU101, Degerlendirme!K$15:K$24) / SUM(Degerlendirme!K$15:K$24), 0 )
    ) / 2,
    0
)</f>
        <v>0</v>
      </c>
    </row>
    <row r="102" spans="1:28" x14ac:dyDescent="0.25">
      <c r="A102" s="95">
        <v>100</v>
      </c>
      <c r="B102" s="141" t="str">
        <f>IF(Notlar!B102&lt;&gt;"",Notlar!B102,"")</f>
        <v/>
      </c>
      <c r="C102" s="142" t="str">
        <f>IF(Notlar!C102&lt;&gt;"",Notlar!C102,"")</f>
        <v/>
      </c>
      <c r="D102" s="183" t="str">
        <f>IF(Notlar!D102&lt;&gt;"",Notlar!D102,"")</f>
        <v/>
      </c>
      <c r="E102" s="208" cm="1">
        <f t="array" ref="E102">_xlfn.SINGLE(IFERROR(((MMULT(NotlarYuzdelikBasari!$E102:$N102,DersMatris_Degerlendirme!D$4:D$13)/(SUM(DersMatris_Degerlendirme!D$4:D$13)))+(MMULT(NotlarYuzdelikBasari!$AL102:$AU102,DersMatris_Degerlendirme!D$15:D$24)/(SUM(DersMatris_Degerlendirme!D$15:D$24))))/2,0))*(DersMatris!$C$12/100)</f>
        <v>0</v>
      </c>
      <c r="F102" s="208" cm="1">
        <f t="array" ref="F102">_xlfn.SINGLE(IFERROR(((MMULT(NotlarYuzdelikBasari!$E102:$N102,DersMatris_Degerlendirme!E$4:E$13)/(SUM(DersMatris_Degerlendirme!E$4:E$13)))+(MMULT(NotlarYuzdelikBasari!$AL102:$AU102,DersMatris_Degerlendirme!E$15:E$24)/(SUM(DersMatris_Degerlendirme!E$15:E$24))))/2,0))*(DersMatris!$D$12/100)</f>
        <v>0</v>
      </c>
      <c r="G102" s="204" cm="1">
        <f t="array" ref="G102">_xlfn.SINGLE(IFERROR(((MMULT(NotlarYuzdelikBasari!$E102:$N102,DersMatris_Degerlendirme!F$4:F$13)/(SUM(DersMatris_Degerlendirme!F$4:F$13)))+(MMULT(NotlarYuzdelikBasari!$AL102:$AU102,DersMatris_Degerlendirme!F$15:F$24)/(SUM(DersMatris_Degerlendirme!F$15:F$24))))/2,0))*(DersMatris!$E$12/100)</f>
        <v>0</v>
      </c>
      <c r="H102" s="204" cm="1">
        <f t="array" ref="H102">_xlfn.SINGLE(IFERROR(((MMULT(NotlarYuzdelikBasari!$E102:$N102,DersMatris_Degerlendirme!G$4:G$13)/(SUM(DersMatris_Degerlendirme!G$4:G$13)))+(MMULT(NotlarYuzdelikBasari!$AL102:$AU102,DersMatris_Degerlendirme!G$15:G$24)/(SUM(DersMatris_Degerlendirme!G$15:G$24))))/2,0))*(DersMatris!$F$12/100)</f>
        <v>0</v>
      </c>
      <c r="I102" s="204" cm="1">
        <f t="array" ref="I102">_xlfn.SINGLE(IFERROR(((MMULT(NotlarYuzdelikBasari!$E102:$N102,DersMatris_Degerlendirme!H$4:H$13)/(SUM(DersMatris_Degerlendirme!H$4:H$13)))+(MMULT(NotlarYuzdelikBasari!$AL102:$AU102,DersMatris_Degerlendirme!H$15:H$24)/(SUM(DersMatris_Degerlendirme!H$15:H$24))))/2,0))*(DersMatris!$G$12/100)</f>
        <v>0</v>
      </c>
      <c r="J102" s="204" cm="1">
        <f t="array" ref="J102">_xlfn.SINGLE(IFERROR(((MMULT(NotlarYuzdelikBasari!$E102:$N102,DersMatris_Degerlendirme!I$4:I$13)/(SUM(DersMatris_Degerlendirme!I$4:I$13)))+(MMULT(NotlarYuzdelikBasari!$AL102:$AU102,DersMatris_Degerlendirme!I$15:I$24)/(SUM(DersMatris_Degerlendirme!I$15:I$24))))/2,0))*(DersMatris!$H$12/100)</f>
        <v>0</v>
      </c>
      <c r="K102" s="204" cm="1">
        <f t="array" ref="K102">_xlfn.SINGLE(IFERROR(((MMULT(NotlarYuzdelikBasari!$E102:$N102,DersMatris_Degerlendirme!J$4:J$13)/(SUM(DersMatris_Degerlendirme!J$4:J$13)))+(MMULT(NotlarYuzdelikBasari!$AL102:$AU102,DersMatris_Degerlendirme!J$15:J$24)/(SUM(DersMatris_Degerlendirme!J$15:J$24))))/2,0))*(DersMatris!$I$12/100)</f>
        <v>0</v>
      </c>
      <c r="L102" s="204" cm="1">
        <f t="array" ref="L102">_xlfn.SINGLE(IFERROR(((MMULT(NotlarYuzdelikBasari!$E102:$N102,DersMatris_Degerlendirme!K$4:K$13)/(SUM(DersMatris_Degerlendirme!K$4:K$13)))+(MMULT(NotlarYuzdelikBasari!$AL102:$AU102,DersMatris_Degerlendirme!K$15:K$24)/(SUM(DersMatris_Degerlendirme!K$15:K$24))))/2,0))*(DersMatris!$J$12/100)</f>
        <v>0</v>
      </c>
      <c r="M102" s="204" cm="1">
        <f t="array" ref="M102">_xlfn.SINGLE(IFERROR(((MMULT(NotlarYuzdelikBasari!$E102:$N102,DersMatris_Degerlendirme!L$4:L$13)/(SUM(DersMatris_Degerlendirme!L$4:L$13)))+(MMULT(NotlarYuzdelikBasari!$AL102:$AU102,DersMatris_Degerlendirme!L$15:L$24)/(SUM(DersMatris_Degerlendirme!L$15:L$24))))/2,0))*(DersMatris!$K$12/100)</f>
        <v>0</v>
      </c>
      <c r="N102" s="204" cm="1">
        <f t="array" ref="N102">_xlfn.SINGLE(IFERROR(((MMULT(NotlarYuzdelikBasari!$E102:$N102,DersMatris_Degerlendirme!M$4:M$13)/(SUM(DersMatris_Degerlendirme!M$4:M$13)))+(MMULT(NotlarYuzdelikBasari!$AL102:$AU102,DersMatris_Degerlendirme!M$15:M$24)/(SUM(DersMatris_Degerlendirme!M$15:M$24))))/2,0))*(DersMatris!$L$12/100)</f>
        <v>0</v>
      </c>
      <c r="O102" s="204" cm="1">
        <f t="array" ref="O102">_xlfn.SINGLE(IFERROR(((MMULT(NotlarYuzdelikBasari!$E102:$N102,DersMatris_Degerlendirme!N$4:N$13)/(SUM(DersMatris_Degerlendirme!N$4:N$13)))+(MMULT(NotlarYuzdelikBasari!$AL102:$AU102,DersMatris_Degerlendirme!N$15:N$24)/(SUM(DersMatris_Degerlendirme!N$15:N$24))))/2,0))*(DersMatris!$M$12/100)</f>
        <v>0</v>
      </c>
      <c r="P102" s="204" cm="1">
        <f t="array" ref="P102">_xlfn.SINGLE(IFERROR(((MMULT(NotlarYuzdelikBasari!$E102:$N102,DersMatris_Degerlendirme!O$4:O$13)/(SUM(DersMatris_Degerlendirme!O$4:O$13)))+(MMULT(NotlarYuzdelikBasari!$AL102:$AU102,DersMatris_Degerlendirme!O$15:O$24)/(SUM(DersMatris_Degerlendirme!O$15:O$24))))/2,0))*(DersMatris!$N$12/100)</f>
        <v>0</v>
      </c>
      <c r="Q102" s="204" cm="1">
        <f t="array" ref="Q102">_xlfn.SINGLE(IFERROR(((MMULT(NotlarYuzdelikBasari!$E102:$N102,DersMatris_Degerlendirme!P$4:P$13)/(SUM(DersMatris_Degerlendirme!P$4:P$13)))+(MMULT(NotlarYuzdelikBasari!$AL102:$AU102,DersMatris_Degerlendirme!P$15:P$24)/(SUM(DersMatris_Degerlendirme!P$15:P$24))))/2,0))*(DersMatris!$O$12/100)</f>
        <v>0</v>
      </c>
      <c r="R102" s="204" cm="1">
        <f t="array" ref="R102">_xlfn.SINGLE(IFERROR(((MMULT(NotlarYuzdelikBasari!$E102:$N102,DersMatris_Degerlendirme!Q$4:Q$13)/(SUM(DersMatris_Degerlendirme!Q$4:Q$13)))+(MMULT(NotlarYuzdelikBasari!$AL102:$AU102,DersMatris_Degerlendirme!Q$15:Q$24)/(SUM(DersMatris_Degerlendirme!Q$15:Q$24))))/2,0))*(DersMatris!$P$12/100)</f>
        <v>0</v>
      </c>
      <c r="S102" s="204" cm="1">
        <f t="array" ref="S102">_xlfn.SINGLE(IFERROR(((MMULT(NotlarYuzdelikBasari!$E102:$N102,DersMatris_Degerlendirme!R$4:R$13)/(SUM(DersMatris_Degerlendirme!R$4:R$13)))+(MMULT(NotlarYuzdelikBasari!$AL102:$AU102,DersMatris_Degerlendirme!R$15:R$24)/(SUM(DersMatris_Degerlendirme!R$15:R$24))))/2,0))*(DersMatris!$Q$12/100)</f>
        <v>0</v>
      </c>
      <c r="U102" s="188">
        <f>IFERROR(
    (
        IFERROR( MMULT(NotlarYuzdelikBasari!$E102:$N102, Degerlendirme!D$4:D$13) / SUM(Degerlendirme!D$4:D$13), 0 ) +
        IFERROR( MMULT(NotlarYuzdelikBasari!$AL102:$AU102, Degerlendirme!D$15:D$24) / SUM(Degerlendirme!D$15:D$24), 0 )
    ) / 2,
    0
)</f>
        <v>0</v>
      </c>
      <c r="V102" s="188">
        <f>IFERROR(
    (
        IFERROR( MMULT(NotlarYuzdelikBasari!$E102:$N102, Degerlendirme!E$4:E$13) / SUM(Degerlendirme!E$4:E$13), 0 ) +
        IFERROR( MMULT(NotlarYuzdelikBasari!$AL102:$AU102, Degerlendirme!E$15:E$24) / SUM(Degerlendirme!E$15:E$24), 0 )
    ) / 2,
    0
)</f>
        <v>0</v>
      </c>
      <c r="W102" s="188">
        <f>IFERROR(
    (
        IFERROR( MMULT(NotlarYuzdelikBasari!$E102:$N102, Degerlendirme!F$4:F$13) / SUM(Degerlendirme!F$4:F$13), 0 ) +
        IFERROR( MMULT(NotlarYuzdelikBasari!$AL102:$AU102, Degerlendirme!F$15:F$24) / SUM(Degerlendirme!F$15:F$24), 0 )
    ) / 2,
    0
)</f>
        <v>0</v>
      </c>
      <c r="X102" s="188">
        <f>IFERROR(
    (
        IFERROR( MMULT(NotlarYuzdelikBasari!$E102:$N102, Degerlendirme!G$4:G$13) / SUM(Degerlendirme!G$4:G$13), 0 ) +
        IFERROR( MMULT(NotlarYuzdelikBasari!$AL102:$AU102, Degerlendirme!G$15:G$24) / SUM(Degerlendirme!G$15:G$24), 0 )
    ) / 2,
    0
)</f>
        <v>0</v>
      </c>
      <c r="Y102" s="188">
        <f>IFERROR(
    (
        IFERROR( MMULT(NotlarYuzdelikBasari!$E102:$N102, Degerlendirme!H$4:H$13) / SUM(Degerlendirme!H$4:H$13), 0 ) +
        IFERROR( MMULT(NotlarYuzdelikBasari!$AL102:$AU102, Degerlendirme!H$15:H$24) / SUM(Degerlendirme!H$15:H$24), 0 )
    ) / 2,
    0
)</f>
        <v>0</v>
      </c>
      <c r="Z102" s="188">
        <f>IFERROR(
    (
        IFERROR( MMULT(NotlarYuzdelikBasari!$E102:$N102, Degerlendirme!I$4:I$13) / SUM(Degerlendirme!I$4:I$13), 0 ) +
        IFERROR( MMULT(NotlarYuzdelikBasari!$AL102:$AU102, Degerlendirme!I$15:I$24) / SUM(Degerlendirme!I$15:I$24), 0 )
    ) / 2,
    0
)</f>
        <v>0</v>
      </c>
      <c r="AA102" s="188">
        <f>IFERROR(
    (
        IFERROR( MMULT(NotlarYuzdelikBasari!$E102:$N102, Degerlendirme!J$4:J$13) / SUM(Degerlendirme!J$4:J$13), 0 ) +
        IFERROR( MMULT(NotlarYuzdelikBasari!$AL102:$AU102, Degerlendirme!J$15:J$24) / SUM(Degerlendirme!J$15:J$24), 0 )
    ) / 2,
    0
)</f>
        <v>0</v>
      </c>
      <c r="AB102" s="188">
        <f>IFERROR(
    (
        IFERROR( MMULT(NotlarYuzdelikBasari!$E102:$N102, Degerlendirme!K$4:K$13) / SUM(Degerlendirme!K$4:K$13), 0 ) +
        IFERROR( MMULT(NotlarYuzdelikBasari!$AL102:$AU102, Degerlendirme!K$15:K$24) / SUM(Degerlendirme!K$15:K$24), 0 )
    ) / 2,
    0
)</f>
        <v>0</v>
      </c>
    </row>
    <row r="103" spans="1:28" x14ac:dyDescent="0.25">
      <c r="A103" s="94">
        <v>101</v>
      </c>
      <c r="B103" s="143" t="str">
        <f>IF(Notlar!B103&lt;&gt;"",Notlar!B103,"")</f>
        <v/>
      </c>
      <c r="C103" s="144" t="str">
        <f>IF(Notlar!C103&lt;&gt;"",Notlar!C103,"")</f>
        <v/>
      </c>
      <c r="D103" s="184" t="str">
        <f>IF(Notlar!D103&lt;&gt;"",Notlar!D103,"")</f>
        <v/>
      </c>
      <c r="E103" s="208" cm="1">
        <f t="array" ref="E103">_xlfn.SINGLE(IFERROR(((MMULT(NotlarYuzdelikBasari!$E103:$N103,DersMatris_Degerlendirme!D$4:D$13)/(SUM(DersMatris_Degerlendirme!D$4:D$13)))+(MMULT(NotlarYuzdelikBasari!$AL103:$AU103,DersMatris_Degerlendirme!D$15:D$24)/(SUM(DersMatris_Degerlendirme!D$15:D$24))))/2,0))*(DersMatris!$C$12/100)</f>
        <v>0</v>
      </c>
      <c r="F103" s="208" cm="1">
        <f t="array" ref="F103">_xlfn.SINGLE(IFERROR(((MMULT(NotlarYuzdelikBasari!$E103:$N103,DersMatris_Degerlendirme!E$4:E$13)/(SUM(DersMatris_Degerlendirme!E$4:E$13)))+(MMULT(NotlarYuzdelikBasari!$AL103:$AU103,DersMatris_Degerlendirme!E$15:E$24)/(SUM(DersMatris_Degerlendirme!E$15:E$24))))/2,0))*(DersMatris!$D$12/100)</f>
        <v>0</v>
      </c>
      <c r="G103" s="204" cm="1">
        <f t="array" ref="G103">_xlfn.SINGLE(IFERROR(((MMULT(NotlarYuzdelikBasari!$E103:$N103,DersMatris_Degerlendirme!F$4:F$13)/(SUM(DersMatris_Degerlendirme!F$4:F$13)))+(MMULT(NotlarYuzdelikBasari!$AL103:$AU103,DersMatris_Degerlendirme!F$15:F$24)/(SUM(DersMatris_Degerlendirme!F$15:F$24))))/2,0))*(DersMatris!$E$12/100)</f>
        <v>0</v>
      </c>
      <c r="H103" s="204" cm="1">
        <f t="array" ref="H103">_xlfn.SINGLE(IFERROR(((MMULT(NotlarYuzdelikBasari!$E103:$N103,DersMatris_Degerlendirme!G$4:G$13)/(SUM(DersMatris_Degerlendirme!G$4:G$13)))+(MMULT(NotlarYuzdelikBasari!$AL103:$AU103,DersMatris_Degerlendirme!G$15:G$24)/(SUM(DersMatris_Degerlendirme!G$15:G$24))))/2,0))*(DersMatris!$F$12/100)</f>
        <v>0</v>
      </c>
      <c r="I103" s="204" cm="1">
        <f t="array" ref="I103">_xlfn.SINGLE(IFERROR(((MMULT(NotlarYuzdelikBasari!$E103:$N103,DersMatris_Degerlendirme!H$4:H$13)/(SUM(DersMatris_Degerlendirme!H$4:H$13)))+(MMULT(NotlarYuzdelikBasari!$AL103:$AU103,DersMatris_Degerlendirme!H$15:H$24)/(SUM(DersMatris_Degerlendirme!H$15:H$24))))/2,0))*(DersMatris!$G$12/100)</f>
        <v>0</v>
      </c>
      <c r="J103" s="204" cm="1">
        <f t="array" ref="J103">_xlfn.SINGLE(IFERROR(((MMULT(NotlarYuzdelikBasari!$E103:$N103,DersMatris_Degerlendirme!I$4:I$13)/(SUM(DersMatris_Degerlendirme!I$4:I$13)))+(MMULT(NotlarYuzdelikBasari!$AL103:$AU103,DersMatris_Degerlendirme!I$15:I$24)/(SUM(DersMatris_Degerlendirme!I$15:I$24))))/2,0))*(DersMatris!$H$12/100)</f>
        <v>0</v>
      </c>
      <c r="K103" s="204" cm="1">
        <f t="array" ref="K103">_xlfn.SINGLE(IFERROR(((MMULT(NotlarYuzdelikBasari!$E103:$N103,DersMatris_Degerlendirme!J$4:J$13)/(SUM(DersMatris_Degerlendirme!J$4:J$13)))+(MMULT(NotlarYuzdelikBasari!$AL103:$AU103,DersMatris_Degerlendirme!J$15:J$24)/(SUM(DersMatris_Degerlendirme!J$15:J$24))))/2,0))*(DersMatris!$I$12/100)</f>
        <v>0</v>
      </c>
      <c r="L103" s="204" cm="1">
        <f t="array" ref="L103">_xlfn.SINGLE(IFERROR(((MMULT(NotlarYuzdelikBasari!$E103:$N103,DersMatris_Degerlendirme!K$4:K$13)/(SUM(DersMatris_Degerlendirme!K$4:K$13)))+(MMULT(NotlarYuzdelikBasari!$AL103:$AU103,DersMatris_Degerlendirme!K$15:K$24)/(SUM(DersMatris_Degerlendirme!K$15:K$24))))/2,0))*(DersMatris!$J$12/100)</f>
        <v>0</v>
      </c>
      <c r="M103" s="204" cm="1">
        <f t="array" ref="M103">_xlfn.SINGLE(IFERROR(((MMULT(NotlarYuzdelikBasari!$E103:$N103,DersMatris_Degerlendirme!L$4:L$13)/(SUM(DersMatris_Degerlendirme!L$4:L$13)))+(MMULT(NotlarYuzdelikBasari!$AL103:$AU103,DersMatris_Degerlendirme!L$15:L$24)/(SUM(DersMatris_Degerlendirme!L$15:L$24))))/2,0))*(DersMatris!$K$12/100)</f>
        <v>0</v>
      </c>
      <c r="N103" s="204" cm="1">
        <f t="array" ref="N103">_xlfn.SINGLE(IFERROR(((MMULT(NotlarYuzdelikBasari!$E103:$N103,DersMatris_Degerlendirme!M$4:M$13)/(SUM(DersMatris_Degerlendirme!M$4:M$13)))+(MMULT(NotlarYuzdelikBasari!$AL103:$AU103,DersMatris_Degerlendirme!M$15:M$24)/(SUM(DersMatris_Degerlendirme!M$15:M$24))))/2,0))*(DersMatris!$L$12/100)</f>
        <v>0</v>
      </c>
      <c r="O103" s="204" cm="1">
        <f t="array" ref="O103">_xlfn.SINGLE(IFERROR(((MMULT(NotlarYuzdelikBasari!$E103:$N103,DersMatris_Degerlendirme!N$4:N$13)/(SUM(DersMatris_Degerlendirme!N$4:N$13)))+(MMULT(NotlarYuzdelikBasari!$AL103:$AU103,DersMatris_Degerlendirme!N$15:N$24)/(SUM(DersMatris_Degerlendirme!N$15:N$24))))/2,0))*(DersMatris!$M$12/100)</f>
        <v>0</v>
      </c>
      <c r="P103" s="204" cm="1">
        <f t="array" ref="P103">_xlfn.SINGLE(IFERROR(((MMULT(NotlarYuzdelikBasari!$E103:$N103,DersMatris_Degerlendirme!O$4:O$13)/(SUM(DersMatris_Degerlendirme!O$4:O$13)))+(MMULT(NotlarYuzdelikBasari!$AL103:$AU103,DersMatris_Degerlendirme!O$15:O$24)/(SUM(DersMatris_Degerlendirme!O$15:O$24))))/2,0))*(DersMatris!$N$12/100)</f>
        <v>0</v>
      </c>
      <c r="Q103" s="204" cm="1">
        <f t="array" ref="Q103">_xlfn.SINGLE(IFERROR(((MMULT(NotlarYuzdelikBasari!$E103:$N103,DersMatris_Degerlendirme!P$4:P$13)/(SUM(DersMatris_Degerlendirme!P$4:P$13)))+(MMULT(NotlarYuzdelikBasari!$AL103:$AU103,DersMatris_Degerlendirme!P$15:P$24)/(SUM(DersMatris_Degerlendirme!P$15:P$24))))/2,0))*(DersMatris!$O$12/100)</f>
        <v>0</v>
      </c>
      <c r="R103" s="204" cm="1">
        <f t="array" ref="R103">_xlfn.SINGLE(IFERROR(((MMULT(NotlarYuzdelikBasari!$E103:$N103,DersMatris_Degerlendirme!Q$4:Q$13)/(SUM(DersMatris_Degerlendirme!Q$4:Q$13)))+(MMULT(NotlarYuzdelikBasari!$AL103:$AU103,DersMatris_Degerlendirme!Q$15:Q$24)/(SUM(DersMatris_Degerlendirme!Q$15:Q$24))))/2,0))*(DersMatris!$P$12/100)</f>
        <v>0</v>
      </c>
      <c r="S103" s="204" cm="1">
        <f t="array" ref="S103">_xlfn.SINGLE(IFERROR(((MMULT(NotlarYuzdelikBasari!$E103:$N103,DersMatris_Degerlendirme!R$4:R$13)/(SUM(DersMatris_Degerlendirme!R$4:R$13)))+(MMULT(NotlarYuzdelikBasari!$AL103:$AU103,DersMatris_Degerlendirme!R$15:R$24)/(SUM(DersMatris_Degerlendirme!R$15:R$24))))/2,0))*(DersMatris!$Q$12/100)</f>
        <v>0</v>
      </c>
      <c r="U103" s="188">
        <f>IFERROR(
    (
        IFERROR( MMULT(NotlarYuzdelikBasari!$E103:$N103, Degerlendirme!D$4:D$13) / SUM(Degerlendirme!D$4:D$13), 0 ) +
        IFERROR( MMULT(NotlarYuzdelikBasari!$AL103:$AU103, Degerlendirme!D$15:D$24) / SUM(Degerlendirme!D$15:D$24), 0 )
    ) / 2,
    0
)</f>
        <v>0</v>
      </c>
      <c r="V103" s="188">
        <f>IFERROR(
    (
        IFERROR( MMULT(NotlarYuzdelikBasari!$E103:$N103, Degerlendirme!E$4:E$13) / SUM(Degerlendirme!E$4:E$13), 0 ) +
        IFERROR( MMULT(NotlarYuzdelikBasari!$AL103:$AU103, Degerlendirme!E$15:E$24) / SUM(Degerlendirme!E$15:E$24), 0 )
    ) / 2,
    0
)</f>
        <v>0</v>
      </c>
      <c r="W103" s="188">
        <f>IFERROR(
    (
        IFERROR( MMULT(NotlarYuzdelikBasari!$E103:$N103, Degerlendirme!F$4:F$13) / SUM(Degerlendirme!F$4:F$13), 0 ) +
        IFERROR( MMULT(NotlarYuzdelikBasari!$AL103:$AU103, Degerlendirme!F$15:F$24) / SUM(Degerlendirme!F$15:F$24), 0 )
    ) / 2,
    0
)</f>
        <v>0</v>
      </c>
      <c r="X103" s="188">
        <f>IFERROR(
    (
        IFERROR( MMULT(NotlarYuzdelikBasari!$E103:$N103, Degerlendirme!G$4:G$13) / SUM(Degerlendirme!G$4:G$13), 0 ) +
        IFERROR( MMULT(NotlarYuzdelikBasari!$AL103:$AU103, Degerlendirme!G$15:G$24) / SUM(Degerlendirme!G$15:G$24), 0 )
    ) / 2,
    0
)</f>
        <v>0</v>
      </c>
      <c r="Y103" s="188">
        <f>IFERROR(
    (
        IFERROR( MMULT(NotlarYuzdelikBasari!$E103:$N103, Degerlendirme!H$4:H$13) / SUM(Degerlendirme!H$4:H$13), 0 ) +
        IFERROR( MMULT(NotlarYuzdelikBasari!$AL103:$AU103, Degerlendirme!H$15:H$24) / SUM(Degerlendirme!H$15:H$24), 0 )
    ) / 2,
    0
)</f>
        <v>0</v>
      </c>
      <c r="Z103" s="188">
        <f>IFERROR(
    (
        IFERROR( MMULT(NotlarYuzdelikBasari!$E103:$N103, Degerlendirme!I$4:I$13) / SUM(Degerlendirme!I$4:I$13), 0 ) +
        IFERROR( MMULT(NotlarYuzdelikBasari!$AL103:$AU103, Degerlendirme!I$15:I$24) / SUM(Degerlendirme!I$15:I$24), 0 )
    ) / 2,
    0
)</f>
        <v>0</v>
      </c>
      <c r="AA103" s="188">
        <f>IFERROR(
    (
        IFERROR( MMULT(NotlarYuzdelikBasari!$E103:$N103, Degerlendirme!J$4:J$13) / SUM(Degerlendirme!J$4:J$13), 0 ) +
        IFERROR( MMULT(NotlarYuzdelikBasari!$AL103:$AU103, Degerlendirme!J$15:J$24) / SUM(Degerlendirme!J$15:J$24), 0 )
    ) / 2,
    0
)</f>
        <v>0</v>
      </c>
      <c r="AB103" s="188">
        <f>IFERROR(
    (
        IFERROR( MMULT(NotlarYuzdelikBasari!$E103:$N103, Degerlendirme!K$4:K$13) / SUM(Degerlendirme!K$4:K$13), 0 ) +
        IFERROR( MMULT(NotlarYuzdelikBasari!$AL103:$AU103, Degerlendirme!K$15:K$24) / SUM(Degerlendirme!K$15:K$24), 0 )
    ) / 2,
    0
)</f>
        <v>0</v>
      </c>
    </row>
    <row r="104" spans="1:28" x14ac:dyDescent="0.25">
      <c r="A104" s="95">
        <v>102</v>
      </c>
      <c r="B104" s="141" t="str">
        <f>IF(Notlar!B104&lt;&gt;"",Notlar!B104,"")</f>
        <v/>
      </c>
      <c r="C104" s="142" t="str">
        <f>IF(Notlar!C104&lt;&gt;"",Notlar!C104,"")</f>
        <v/>
      </c>
      <c r="D104" s="183" t="str">
        <f>IF(Notlar!D104&lt;&gt;"",Notlar!D104,"")</f>
        <v/>
      </c>
      <c r="E104" s="208" cm="1">
        <f t="array" ref="E104">_xlfn.SINGLE(IFERROR(((MMULT(NotlarYuzdelikBasari!$E104:$N104,DersMatris_Degerlendirme!D$4:D$13)/(SUM(DersMatris_Degerlendirme!D$4:D$13)))+(MMULT(NotlarYuzdelikBasari!$AL104:$AU104,DersMatris_Degerlendirme!D$15:D$24)/(SUM(DersMatris_Degerlendirme!D$15:D$24))))/2,0))*(DersMatris!$C$12/100)</f>
        <v>0</v>
      </c>
      <c r="F104" s="208" cm="1">
        <f t="array" ref="F104">_xlfn.SINGLE(IFERROR(((MMULT(NotlarYuzdelikBasari!$E104:$N104,DersMatris_Degerlendirme!E$4:E$13)/(SUM(DersMatris_Degerlendirme!E$4:E$13)))+(MMULT(NotlarYuzdelikBasari!$AL104:$AU104,DersMatris_Degerlendirme!E$15:E$24)/(SUM(DersMatris_Degerlendirme!E$15:E$24))))/2,0))*(DersMatris!$D$12/100)</f>
        <v>0</v>
      </c>
      <c r="G104" s="204" cm="1">
        <f t="array" ref="G104">_xlfn.SINGLE(IFERROR(((MMULT(NotlarYuzdelikBasari!$E104:$N104,DersMatris_Degerlendirme!F$4:F$13)/(SUM(DersMatris_Degerlendirme!F$4:F$13)))+(MMULT(NotlarYuzdelikBasari!$AL104:$AU104,DersMatris_Degerlendirme!F$15:F$24)/(SUM(DersMatris_Degerlendirme!F$15:F$24))))/2,0))*(DersMatris!$E$12/100)</f>
        <v>0</v>
      </c>
      <c r="H104" s="204" cm="1">
        <f t="array" ref="H104">_xlfn.SINGLE(IFERROR(((MMULT(NotlarYuzdelikBasari!$E104:$N104,DersMatris_Degerlendirme!G$4:G$13)/(SUM(DersMatris_Degerlendirme!G$4:G$13)))+(MMULT(NotlarYuzdelikBasari!$AL104:$AU104,DersMatris_Degerlendirme!G$15:G$24)/(SUM(DersMatris_Degerlendirme!G$15:G$24))))/2,0))*(DersMatris!$F$12/100)</f>
        <v>0</v>
      </c>
      <c r="I104" s="204" cm="1">
        <f t="array" ref="I104">_xlfn.SINGLE(IFERROR(((MMULT(NotlarYuzdelikBasari!$E104:$N104,DersMatris_Degerlendirme!H$4:H$13)/(SUM(DersMatris_Degerlendirme!H$4:H$13)))+(MMULT(NotlarYuzdelikBasari!$AL104:$AU104,DersMatris_Degerlendirme!H$15:H$24)/(SUM(DersMatris_Degerlendirme!H$15:H$24))))/2,0))*(DersMatris!$G$12/100)</f>
        <v>0</v>
      </c>
      <c r="J104" s="204" cm="1">
        <f t="array" ref="J104">_xlfn.SINGLE(IFERROR(((MMULT(NotlarYuzdelikBasari!$E104:$N104,DersMatris_Degerlendirme!I$4:I$13)/(SUM(DersMatris_Degerlendirme!I$4:I$13)))+(MMULT(NotlarYuzdelikBasari!$AL104:$AU104,DersMatris_Degerlendirme!I$15:I$24)/(SUM(DersMatris_Degerlendirme!I$15:I$24))))/2,0))*(DersMatris!$H$12/100)</f>
        <v>0</v>
      </c>
      <c r="K104" s="204" cm="1">
        <f t="array" ref="K104">_xlfn.SINGLE(IFERROR(((MMULT(NotlarYuzdelikBasari!$E104:$N104,DersMatris_Degerlendirme!J$4:J$13)/(SUM(DersMatris_Degerlendirme!J$4:J$13)))+(MMULT(NotlarYuzdelikBasari!$AL104:$AU104,DersMatris_Degerlendirme!J$15:J$24)/(SUM(DersMatris_Degerlendirme!J$15:J$24))))/2,0))*(DersMatris!$I$12/100)</f>
        <v>0</v>
      </c>
      <c r="L104" s="204" cm="1">
        <f t="array" ref="L104">_xlfn.SINGLE(IFERROR(((MMULT(NotlarYuzdelikBasari!$E104:$N104,DersMatris_Degerlendirme!K$4:K$13)/(SUM(DersMatris_Degerlendirme!K$4:K$13)))+(MMULT(NotlarYuzdelikBasari!$AL104:$AU104,DersMatris_Degerlendirme!K$15:K$24)/(SUM(DersMatris_Degerlendirme!K$15:K$24))))/2,0))*(DersMatris!$J$12/100)</f>
        <v>0</v>
      </c>
      <c r="M104" s="204" cm="1">
        <f t="array" ref="M104">_xlfn.SINGLE(IFERROR(((MMULT(NotlarYuzdelikBasari!$E104:$N104,DersMatris_Degerlendirme!L$4:L$13)/(SUM(DersMatris_Degerlendirme!L$4:L$13)))+(MMULT(NotlarYuzdelikBasari!$AL104:$AU104,DersMatris_Degerlendirme!L$15:L$24)/(SUM(DersMatris_Degerlendirme!L$15:L$24))))/2,0))*(DersMatris!$K$12/100)</f>
        <v>0</v>
      </c>
      <c r="N104" s="204" cm="1">
        <f t="array" ref="N104">_xlfn.SINGLE(IFERROR(((MMULT(NotlarYuzdelikBasari!$E104:$N104,DersMatris_Degerlendirme!M$4:M$13)/(SUM(DersMatris_Degerlendirme!M$4:M$13)))+(MMULT(NotlarYuzdelikBasari!$AL104:$AU104,DersMatris_Degerlendirme!M$15:M$24)/(SUM(DersMatris_Degerlendirme!M$15:M$24))))/2,0))*(DersMatris!$L$12/100)</f>
        <v>0</v>
      </c>
      <c r="O104" s="204" cm="1">
        <f t="array" ref="O104">_xlfn.SINGLE(IFERROR(((MMULT(NotlarYuzdelikBasari!$E104:$N104,DersMatris_Degerlendirme!N$4:N$13)/(SUM(DersMatris_Degerlendirme!N$4:N$13)))+(MMULT(NotlarYuzdelikBasari!$AL104:$AU104,DersMatris_Degerlendirme!N$15:N$24)/(SUM(DersMatris_Degerlendirme!N$15:N$24))))/2,0))*(DersMatris!$M$12/100)</f>
        <v>0</v>
      </c>
      <c r="P104" s="204" cm="1">
        <f t="array" ref="P104">_xlfn.SINGLE(IFERROR(((MMULT(NotlarYuzdelikBasari!$E104:$N104,DersMatris_Degerlendirme!O$4:O$13)/(SUM(DersMatris_Degerlendirme!O$4:O$13)))+(MMULT(NotlarYuzdelikBasari!$AL104:$AU104,DersMatris_Degerlendirme!O$15:O$24)/(SUM(DersMatris_Degerlendirme!O$15:O$24))))/2,0))*(DersMatris!$N$12/100)</f>
        <v>0</v>
      </c>
      <c r="Q104" s="204" cm="1">
        <f t="array" ref="Q104">_xlfn.SINGLE(IFERROR(((MMULT(NotlarYuzdelikBasari!$E104:$N104,DersMatris_Degerlendirme!P$4:P$13)/(SUM(DersMatris_Degerlendirme!P$4:P$13)))+(MMULT(NotlarYuzdelikBasari!$AL104:$AU104,DersMatris_Degerlendirme!P$15:P$24)/(SUM(DersMatris_Degerlendirme!P$15:P$24))))/2,0))*(DersMatris!$O$12/100)</f>
        <v>0</v>
      </c>
      <c r="R104" s="204" cm="1">
        <f t="array" ref="R104">_xlfn.SINGLE(IFERROR(((MMULT(NotlarYuzdelikBasari!$E104:$N104,DersMatris_Degerlendirme!Q$4:Q$13)/(SUM(DersMatris_Degerlendirme!Q$4:Q$13)))+(MMULT(NotlarYuzdelikBasari!$AL104:$AU104,DersMatris_Degerlendirme!Q$15:Q$24)/(SUM(DersMatris_Degerlendirme!Q$15:Q$24))))/2,0))*(DersMatris!$P$12/100)</f>
        <v>0</v>
      </c>
      <c r="S104" s="204" cm="1">
        <f t="array" ref="S104">_xlfn.SINGLE(IFERROR(((MMULT(NotlarYuzdelikBasari!$E104:$N104,DersMatris_Degerlendirme!R$4:R$13)/(SUM(DersMatris_Degerlendirme!R$4:R$13)))+(MMULT(NotlarYuzdelikBasari!$AL104:$AU104,DersMatris_Degerlendirme!R$15:R$24)/(SUM(DersMatris_Degerlendirme!R$15:R$24))))/2,0))*(DersMatris!$Q$12/100)</f>
        <v>0</v>
      </c>
      <c r="U104" s="188">
        <f>IFERROR(
    (
        IFERROR( MMULT(NotlarYuzdelikBasari!$E104:$N104, Degerlendirme!D$4:D$13) / SUM(Degerlendirme!D$4:D$13), 0 ) +
        IFERROR( MMULT(NotlarYuzdelikBasari!$AL104:$AU104, Degerlendirme!D$15:D$24) / SUM(Degerlendirme!D$15:D$24), 0 )
    ) / 2,
    0
)</f>
        <v>0</v>
      </c>
      <c r="V104" s="188">
        <f>IFERROR(
    (
        IFERROR( MMULT(NotlarYuzdelikBasari!$E104:$N104, Degerlendirme!E$4:E$13) / SUM(Degerlendirme!E$4:E$13), 0 ) +
        IFERROR( MMULT(NotlarYuzdelikBasari!$AL104:$AU104, Degerlendirme!E$15:E$24) / SUM(Degerlendirme!E$15:E$24), 0 )
    ) / 2,
    0
)</f>
        <v>0</v>
      </c>
      <c r="W104" s="188">
        <f>IFERROR(
    (
        IFERROR( MMULT(NotlarYuzdelikBasari!$E104:$N104, Degerlendirme!F$4:F$13) / SUM(Degerlendirme!F$4:F$13), 0 ) +
        IFERROR( MMULT(NotlarYuzdelikBasari!$AL104:$AU104, Degerlendirme!F$15:F$24) / SUM(Degerlendirme!F$15:F$24), 0 )
    ) / 2,
    0
)</f>
        <v>0</v>
      </c>
      <c r="X104" s="188">
        <f>IFERROR(
    (
        IFERROR( MMULT(NotlarYuzdelikBasari!$E104:$N104, Degerlendirme!G$4:G$13) / SUM(Degerlendirme!G$4:G$13), 0 ) +
        IFERROR( MMULT(NotlarYuzdelikBasari!$AL104:$AU104, Degerlendirme!G$15:G$24) / SUM(Degerlendirme!G$15:G$24), 0 )
    ) / 2,
    0
)</f>
        <v>0</v>
      </c>
      <c r="Y104" s="188">
        <f>IFERROR(
    (
        IFERROR( MMULT(NotlarYuzdelikBasari!$E104:$N104, Degerlendirme!H$4:H$13) / SUM(Degerlendirme!H$4:H$13), 0 ) +
        IFERROR( MMULT(NotlarYuzdelikBasari!$AL104:$AU104, Degerlendirme!H$15:H$24) / SUM(Degerlendirme!H$15:H$24), 0 )
    ) / 2,
    0
)</f>
        <v>0</v>
      </c>
      <c r="Z104" s="188">
        <f>IFERROR(
    (
        IFERROR( MMULT(NotlarYuzdelikBasari!$E104:$N104, Degerlendirme!I$4:I$13) / SUM(Degerlendirme!I$4:I$13), 0 ) +
        IFERROR( MMULT(NotlarYuzdelikBasari!$AL104:$AU104, Degerlendirme!I$15:I$24) / SUM(Degerlendirme!I$15:I$24), 0 )
    ) / 2,
    0
)</f>
        <v>0</v>
      </c>
      <c r="AA104" s="188">
        <f>IFERROR(
    (
        IFERROR( MMULT(NotlarYuzdelikBasari!$E104:$N104, Degerlendirme!J$4:J$13) / SUM(Degerlendirme!J$4:J$13), 0 ) +
        IFERROR( MMULT(NotlarYuzdelikBasari!$AL104:$AU104, Degerlendirme!J$15:J$24) / SUM(Degerlendirme!J$15:J$24), 0 )
    ) / 2,
    0
)</f>
        <v>0</v>
      </c>
      <c r="AB104" s="188">
        <f>IFERROR(
    (
        IFERROR( MMULT(NotlarYuzdelikBasari!$E104:$N104, Degerlendirme!K$4:K$13) / SUM(Degerlendirme!K$4:K$13), 0 ) +
        IFERROR( MMULT(NotlarYuzdelikBasari!$AL104:$AU104, Degerlendirme!K$15:K$24) / SUM(Degerlendirme!K$15:K$24), 0 )
    ) / 2,
    0
)</f>
        <v>0</v>
      </c>
    </row>
    <row r="105" spans="1:28" x14ac:dyDescent="0.25">
      <c r="A105" s="94">
        <v>103</v>
      </c>
      <c r="B105" s="143" t="str">
        <f>IF(Notlar!B105&lt;&gt;"",Notlar!B105,"")</f>
        <v/>
      </c>
      <c r="C105" s="144" t="str">
        <f>IF(Notlar!C105&lt;&gt;"",Notlar!C105,"")</f>
        <v/>
      </c>
      <c r="D105" s="184" t="str">
        <f>IF(Notlar!D105&lt;&gt;"",Notlar!D105,"")</f>
        <v/>
      </c>
      <c r="E105" s="208" cm="1">
        <f t="array" ref="E105">_xlfn.SINGLE(IFERROR(((MMULT(NotlarYuzdelikBasari!$E105:$N105,DersMatris_Degerlendirme!D$4:D$13)/(SUM(DersMatris_Degerlendirme!D$4:D$13)))+(MMULT(NotlarYuzdelikBasari!$AL105:$AU105,DersMatris_Degerlendirme!D$15:D$24)/(SUM(DersMatris_Degerlendirme!D$15:D$24))))/2,0))*(DersMatris!$C$12/100)</f>
        <v>0</v>
      </c>
      <c r="F105" s="208" cm="1">
        <f t="array" ref="F105">_xlfn.SINGLE(IFERROR(((MMULT(NotlarYuzdelikBasari!$E105:$N105,DersMatris_Degerlendirme!E$4:E$13)/(SUM(DersMatris_Degerlendirme!E$4:E$13)))+(MMULT(NotlarYuzdelikBasari!$AL105:$AU105,DersMatris_Degerlendirme!E$15:E$24)/(SUM(DersMatris_Degerlendirme!E$15:E$24))))/2,0))*(DersMatris!$D$12/100)</f>
        <v>0</v>
      </c>
      <c r="G105" s="204" cm="1">
        <f t="array" ref="G105">_xlfn.SINGLE(IFERROR(((MMULT(NotlarYuzdelikBasari!$E105:$N105,DersMatris_Degerlendirme!F$4:F$13)/(SUM(DersMatris_Degerlendirme!F$4:F$13)))+(MMULT(NotlarYuzdelikBasari!$AL105:$AU105,DersMatris_Degerlendirme!F$15:F$24)/(SUM(DersMatris_Degerlendirme!F$15:F$24))))/2,0))*(DersMatris!$E$12/100)</f>
        <v>0</v>
      </c>
      <c r="H105" s="204" cm="1">
        <f t="array" ref="H105">_xlfn.SINGLE(IFERROR(((MMULT(NotlarYuzdelikBasari!$E105:$N105,DersMatris_Degerlendirme!G$4:G$13)/(SUM(DersMatris_Degerlendirme!G$4:G$13)))+(MMULT(NotlarYuzdelikBasari!$AL105:$AU105,DersMatris_Degerlendirme!G$15:G$24)/(SUM(DersMatris_Degerlendirme!G$15:G$24))))/2,0))*(DersMatris!$F$12/100)</f>
        <v>0</v>
      </c>
      <c r="I105" s="204" cm="1">
        <f t="array" ref="I105">_xlfn.SINGLE(IFERROR(((MMULT(NotlarYuzdelikBasari!$E105:$N105,DersMatris_Degerlendirme!H$4:H$13)/(SUM(DersMatris_Degerlendirme!H$4:H$13)))+(MMULT(NotlarYuzdelikBasari!$AL105:$AU105,DersMatris_Degerlendirme!H$15:H$24)/(SUM(DersMatris_Degerlendirme!H$15:H$24))))/2,0))*(DersMatris!$G$12/100)</f>
        <v>0</v>
      </c>
      <c r="J105" s="204" cm="1">
        <f t="array" ref="J105">_xlfn.SINGLE(IFERROR(((MMULT(NotlarYuzdelikBasari!$E105:$N105,DersMatris_Degerlendirme!I$4:I$13)/(SUM(DersMatris_Degerlendirme!I$4:I$13)))+(MMULT(NotlarYuzdelikBasari!$AL105:$AU105,DersMatris_Degerlendirme!I$15:I$24)/(SUM(DersMatris_Degerlendirme!I$15:I$24))))/2,0))*(DersMatris!$H$12/100)</f>
        <v>0</v>
      </c>
      <c r="K105" s="204" cm="1">
        <f t="array" ref="K105">_xlfn.SINGLE(IFERROR(((MMULT(NotlarYuzdelikBasari!$E105:$N105,DersMatris_Degerlendirme!J$4:J$13)/(SUM(DersMatris_Degerlendirme!J$4:J$13)))+(MMULT(NotlarYuzdelikBasari!$AL105:$AU105,DersMatris_Degerlendirme!J$15:J$24)/(SUM(DersMatris_Degerlendirme!J$15:J$24))))/2,0))*(DersMatris!$I$12/100)</f>
        <v>0</v>
      </c>
      <c r="L105" s="204" cm="1">
        <f t="array" ref="L105">_xlfn.SINGLE(IFERROR(((MMULT(NotlarYuzdelikBasari!$E105:$N105,DersMatris_Degerlendirme!K$4:K$13)/(SUM(DersMatris_Degerlendirme!K$4:K$13)))+(MMULT(NotlarYuzdelikBasari!$AL105:$AU105,DersMatris_Degerlendirme!K$15:K$24)/(SUM(DersMatris_Degerlendirme!K$15:K$24))))/2,0))*(DersMatris!$J$12/100)</f>
        <v>0</v>
      </c>
      <c r="M105" s="204" cm="1">
        <f t="array" ref="M105">_xlfn.SINGLE(IFERROR(((MMULT(NotlarYuzdelikBasari!$E105:$N105,DersMatris_Degerlendirme!L$4:L$13)/(SUM(DersMatris_Degerlendirme!L$4:L$13)))+(MMULT(NotlarYuzdelikBasari!$AL105:$AU105,DersMatris_Degerlendirme!L$15:L$24)/(SUM(DersMatris_Degerlendirme!L$15:L$24))))/2,0))*(DersMatris!$K$12/100)</f>
        <v>0</v>
      </c>
      <c r="N105" s="204" cm="1">
        <f t="array" ref="N105">_xlfn.SINGLE(IFERROR(((MMULT(NotlarYuzdelikBasari!$E105:$N105,DersMatris_Degerlendirme!M$4:M$13)/(SUM(DersMatris_Degerlendirme!M$4:M$13)))+(MMULT(NotlarYuzdelikBasari!$AL105:$AU105,DersMatris_Degerlendirme!M$15:M$24)/(SUM(DersMatris_Degerlendirme!M$15:M$24))))/2,0))*(DersMatris!$L$12/100)</f>
        <v>0</v>
      </c>
      <c r="O105" s="204" cm="1">
        <f t="array" ref="O105">_xlfn.SINGLE(IFERROR(((MMULT(NotlarYuzdelikBasari!$E105:$N105,DersMatris_Degerlendirme!N$4:N$13)/(SUM(DersMatris_Degerlendirme!N$4:N$13)))+(MMULT(NotlarYuzdelikBasari!$AL105:$AU105,DersMatris_Degerlendirme!N$15:N$24)/(SUM(DersMatris_Degerlendirme!N$15:N$24))))/2,0))*(DersMatris!$M$12/100)</f>
        <v>0</v>
      </c>
      <c r="P105" s="204" cm="1">
        <f t="array" ref="P105">_xlfn.SINGLE(IFERROR(((MMULT(NotlarYuzdelikBasari!$E105:$N105,DersMatris_Degerlendirme!O$4:O$13)/(SUM(DersMatris_Degerlendirme!O$4:O$13)))+(MMULT(NotlarYuzdelikBasari!$AL105:$AU105,DersMatris_Degerlendirme!O$15:O$24)/(SUM(DersMatris_Degerlendirme!O$15:O$24))))/2,0))*(DersMatris!$N$12/100)</f>
        <v>0</v>
      </c>
      <c r="Q105" s="204" cm="1">
        <f t="array" ref="Q105">_xlfn.SINGLE(IFERROR(((MMULT(NotlarYuzdelikBasari!$E105:$N105,DersMatris_Degerlendirme!P$4:P$13)/(SUM(DersMatris_Degerlendirme!P$4:P$13)))+(MMULT(NotlarYuzdelikBasari!$AL105:$AU105,DersMatris_Degerlendirme!P$15:P$24)/(SUM(DersMatris_Degerlendirme!P$15:P$24))))/2,0))*(DersMatris!$O$12/100)</f>
        <v>0</v>
      </c>
      <c r="R105" s="204" cm="1">
        <f t="array" ref="R105">_xlfn.SINGLE(IFERROR(((MMULT(NotlarYuzdelikBasari!$E105:$N105,DersMatris_Degerlendirme!Q$4:Q$13)/(SUM(DersMatris_Degerlendirme!Q$4:Q$13)))+(MMULT(NotlarYuzdelikBasari!$AL105:$AU105,DersMatris_Degerlendirme!Q$15:Q$24)/(SUM(DersMatris_Degerlendirme!Q$15:Q$24))))/2,0))*(DersMatris!$P$12/100)</f>
        <v>0</v>
      </c>
      <c r="S105" s="204" cm="1">
        <f t="array" ref="S105">_xlfn.SINGLE(IFERROR(((MMULT(NotlarYuzdelikBasari!$E105:$N105,DersMatris_Degerlendirme!R$4:R$13)/(SUM(DersMatris_Degerlendirme!R$4:R$13)))+(MMULT(NotlarYuzdelikBasari!$AL105:$AU105,DersMatris_Degerlendirme!R$15:R$24)/(SUM(DersMatris_Degerlendirme!R$15:R$24))))/2,0))*(DersMatris!$Q$12/100)</f>
        <v>0</v>
      </c>
      <c r="U105" s="188">
        <f>IFERROR(
    (
        IFERROR( MMULT(NotlarYuzdelikBasari!$E105:$N105, Degerlendirme!D$4:D$13) / SUM(Degerlendirme!D$4:D$13), 0 ) +
        IFERROR( MMULT(NotlarYuzdelikBasari!$AL105:$AU105, Degerlendirme!D$15:D$24) / SUM(Degerlendirme!D$15:D$24), 0 )
    ) / 2,
    0
)</f>
        <v>0</v>
      </c>
      <c r="V105" s="188">
        <f>IFERROR(
    (
        IFERROR( MMULT(NotlarYuzdelikBasari!$E105:$N105, Degerlendirme!E$4:E$13) / SUM(Degerlendirme!E$4:E$13), 0 ) +
        IFERROR( MMULT(NotlarYuzdelikBasari!$AL105:$AU105, Degerlendirme!E$15:E$24) / SUM(Degerlendirme!E$15:E$24), 0 )
    ) / 2,
    0
)</f>
        <v>0</v>
      </c>
      <c r="W105" s="188">
        <f>IFERROR(
    (
        IFERROR( MMULT(NotlarYuzdelikBasari!$E105:$N105, Degerlendirme!F$4:F$13) / SUM(Degerlendirme!F$4:F$13), 0 ) +
        IFERROR( MMULT(NotlarYuzdelikBasari!$AL105:$AU105, Degerlendirme!F$15:F$24) / SUM(Degerlendirme!F$15:F$24), 0 )
    ) / 2,
    0
)</f>
        <v>0</v>
      </c>
      <c r="X105" s="188">
        <f>IFERROR(
    (
        IFERROR( MMULT(NotlarYuzdelikBasari!$E105:$N105, Degerlendirme!G$4:G$13) / SUM(Degerlendirme!G$4:G$13), 0 ) +
        IFERROR( MMULT(NotlarYuzdelikBasari!$AL105:$AU105, Degerlendirme!G$15:G$24) / SUM(Degerlendirme!G$15:G$24), 0 )
    ) / 2,
    0
)</f>
        <v>0</v>
      </c>
      <c r="Y105" s="188">
        <f>IFERROR(
    (
        IFERROR( MMULT(NotlarYuzdelikBasari!$E105:$N105, Degerlendirme!H$4:H$13) / SUM(Degerlendirme!H$4:H$13), 0 ) +
        IFERROR( MMULT(NotlarYuzdelikBasari!$AL105:$AU105, Degerlendirme!H$15:H$24) / SUM(Degerlendirme!H$15:H$24), 0 )
    ) / 2,
    0
)</f>
        <v>0</v>
      </c>
      <c r="Z105" s="188">
        <f>IFERROR(
    (
        IFERROR( MMULT(NotlarYuzdelikBasari!$E105:$N105, Degerlendirme!I$4:I$13) / SUM(Degerlendirme!I$4:I$13), 0 ) +
        IFERROR( MMULT(NotlarYuzdelikBasari!$AL105:$AU105, Degerlendirme!I$15:I$24) / SUM(Degerlendirme!I$15:I$24), 0 )
    ) / 2,
    0
)</f>
        <v>0</v>
      </c>
      <c r="AA105" s="188">
        <f>IFERROR(
    (
        IFERROR( MMULT(NotlarYuzdelikBasari!$E105:$N105, Degerlendirme!J$4:J$13) / SUM(Degerlendirme!J$4:J$13), 0 ) +
        IFERROR( MMULT(NotlarYuzdelikBasari!$AL105:$AU105, Degerlendirme!J$15:J$24) / SUM(Degerlendirme!J$15:J$24), 0 )
    ) / 2,
    0
)</f>
        <v>0</v>
      </c>
      <c r="AB105" s="188">
        <f>IFERROR(
    (
        IFERROR( MMULT(NotlarYuzdelikBasari!$E105:$N105, Degerlendirme!K$4:K$13) / SUM(Degerlendirme!K$4:K$13), 0 ) +
        IFERROR( MMULT(NotlarYuzdelikBasari!$AL105:$AU105, Degerlendirme!K$15:K$24) / SUM(Degerlendirme!K$15:K$24), 0 )
    ) / 2,
    0
)</f>
        <v>0</v>
      </c>
    </row>
    <row r="106" spans="1:28" x14ac:dyDescent="0.25">
      <c r="A106" s="95">
        <v>104</v>
      </c>
      <c r="B106" s="141" t="str">
        <f>IF(Notlar!B106&lt;&gt;"",Notlar!B106,"")</f>
        <v/>
      </c>
      <c r="C106" s="142" t="str">
        <f>IF(Notlar!C106&lt;&gt;"",Notlar!C106,"")</f>
        <v/>
      </c>
      <c r="D106" s="183" t="str">
        <f>IF(Notlar!D106&lt;&gt;"",Notlar!D106,"")</f>
        <v/>
      </c>
      <c r="E106" s="208" cm="1">
        <f t="array" ref="E106">_xlfn.SINGLE(IFERROR(((MMULT(NotlarYuzdelikBasari!$E106:$N106,DersMatris_Degerlendirme!D$4:D$13)/(SUM(DersMatris_Degerlendirme!D$4:D$13)))+(MMULT(NotlarYuzdelikBasari!$AL106:$AU106,DersMatris_Degerlendirme!D$15:D$24)/(SUM(DersMatris_Degerlendirme!D$15:D$24))))/2,0))*(DersMatris!$C$12/100)</f>
        <v>0</v>
      </c>
      <c r="F106" s="208" cm="1">
        <f t="array" ref="F106">_xlfn.SINGLE(IFERROR(((MMULT(NotlarYuzdelikBasari!$E106:$N106,DersMatris_Degerlendirme!E$4:E$13)/(SUM(DersMatris_Degerlendirme!E$4:E$13)))+(MMULT(NotlarYuzdelikBasari!$AL106:$AU106,DersMatris_Degerlendirme!E$15:E$24)/(SUM(DersMatris_Degerlendirme!E$15:E$24))))/2,0))*(DersMatris!$D$12/100)</f>
        <v>0</v>
      </c>
      <c r="G106" s="204" cm="1">
        <f t="array" ref="G106">_xlfn.SINGLE(IFERROR(((MMULT(NotlarYuzdelikBasari!$E106:$N106,DersMatris_Degerlendirme!F$4:F$13)/(SUM(DersMatris_Degerlendirme!F$4:F$13)))+(MMULT(NotlarYuzdelikBasari!$AL106:$AU106,DersMatris_Degerlendirme!F$15:F$24)/(SUM(DersMatris_Degerlendirme!F$15:F$24))))/2,0))*(DersMatris!$E$12/100)</f>
        <v>0</v>
      </c>
      <c r="H106" s="204" cm="1">
        <f t="array" ref="H106">_xlfn.SINGLE(IFERROR(((MMULT(NotlarYuzdelikBasari!$E106:$N106,DersMatris_Degerlendirme!G$4:G$13)/(SUM(DersMatris_Degerlendirme!G$4:G$13)))+(MMULT(NotlarYuzdelikBasari!$AL106:$AU106,DersMatris_Degerlendirme!G$15:G$24)/(SUM(DersMatris_Degerlendirme!G$15:G$24))))/2,0))*(DersMatris!$F$12/100)</f>
        <v>0</v>
      </c>
      <c r="I106" s="204" cm="1">
        <f t="array" ref="I106">_xlfn.SINGLE(IFERROR(((MMULT(NotlarYuzdelikBasari!$E106:$N106,DersMatris_Degerlendirme!H$4:H$13)/(SUM(DersMatris_Degerlendirme!H$4:H$13)))+(MMULT(NotlarYuzdelikBasari!$AL106:$AU106,DersMatris_Degerlendirme!H$15:H$24)/(SUM(DersMatris_Degerlendirme!H$15:H$24))))/2,0))*(DersMatris!$G$12/100)</f>
        <v>0</v>
      </c>
      <c r="J106" s="204" cm="1">
        <f t="array" ref="J106">_xlfn.SINGLE(IFERROR(((MMULT(NotlarYuzdelikBasari!$E106:$N106,DersMatris_Degerlendirme!I$4:I$13)/(SUM(DersMatris_Degerlendirme!I$4:I$13)))+(MMULT(NotlarYuzdelikBasari!$AL106:$AU106,DersMatris_Degerlendirme!I$15:I$24)/(SUM(DersMatris_Degerlendirme!I$15:I$24))))/2,0))*(DersMatris!$H$12/100)</f>
        <v>0</v>
      </c>
      <c r="K106" s="204" cm="1">
        <f t="array" ref="K106">_xlfn.SINGLE(IFERROR(((MMULT(NotlarYuzdelikBasari!$E106:$N106,DersMatris_Degerlendirme!J$4:J$13)/(SUM(DersMatris_Degerlendirme!J$4:J$13)))+(MMULT(NotlarYuzdelikBasari!$AL106:$AU106,DersMatris_Degerlendirme!J$15:J$24)/(SUM(DersMatris_Degerlendirme!J$15:J$24))))/2,0))*(DersMatris!$I$12/100)</f>
        <v>0</v>
      </c>
      <c r="L106" s="204" cm="1">
        <f t="array" ref="L106">_xlfn.SINGLE(IFERROR(((MMULT(NotlarYuzdelikBasari!$E106:$N106,DersMatris_Degerlendirme!K$4:K$13)/(SUM(DersMatris_Degerlendirme!K$4:K$13)))+(MMULT(NotlarYuzdelikBasari!$AL106:$AU106,DersMatris_Degerlendirme!K$15:K$24)/(SUM(DersMatris_Degerlendirme!K$15:K$24))))/2,0))*(DersMatris!$J$12/100)</f>
        <v>0</v>
      </c>
      <c r="M106" s="204" cm="1">
        <f t="array" ref="M106">_xlfn.SINGLE(IFERROR(((MMULT(NotlarYuzdelikBasari!$E106:$N106,DersMatris_Degerlendirme!L$4:L$13)/(SUM(DersMatris_Degerlendirme!L$4:L$13)))+(MMULT(NotlarYuzdelikBasari!$AL106:$AU106,DersMatris_Degerlendirme!L$15:L$24)/(SUM(DersMatris_Degerlendirme!L$15:L$24))))/2,0))*(DersMatris!$K$12/100)</f>
        <v>0</v>
      </c>
      <c r="N106" s="204" cm="1">
        <f t="array" ref="N106">_xlfn.SINGLE(IFERROR(((MMULT(NotlarYuzdelikBasari!$E106:$N106,DersMatris_Degerlendirme!M$4:M$13)/(SUM(DersMatris_Degerlendirme!M$4:M$13)))+(MMULT(NotlarYuzdelikBasari!$AL106:$AU106,DersMatris_Degerlendirme!M$15:M$24)/(SUM(DersMatris_Degerlendirme!M$15:M$24))))/2,0))*(DersMatris!$L$12/100)</f>
        <v>0</v>
      </c>
      <c r="O106" s="204" cm="1">
        <f t="array" ref="O106">_xlfn.SINGLE(IFERROR(((MMULT(NotlarYuzdelikBasari!$E106:$N106,DersMatris_Degerlendirme!N$4:N$13)/(SUM(DersMatris_Degerlendirme!N$4:N$13)))+(MMULT(NotlarYuzdelikBasari!$AL106:$AU106,DersMatris_Degerlendirme!N$15:N$24)/(SUM(DersMatris_Degerlendirme!N$15:N$24))))/2,0))*(DersMatris!$M$12/100)</f>
        <v>0</v>
      </c>
      <c r="P106" s="204" cm="1">
        <f t="array" ref="P106">_xlfn.SINGLE(IFERROR(((MMULT(NotlarYuzdelikBasari!$E106:$N106,DersMatris_Degerlendirme!O$4:O$13)/(SUM(DersMatris_Degerlendirme!O$4:O$13)))+(MMULT(NotlarYuzdelikBasari!$AL106:$AU106,DersMatris_Degerlendirme!O$15:O$24)/(SUM(DersMatris_Degerlendirme!O$15:O$24))))/2,0))*(DersMatris!$N$12/100)</f>
        <v>0</v>
      </c>
      <c r="Q106" s="204" cm="1">
        <f t="array" ref="Q106">_xlfn.SINGLE(IFERROR(((MMULT(NotlarYuzdelikBasari!$E106:$N106,DersMatris_Degerlendirme!P$4:P$13)/(SUM(DersMatris_Degerlendirme!P$4:P$13)))+(MMULT(NotlarYuzdelikBasari!$AL106:$AU106,DersMatris_Degerlendirme!P$15:P$24)/(SUM(DersMatris_Degerlendirme!P$15:P$24))))/2,0))*(DersMatris!$O$12/100)</f>
        <v>0</v>
      </c>
      <c r="R106" s="204" cm="1">
        <f t="array" ref="R106">_xlfn.SINGLE(IFERROR(((MMULT(NotlarYuzdelikBasari!$E106:$N106,DersMatris_Degerlendirme!Q$4:Q$13)/(SUM(DersMatris_Degerlendirme!Q$4:Q$13)))+(MMULT(NotlarYuzdelikBasari!$AL106:$AU106,DersMatris_Degerlendirme!Q$15:Q$24)/(SUM(DersMatris_Degerlendirme!Q$15:Q$24))))/2,0))*(DersMatris!$P$12/100)</f>
        <v>0</v>
      </c>
      <c r="S106" s="204" cm="1">
        <f t="array" ref="S106">_xlfn.SINGLE(IFERROR(((MMULT(NotlarYuzdelikBasari!$E106:$N106,DersMatris_Degerlendirme!R$4:R$13)/(SUM(DersMatris_Degerlendirme!R$4:R$13)))+(MMULT(NotlarYuzdelikBasari!$AL106:$AU106,DersMatris_Degerlendirme!R$15:R$24)/(SUM(DersMatris_Degerlendirme!R$15:R$24))))/2,0))*(DersMatris!$Q$12/100)</f>
        <v>0</v>
      </c>
      <c r="U106" s="188">
        <f>IFERROR(
    (
        IFERROR( MMULT(NotlarYuzdelikBasari!$E106:$N106, Degerlendirme!D$4:D$13) / SUM(Degerlendirme!D$4:D$13), 0 ) +
        IFERROR( MMULT(NotlarYuzdelikBasari!$AL106:$AU106, Degerlendirme!D$15:D$24) / SUM(Degerlendirme!D$15:D$24), 0 )
    ) / 2,
    0
)</f>
        <v>0</v>
      </c>
      <c r="V106" s="188">
        <f>IFERROR(
    (
        IFERROR( MMULT(NotlarYuzdelikBasari!$E106:$N106, Degerlendirme!E$4:E$13) / SUM(Degerlendirme!E$4:E$13), 0 ) +
        IFERROR( MMULT(NotlarYuzdelikBasari!$AL106:$AU106, Degerlendirme!E$15:E$24) / SUM(Degerlendirme!E$15:E$24), 0 )
    ) / 2,
    0
)</f>
        <v>0</v>
      </c>
      <c r="W106" s="188">
        <f>IFERROR(
    (
        IFERROR( MMULT(NotlarYuzdelikBasari!$E106:$N106, Degerlendirme!F$4:F$13) / SUM(Degerlendirme!F$4:F$13), 0 ) +
        IFERROR( MMULT(NotlarYuzdelikBasari!$AL106:$AU106, Degerlendirme!F$15:F$24) / SUM(Degerlendirme!F$15:F$24), 0 )
    ) / 2,
    0
)</f>
        <v>0</v>
      </c>
      <c r="X106" s="188">
        <f>IFERROR(
    (
        IFERROR( MMULT(NotlarYuzdelikBasari!$E106:$N106, Degerlendirme!G$4:G$13) / SUM(Degerlendirme!G$4:G$13), 0 ) +
        IFERROR( MMULT(NotlarYuzdelikBasari!$AL106:$AU106, Degerlendirme!G$15:G$24) / SUM(Degerlendirme!G$15:G$24), 0 )
    ) / 2,
    0
)</f>
        <v>0</v>
      </c>
      <c r="Y106" s="188">
        <f>IFERROR(
    (
        IFERROR( MMULT(NotlarYuzdelikBasari!$E106:$N106, Degerlendirme!H$4:H$13) / SUM(Degerlendirme!H$4:H$13), 0 ) +
        IFERROR( MMULT(NotlarYuzdelikBasari!$AL106:$AU106, Degerlendirme!H$15:H$24) / SUM(Degerlendirme!H$15:H$24), 0 )
    ) / 2,
    0
)</f>
        <v>0</v>
      </c>
      <c r="Z106" s="188">
        <f>IFERROR(
    (
        IFERROR( MMULT(NotlarYuzdelikBasari!$E106:$N106, Degerlendirme!I$4:I$13) / SUM(Degerlendirme!I$4:I$13), 0 ) +
        IFERROR( MMULT(NotlarYuzdelikBasari!$AL106:$AU106, Degerlendirme!I$15:I$24) / SUM(Degerlendirme!I$15:I$24), 0 )
    ) / 2,
    0
)</f>
        <v>0</v>
      </c>
      <c r="AA106" s="188">
        <f>IFERROR(
    (
        IFERROR( MMULT(NotlarYuzdelikBasari!$E106:$N106, Degerlendirme!J$4:J$13) / SUM(Degerlendirme!J$4:J$13), 0 ) +
        IFERROR( MMULT(NotlarYuzdelikBasari!$AL106:$AU106, Degerlendirme!J$15:J$24) / SUM(Degerlendirme!J$15:J$24), 0 )
    ) / 2,
    0
)</f>
        <v>0</v>
      </c>
      <c r="AB106" s="188">
        <f>IFERROR(
    (
        IFERROR( MMULT(NotlarYuzdelikBasari!$E106:$N106, Degerlendirme!K$4:K$13) / SUM(Degerlendirme!K$4:K$13), 0 ) +
        IFERROR( MMULT(NotlarYuzdelikBasari!$AL106:$AU106, Degerlendirme!K$15:K$24) / SUM(Degerlendirme!K$15:K$24), 0 )
    ) / 2,
    0
)</f>
        <v>0</v>
      </c>
    </row>
    <row r="107" spans="1:28" x14ac:dyDescent="0.25">
      <c r="A107" s="94">
        <v>105</v>
      </c>
      <c r="B107" s="143" t="str">
        <f>IF(Notlar!B107&lt;&gt;"",Notlar!B107,"")</f>
        <v/>
      </c>
      <c r="C107" s="144" t="str">
        <f>IF(Notlar!C107&lt;&gt;"",Notlar!C107,"")</f>
        <v/>
      </c>
      <c r="D107" s="184" t="str">
        <f>IF(Notlar!D107&lt;&gt;"",Notlar!D107,"")</f>
        <v/>
      </c>
      <c r="E107" s="208" cm="1">
        <f t="array" ref="E107">_xlfn.SINGLE(IFERROR(((MMULT(NotlarYuzdelikBasari!$E107:$N107,DersMatris_Degerlendirme!D$4:D$13)/(SUM(DersMatris_Degerlendirme!D$4:D$13)))+(MMULT(NotlarYuzdelikBasari!$AL107:$AU107,DersMatris_Degerlendirme!D$15:D$24)/(SUM(DersMatris_Degerlendirme!D$15:D$24))))/2,0))*(DersMatris!$C$12/100)</f>
        <v>0</v>
      </c>
      <c r="F107" s="208" cm="1">
        <f t="array" ref="F107">_xlfn.SINGLE(IFERROR(((MMULT(NotlarYuzdelikBasari!$E107:$N107,DersMatris_Degerlendirme!E$4:E$13)/(SUM(DersMatris_Degerlendirme!E$4:E$13)))+(MMULT(NotlarYuzdelikBasari!$AL107:$AU107,DersMatris_Degerlendirme!E$15:E$24)/(SUM(DersMatris_Degerlendirme!E$15:E$24))))/2,0))*(DersMatris!$D$12/100)</f>
        <v>0</v>
      </c>
      <c r="G107" s="204" cm="1">
        <f t="array" ref="G107">_xlfn.SINGLE(IFERROR(((MMULT(NotlarYuzdelikBasari!$E107:$N107,DersMatris_Degerlendirme!F$4:F$13)/(SUM(DersMatris_Degerlendirme!F$4:F$13)))+(MMULT(NotlarYuzdelikBasari!$AL107:$AU107,DersMatris_Degerlendirme!F$15:F$24)/(SUM(DersMatris_Degerlendirme!F$15:F$24))))/2,0))*(DersMatris!$E$12/100)</f>
        <v>0</v>
      </c>
      <c r="H107" s="204" cm="1">
        <f t="array" ref="H107">_xlfn.SINGLE(IFERROR(((MMULT(NotlarYuzdelikBasari!$E107:$N107,DersMatris_Degerlendirme!G$4:G$13)/(SUM(DersMatris_Degerlendirme!G$4:G$13)))+(MMULT(NotlarYuzdelikBasari!$AL107:$AU107,DersMatris_Degerlendirme!G$15:G$24)/(SUM(DersMatris_Degerlendirme!G$15:G$24))))/2,0))*(DersMatris!$F$12/100)</f>
        <v>0</v>
      </c>
      <c r="I107" s="204" cm="1">
        <f t="array" ref="I107">_xlfn.SINGLE(IFERROR(((MMULT(NotlarYuzdelikBasari!$E107:$N107,DersMatris_Degerlendirme!H$4:H$13)/(SUM(DersMatris_Degerlendirme!H$4:H$13)))+(MMULT(NotlarYuzdelikBasari!$AL107:$AU107,DersMatris_Degerlendirme!H$15:H$24)/(SUM(DersMatris_Degerlendirme!H$15:H$24))))/2,0))*(DersMatris!$G$12/100)</f>
        <v>0</v>
      </c>
      <c r="J107" s="204" cm="1">
        <f t="array" ref="J107">_xlfn.SINGLE(IFERROR(((MMULT(NotlarYuzdelikBasari!$E107:$N107,DersMatris_Degerlendirme!I$4:I$13)/(SUM(DersMatris_Degerlendirme!I$4:I$13)))+(MMULT(NotlarYuzdelikBasari!$AL107:$AU107,DersMatris_Degerlendirme!I$15:I$24)/(SUM(DersMatris_Degerlendirme!I$15:I$24))))/2,0))*(DersMatris!$H$12/100)</f>
        <v>0</v>
      </c>
      <c r="K107" s="204" cm="1">
        <f t="array" ref="K107">_xlfn.SINGLE(IFERROR(((MMULT(NotlarYuzdelikBasari!$E107:$N107,DersMatris_Degerlendirme!J$4:J$13)/(SUM(DersMatris_Degerlendirme!J$4:J$13)))+(MMULT(NotlarYuzdelikBasari!$AL107:$AU107,DersMatris_Degerlendirme!J$15:J$24)/(SUM(DersMatris_Degerlendirme!J$15:J$24))))/2,0))*(DersMatris!$I$12/100)</f>
        <v>0</v>
      </c>
      <c r="L107" s="204" cm="1">
        <f t="array" ref="L107">_xlfn.SINGLE(IFERROR(((MMULT(NotlarYuzdelikBasari!$E107:$N107,DersMatris_Degerlendirme!K$4:K$13)/(SUM(DersMatris_Degerlendirme!K$4:K$13)))+(MMULT(NotlarYuzdelikBasari!$AL107:$AU107,DersMatris_Degerlendirme!K$15:K$24)/(SUM(DersMatris_Degerlendirme!K$15:K$24))))/2,0))*(DersMatris!$J$12/100)</f>
        <v>0</v>
      </c>
      <c r="M107" s="204" cm="1">
        <f t="array" ref="M107">_xlfn.SINGLE(IFERROR(((MMULT(NotlarYuzdelikBasari!$E107:$N107,DersMatris_Degerlendirme!L$4:L$13)/(SUM(DersMatris_Degerlendirme!L$4:L$13)))+(MMULT(NotlarYuzdelikBasari!$AL107:$AU107,DersMatris_Degerlendirme!L$15:L$24)/(SUM(DersMatris_Degerlendirme!L$15:L$24))))/2,0))*(DersMatris!$K$12/100)</f>
        <v>0</v>
      </c>
      <c r="N107" s="204" cm="1">
        <f t="array" ref="N107">_xlfn.SINGLE(IFERROR(((MMULT(NotlarYuzdelikBasari!$E107:$N107,DersMatris_Degerlendirme!M$4:M$13)/(SUM(DersMatris_Degerlendirme!M$4:M$13)))+(MMULT(NotlarYuzdelikBasari!$AL107:$AU107,DersMatris_Degerlendirme!M$15:M$24)/(SUM(DersMatris_Degerlendirme!M$15:M$24))))/2,0))*(DersMatris!$L$12/100)</f>
        <v>0</v>
      </c>
      <c r="O107" s="204" cm="1">
        <f t="array" ref="O107">_xlfn.SINGLE(IFERROR(((MMULT(NotlarYuzdelikBasari!$E107:$N107,DersMatris_Degerlendirme!N$4:N$13)/(SUM(DersMatris_Degerlendirme!N$4:N$13)))+(MMULT(NotlarYuzdelikBasari!$AL107:$AU107,DersMatris_Degerlendirme!N$15:N$24)/(SUM(DersMatris_Degerlendirme!N$15:N$24))))/2,0))*(DersMatris!$M$12/100)</f>
        <v>0</v>
      </c>
      <c r="P107" s="204" cm="1">
        <f t="array" ref="P107">_xlfn.SINGLE(IFERROR(((MMULT(NotlarYuzdelikBasari!$E107:$N107,DersMatris_Degerlendirme!O$4:O$13)/(SUM(DersMatris_Degerlendirme!O$4:O$13)))+(MMULT(NotlarYuzdelikBasari!$AL107:$AU107,DersMatris_Degerlendirme!O$15:O$24)/(SUM(DersMatris_Degerlendirme!O$15:O$24))))/2,0))*(DersMatris!$N$12/100)</f>
        <v>0</v>
      </c>
      <c r="Q107" s="204" cm="1">
        <f t="array" ref="Q107">_xlfn.SINGLE(IFERROR(((MMULT(NotlarYuzdelikBasari!$E107:$N107,DersMatris_Degerlendirme!P$4:P$13)/(SUM(DersMatris_Degerlendirme!P$4:P$13)))+(MMULT(NotlarYuzdelikBasari!$AL107:$AU107,DersMatris_Degerlendirme!P$15:P$24)/(SUM(DersMatris_Degerlendirme!P$15:P$24))))/2,0))*(DersMatris!$O$12/100)</f>
        <v>0</v>
      </c>
      <c r="R107" s="204" cm="1">
        <f t="array" ref="R107">_xlfn.SINGLE(IFERROR(((MMULT(NotlarYuzdelikBasari!$E107:$N107,DersMatris_Degerlendirme!Q$4:Q$13)/(SUM(DersMatris_Degerlendirme!Q$4:Q$13)))+(MMULT(NotlarYuzdelikBasari!$AL107:$AU107,DersMatris_Degerlendirme!Q$15:Q$24)/(SUM(DersMatris_Degerlendirme!Q$15:Q$24))))/2,0))*(DersMatris!$P$12/100)</f>
        <v>0</v>
      </c>
      <c r="S107" s="204" cm="1">
        <f t="array" ref="S107">_xlfn.SINGLE(IFERROR(((MMULT(NotlarYuzdelikBasari!$E107:$N107,DersMatris_Degerlendirme!R$4:R$13)/(SUM(DersMatris_Degerlendirme!R$4:R$13)))+(MMULT(NotlarYuzdelikBasari!$AL107:$AU107,DersMatris_Degerlendirme!R$15:R$24)/(SUM(DersMatris_Degerlendirme!R$15:R$24))))/2,0))*(DersMatris!$Q$12/100)</f>
        <v>0</v>
      </c>
      <c r="U107" s="188">
        <f>IFERROR(
    (
        IFERROR( MMULT(NotlarYuzdelikBasari!$E107:$N107, Degerlendirme!D$4:D$13) / SUM(Degerlendirme!D$4:D$13), 0 ) +
        IFERROR( MMULT(NotlarYuzdelikBasari!$AL107:$AU107, Degerlendirme!D$15:D$24) / SUM(Degerlendirme!D$15:D$24), 0 )
    ) / 2,
    0
)</f>
        <v>0</v>
      </c>
      <c r="V107" s="188">
        <f>IFERROR(
    (
        IFERROR( MMULT(NotlarYuzdelikBasari!$E107:$N107, Degerlendirme!E$4:E$13) / SUM(Degerlendirme!E$4:E$13), 0 ) +
        IFERROR( MMULT(NotlarYuzdelikBasari!$AL107:$AU107, Degerlendirme!E$15:E$24) / SUM(Degerlendirme!E$15:E$24), 0 )
    ) / 2,
    0
)</f>
        <v>0</v>
      </c>
      <c r="W107" s="188">
        <f>IFERROR(
    (
        IFERROR( MMULT(NotlarYuzdelikBasari!$E107:$N107, Degerlendirme!F$4:F$13) / SUM(Degerlendirme!F$4:F$13), 0 ) +
        IFERROR( MMULT(NotlarYuzdelikBasari!$AL107:$AU107, Degerlendirme!F$15:F$24) / SUM(Degerlendirme!F$15:F$24), 0 )
    ) / 2,
    0
)</f>
        <v>0</v>
      </c>
      <c r="X107" s="188">
        <f>IFERROR(
    (
        IFERROR( MMULT(NotlarYuzdelikBasari!$E107:$N107, Degerlendirme!G$4:G$13) / SUM(Degerlendirme!G$4:G$13), 0 ) +
        IFERROR( MMULT(NotlarYuzdelikBasari!$AL107:$AU107, Degerlendirme!G$15:G$24) / SUM(Degerlendirme!G$15:G$24), 0 )
    ) / 2,
    0
)</f>
        <v>0</v>
      </c>
      <c r="Y107" s="188">
        <f>IFERROR(
    (
        IFERROR( MMULT(NotlarYuzdelikBasari!$E107:$N107, Degerlendirme!H$4:H$13) / SUM(Degerlendirme!H$4:H$13), 0 ) +
        IFERROR( MMULT(NotlarYuzdelikBasari!$AL107:$AU107, Degerlendirme!H$15:H$24) / SUM(Degerlendirme!H$15:H$24), 0 )
    ) / 2,
    0
)</f>
        <v>0</v>
      </c>
      <c r="Z107" s="188">
        <f>IFERROR(
    (
        IFERROR( MMULT(NotlarYuzdelikBasari!$E107:$N107, Degerlendirme!I$4:I$13) / SUM(Degerlendirme!I$4:I$13), 0 ) +
        IFERROR( MMULT(NotlarYuzdelikBasari!$AL107:$AU107, Degerlendirme!I$15:I$24) / SUM(Degerlendirme!I$15:I$24), 0 )
    ) / 2,
    0
)</f>
        <v>0</v>
      </c>
      <c r="AA107" s="188">
        <f>IFERROR(
    (
        IFERROR( MMULT(NotlarYuzdelikBasari!$E107:$N107, Degerlendirme!J$4:J$13) / SUM(Degerlendirme!J$4:J$13), 0 ) +
        IFERROR( MMULT(NotlarYuzdelikBasari!$AL107:$AU107, Degerlendirme!J$15:J$24) / SUM(Degerlendirme!J$15:J$24), 0 )
    ) / 2,
    0
)</f>
        <v>0</v>
      </c>
      <c r="AB107" s="188">
        <f>IFERROR(
    (
        IFERROR( MMULT(NotlarYuzdelikBasari!$E107:$N107, Degerlendirme!K$4:K$13) / SUM(Degerlendirme!K$4:K$13), 0 ) +
        IFERROR( MMULT(NotlarYuzdelikBasari!$AL107:$AU107, Degerlendirme!K$15:K$24) / SUM(Degerlendirme!K$15:K$24), 0 )
    ) / 2,
    0
)</f>
        <v>0</v>
      </c>
    </row>
    <row r="108" spans="1:28" x14ac:dyDescent="0.25">
      <c r="A108" s="95">
        <v>106</v>
      </c>
      <c r="B108" s="141" t="str">
        <f>IF(Notlar!B108&lt;&gt;"",Notlar!B108,"")</f>
        <v/>
      </c>
      <c r="C108" s="142" t="str">
        <f>IF(Notlar!C108&lt;&gt;"",Notlar!C108,"")</f>
        <v/>
      </c>
      <c r="D108" s="183" t="str">
        <f>IF(Notlar!D108&lt;&gt;"",Notlar!D108,"")</f>
        <v/>
      </c>
      <c r="E108" s="208" cm="1">
        <f t="array" ref="E108">_xlfn.SINGLE(IFERROR(((MMULT(NotlarYuzdelikBasari!$E108:$N108,DersMatris_Degerlendirme!D$4:D$13)/(SUM(DersMatris_Degerlendirme!D$4:D$13)))+(MMULT(NotlarYuzdelikBasari!$AL108:$AU108,DersMatris_Degerlendirme!D$15:D$24)/(SUM(DersMatris_Degerlendirme!D$15:D$24))))/2,0))*(DersMatris!$C$12/100)</f>
        <v>0</v>
      </c>
      <c r="F108" s="208" cm="1">
        <f t="array" ref="F108">_xlfn.SINGLE(IFERROR(((MMULT(NotlarYuzdelikBasari!$E108:$N108,DersMatris_Degerlendirme!E$4:E$13)/(SUM(DersMatris_Degerlendirme!E$4:E$13)))+(MMULT(NotlarYuzdelikBasari!$AL108:$AU108,DersMatris_Degerlendirme!E$15:E$24)/(SUM(DersMatris_Degerlendirme!E$15:E$24))))/2,0))*(DersMatris!$D$12/100)</f>
        <v>0</v>
      </c>
      <c r="G108" s="204" cm="1">
        <f t="array" ref="G108">_xlfn.SINGLE(IFERROR(((MMULT(NotlarYuzdelikBasari!$E108:$N108,DersMatris_Degerlendirme!F$4:F$13)/(SUM(DersMatris_Degerlendirme!F$4:F$13)))+(MMULT(NotlarYuzdelikBasari!$AL108:$AU108,DersMatris_Degerlendirme!F$15:F$24)/(SUM(DersMatris_Degerlendirme!F$15:F$24))))/2,0))*(DersMatris!$E$12/100)</f>
        <v>0</v>
      </c>
      <c r="H108" s="204" cm="1">
        <f t="array" ref="H108">_xlfn.SINGLE(IFERROR(((MMULT(NotlarYuzdelikBasari!$E108:$N108,DersMatris_Degerlendirme!G$4:G$13)/(SUM(DersMatris_Degerlendirme!G$4:G$13)))+(MMULT(NotlarYuzdelikBasari!$AL108:$AU108,DersMatris_Degerlendirme!G$15:G$24)/(SUM(DersMatris_Degerlendirme!G$15:G$24))))/2,0))*(DersMatris!$F$12/100)</f>
        <v>0</v>
      </c>
      <c r="I108" s="204" cm="1">
        <f t="array" ref="I108">_xlfn.SINGLE(IFERROR(((MMULT(NotlarYuzdelikBasari!$E108:$N108,DersMatris_Degerlendirme!H$4:H$13)/(SUM(DersMatris_Degerlendirme!H$4:H$13)))+(MMULT(NotlarYuzdelikBasari!$AL108:$AU108,DersMatris_Degerlendirme!H$15:H$24)/(SUM(DersMatris_Degerlendirme!H$15:H$24))))/2,0))*(DersMatris!$G$12/100)</f>
        <v>0</v>
      </c>
      <c r="J108" s="204" cm="1">
        <f t="array" ref="J108">_xlfn.SINGLE(IFERROR(((MMULT(NotlarYuzdelikBasari!$E108:$N108,DersMatris_Degerlendirme!I$4:I$13)/(SUM(DersMatris_Degerlendirme!I$4:I$13)))+(MMULT(NotlarYuzdelikBasari!$AL108:$AU108,DersMatris_Degerlendirme!I$15:I$24)/(SUM(DersMatris_Degerlendirme!I$15:I$24))))/2,0))*(DersMatris!$H$12/100)</f>
        <v>0</v>
      </c>
      <c r="K108" s="204" cm="1">
        <f t="array" ref="K108">_xlfn.SINGLE(IFERROR(((MMULT(NotlarYuzdelikBasari!$E108:$N108,DersMatris_Degerlendirme!J$4:J$13)/(SUM(DersMatris_Degerlendirme!J$4:J$13)))+(MMULT(NotlarYuzdelikBasari!$AL108:$AU108,DersMatris_Degerlendirme!J$15:J$24)/(SUM(DersMatris_Degerlendirme!J$15:J$24))))/2,0))*(DersMatris!$I$12/100)</f>
        <v>0</v>
      </c>
      <c r="L108" s="204" cm="1">
        <f t="array" ref="L108">_xlfn.SINGLE(IFERROR(((MMULT(NotlarYuzdelikBasari!$E108:$N108,DersMatris_Degerlendirme!K$4:K$13)/(SUM(DersMatris_Degerlendirme!K$4:K$13)))+(MMULT(NotlarYuzdelikBasari!$AL108:$AU108,DersMatris_Degerlendirme!K$15:K$24)/(SUM(DersMatris_Degerlendirme!K$15:K$24))))/2,0))*(DersMatris!$J$12/100)</f>
        <v>0</v>
      </c>
      <c r="M108" s="204" cm="1">
        <f t="array" ref="M108">_xlfn.SINGLE(IFERROR(((MMULT(NotlarYuzdelikBasari!$E108:$N108,DersMatris_Degerlendirme!L$4:L$13)/(SUM(DersMatris_Degerlendirme!L$4:L$13)))+(MMULT(NotlarYuzdelikBasari!$AL108:$AU108,DersMatris_Degerlendirme!L$15:L$24)/(SUM(DersMatris_Degerlendirme!L$15:L$24))))/2,0))*(DersMatris!$K$12/100)</f>
        <v>0</v>
      </c>
      <c r="N108" s="204" cm="1">
        <f t="array" ref="N108">_xlfn.SINGLE(IFERROR(((MMULT(NotlarYuzdelikBasari!$E108:$N108,DersMatris_Degerlendirme!M$4:M$13)/(SUM(DersMatris_Degerlendirme!M$4:M$13)))+(MMULT(NotlarYuzdelikBasari!$AL108:$AU108,DersMatris_Degerlendirme!M$15:M$24)/(SUM(DersMatris_Degerlendirme!M$15:M$24))))/2,0))*(DersMatris!$L$12/100)</f>
        <v>0</v>
      </c>
      <c r="O108" s="204" cm="1">
        <f t="array" ref="O108">_xlfn.SINGLE(IFERROR(((MMULT(NotlarYuzdelikBasari!$E108:$N108,DersMatris_Degerlendirme!N$4:N$13)/(SUM(DersMatris_Degerlendirme!N$4:N$13)))+(MMULT(NotlarYuzdelikBasari!$AL108:$AU108,DersMatris_Degerlendirme!N$15:N$24)/(SUM(DersMatris_Degerlendirme!N$15:N$24))))/2,0))*(DersMatris!$M$12/100)</f>
        <v>0</v>
      </c>
      <c r="P108" s="204" cm="1">
        <f t="array" ref="P108">_xlfn.SINGLE(IFERROR(((MMULT(NotlarYuzdelikBasari!$E108:$N108,DersMatris_Degerlendirme!O$4:O$13)/(SUM(DersMatris_Degerlendirme!O$4:O$13)))+(MMULT(NotlarYuzdelikBasari!$AL108:$AU108,DersMatris_Degerlendirme!O$15:O$24)/(SUM(DersMatris_Degerlendirme!O$15:O$24))))/2,0))*(DersMatris!$N$12/100)</f>
        <v>0</v>
      </c>
      <c r="Q108" s="204" cm="1">
        <f t="array" ref="Q108">_xlfn.SINGLE(IFERROR(((MMULT(NotlarYuzdelikBasari!$E108:$N108,DersMatris_Degerlendirme!P$4:P$13)/(SUM(DersMatris_Degerlendirme!P$4:P$13)))+(MMULT(NotlarYuzdelikBasari!$AL108:$AU108,DersMatris_Degerlendirme!P$15:P$24)/(SUM(DersMatris_Degerlendirme!P$15:P$24))))/2,0))*(DersMatris!$O$12/100)</f>
        <v>0</v>
      </c>
      <c r="R108" s="204" cm="1">
        <f t="array" ref="R108">_xlfn.SINGLE(IFERROR(((MMULT(NotlarYuzdelikBasari!$E108:$N108,DersMatris_Degerlendirme!Q$4:Q$13)/(SUM(DersMatris_Degerlendirme!Q$4:Q$13)))+(MMULT(NotlarYuzdelikBasari!$AL108:$AU108,DersMatris_Degerlendirme!Q$15:Q$24)/(SUM(DersMatris_Degerlendirme!Q$15:Q$24))))/2,0))*(DersMatris!$P$12/100)</f>
        <v>0</v>
      </c>
      <c r="S108" s="204" cm="1">
        <f t="array" ref="S108">_xlfn.SINGLE(IFERROR(((MMULT(NotlarYuzdelikBasari!$E108:$N108,DersMatris_Degerlendirme!R$4:R$13)/(SUM(DersMatris_Degerlendirme!R$4:R$13)))+(MMULT(NotlarYuzdelikBasari!$AL108:$AU108,DersMatris_Degerlendirme!R$15:R$24)/(SUM(DersMatris_Degerlendirme!R$15:R$24))))/2,0))*(DersMatris!$Q$12/100)</f>
        <v>0</v>
      </c>
      <c r="U108" s="188">
        <f>IFERROR(
    (
        IFERROR( MMULT(NotlarYuzdelikBasari!$E108:$N108, Degerlendirme!D$4:D$13) / SUM(Degerlendirme!D$4:D$13), 0 ) +
        IFERROR( MMULT(NotlarYuzdelikBasari!$AL108:$AU108, Degerlendirme!D$15:D$24) / SUM(Degerlendirme!D$15:D$24), 0 )
    ) / 2,
    0
)</f>
        <v>0</v>
      </c>
      <c r="V108" s="188">
        <f>IFERROR(
    (
        IFERROR( MMULT(NotlarYuzdelikBasari!$E108:$N108, Degerlendirme!E$4:E$13) / SUM(Degerlendirme!E$4:E$13), 0 ) +
        IFERROR( MMULT(NotlarYuzdelikBasari!$AL108:$AU108, Degerlendirme!E$15:E$24) / SUM(Degerlendirme!E$15:E$24), 0 )
    ) / 2,
    0
)</f>
        <v>0</v>
      </c>
      <c r="W108" s="188">
        <f>IFERROR(
    (
        IFERROR( MMULT(NotlarYuzdelikBasari!$E108:$N108, Degerlendirme!F$4:F$13) / SUM(Degerlendirme!F$4:F$13), 0 ) +
        IFERROR( MMULT(NotlarYuzdelikBasari!$AL108:$AU108, Degerlendirme!F$15:F$24) / SUM(Degerlendirme!F$15:F$24), 0 )
    ) / 2,
    0
)</f>
        <v>0</v>
      </c>
      <c r="X108" s="188">
        <f>IFERROR(
    (
        IFERROR( MMULT(NotlarYuzdelikBasari!$E108:$N108, Degerlendirme!G$4:G$13) / SUM(Degerlendirme!G$4:G$13), 0 ) +
        IFERROR( MMULT(NotlarYuzdelikBasari!$AL108:$AU108, Degerlendirme!G$15:G$24) / SUM(Degerlendirme!G$15:G$24), 0 )
    ) / 2,
    0
)</f>
        <v>0</v>
      </c>
      <c r="Y108" s="188">
        <f>IFERROR(
    (
        IFERROR( MMULT(NotlarYuzdelikBasari!$E108:$N108, Degerlendirme!H$4:H$13) / SUM(Degerlendirme!H$4:H$13), 0 ) +
        IFERROR( MMULT(NotlarYuzdelikBasari!$AL108:$AU108, Degerlendirme!H$15:H$24) / SUM(Degerlendirme!H$15:H$24), 0 )
    ) / 2,
    0
)</f>
        <v>0</v>
      </c>
      <c r="Z108" s="188">
        <f>IFERROR(
    (
        IFERROR( MMULT(NotlarYuzdelikBasari!$E108:$N108, Degerlendirme!I$4:I$13) / SUM(Degerlendirme!I$4:I$13), 0 ) +
        IFERROR( MMULT(NotlarYuzdelikBasari!$AL108:$AU108, Degerlendirme!I$15:I$24) / SUM(Degerlendirme!I$15:I$24), 0 )
    ) / 2,
    0
)</f>
        <v>0</v>
      </c>
      <c r="AA108" s="188">
        <f>IFERROR(
    (
        IFERROR( MMULT(NotlarYuzdelikBasari!$E108:$N108, Degerlendirme!J$4:J$13) / SUM(Degerlendirme!J$4:J$13), 0 ) +
        IFERROR( MMULT(NotlarYuzdelikBasari!$AL108:$AU108, Degerlendirme!J$15:J$24) / SUM(Degerlendirme!J$15:J$24), 0 )
    ) / 2,
    0
)</f>
        <v>0</v>
      </c>
      <c r="AB108" s="188">
        <f>IFERROR(
    (
        IFERROR( MMULT(NotlarYuzdelikBasari!$E108:$N108, Degerlendirme!K$4:K$13) / SUM(Degerlendirme!K$4:K$13), 0 ) +
        IFERROR( MMULT(NotlarYuzdelikBasari!$AL108:$AU108, Degerlendirme!K$15:K$24) / SUM(Degerlendirme!K$15:K$24), 0 )
    ) / 2,
    0
)</f>
        <v>0</v>
      </c>
    </row>
    <row r="109" spans="1:28" x14ac:dyDescent="0.25">
      <c r="A109" s="94">
        <v>107</v>
      </c>
      <c r="B109" s="143" t="str">
        <f>IF(Notlar!B109&lt;&gt;"",Notlar!B109,"")</f>
        <v/>
      </c>
      <c r="C109" s="144" t="str">
        <f>IF(Notlar!C109&lt;&gt;"",Notlar!C109,"")</f>
        <v/>
      </c>
      <c r="D109" s="184" t="str">
        <f>IF(Notlar!D109&lt;&gt;"",Notlar!D109,"")</f>
        <v/>
      </c>
      <c r="E109" s="208" cm="1">
        <f t="array" ref="E109">_xlfn.SINGLE(IFERROR(((MMULT(NotlarYuzdelikBasari!$E109:$N109,DersMatris_Degerlendirme!D$4:D$13)/(SUM(DersMatris_Degerlendirme!D$4:D$13)))+(MMULT(NotlarYuzdelikBasari!$AL109:$AU109,DersMatris_Degerlendirme!D$15:D$24)/(SUM(DersMatris_Degerlendirme!D$15:D$24))))/2,0))*(DersMatris!$C$12/100)</f>
        <v>0</v>
      </c>
      <c r="F109" s="208" cm="1">
        <f t="array" ref="F109">_xlfn.SINGLE(IFERROR(((MMULT(NotlarYuzdelikBasari!$E109:$N109,DersMatris_Degerlendirme!E$4:E$13)/(SUM(DersMatris_Degerlendirme!E$4:E$13)))+(MMULT(NotlarYuzdelikBasari!$AL109:$AU109,DersMatris_Degerlendirme!E$15:E$24)/(SUM(DersMatris_Degerlendirme!E$15:E$24))))/2,0))*(DersMatris!$D$12/100)</f>
        <v>0</v>
      </c>
      <c r="G109" s="204" cm="1">
        <f t="array" ref="G109">_xlfn.SINGLE(IFERROR(((MMULT(NotlarYuzdelikBasari!$E109:$N109,DersMatris_Degerlendirme!F$4:F$13)/(SUM(DersMatris_Degerlendirme!F$4:F$13)))+(MMULT(NotlarYuzdelikBasari!$AL109:$AU109,DersMatris_Degerlendirme!F$15:F$24)/(SUM(DersMatris_Degerlendirme!F$15:F$24))))/2,0))*(DersMatris!$E$12/100)</f>
        <v>0</v>
      </c>
      <c r="H109" s="204" cm="1">
        <f t="array" ref="H109">_xlfn.SINGLE(IFERROR(((MMULT(NotlarYuzdelikBasari!$E109:$N109,DersMatris_Degerlendirme!G$4:G$13)/(SUM(DersMatris_Degerlendirme!G$4:G$13)))+(MMULT(NotlarYuzdelikBasari!$AL109:$AU109,DersMatris_Degerlendirme!G$15:G$24)/(SUM(DersMatris_Degerlendirme!G$15:G$24))))/2,0))*(DersMatris!$F$12/100)</f>
        <v>0</v>
      </c>
      <c r="I109" s="204" cm="1">
        <f t="array" ref="I109">_xlfn.SINGLE(IFERROR(((MMULT(NotlarYuzdelikBasari!$E109:$N109,DersMatris_Degerlendirme!H$4:H$13)/(SUM(DersMatris_Degerlendirme!H$4:H$13)))+(MMULT(NotlarYuzdelikBasari!$AL109:$AU109,DersMatris_Degerlendirme!H$15:H$24)/(SUM(DersMatris_Degerlendirme!H$15:H$24))))/2,0))*(DersMatris!$G$12/100)</f>
        <v>0</v>
      </c>
      <c r="J109" s="204" cm="1">
        <f t="array" ref="J109">_xlfn.SINGLE(IFERROR(((MMULT(NotlarYuzdelikBasari!$E109:$N109,DersMatris_Degerlendirme!I$4:I$13)/(SUM(DersMatris_Degerlendirme!I$4:I$13)))+(MMULT(NotlarYuzdelikBasari!$AL109:$AU109,DersMatris_Degerlendirme!I$15:I$24)/(SUM(DersMatris_Degerlendirme!I$15:I$24))))/2,0))*(DersMatris!$H$12/100)</f>
        <v>0</v>
      </c>
      <c r="K109" s="204" cm="1">
        <f t="array" ref="K109">_xlfn.SINGLE(IFERROR(((MMULT(NotlarYuzdelikBasari!$E109:$N109,DersMatris_Degerlendirme!J$4:J$13)/(SUM(DersMatris_Degerlendirme!J$4:J$13)))+(MMULT(NotlarYuzdelikBasari!$AL109:$AU109,DersMatris_Degerlendirme!J$15:J$24)/(SUM(DersMatris_Degerlendirme!J$15:J$24))))/2,0))*(DersMatris!$I$12/100)</f>
        <v>0</v>
      </c>
      <c r="L109" s="204" cm="1">
        <f t="array" ref="L109">_xlfn.SINGLE(IFERROR(((MMULT(NotlarYuzdelikBasari!$E109:$N109,DersMatris_Degerlendirme!K$4:K$13)/(SUM(DersMatris_Degerlendirme!K$4:K$13)))+(MMULT(NotlarYuzdelikBasari!$AL109:$AU109,DersMatris_Degerlendirme!K$15:K$24)/(SUM(DersMatris_Degerlendirme!K$15:K$24))))/2,0))*(DersMatris!$J$12/100)</f>
        <v>0</v>
      </c>
      <c r="M109" s="204" cm="1">
        <f t="array" ref="M109">_xlfn.SINGLE(IFERROR(((MMULT(NotlarYuzdelikBasari!$E109:$N109,DersMatris_Degerlendirme!L$4:L$13)/(SUM(DersMatris_Degerlendirme!L$4:L$13)))+(MMULT(NotlarYuzdelikBasari!$AL109:$AU109,DersMatris_Degerlendirme!L$15:L$24)/(SUM(DersMatris_Degerlendirme!L$15:L$24))))/2,0))*(DersMatris!$K$12/100)</f>
        <v>0</v>
      </c>
      <c r="N109" s="204" cm="1">
        <f t="array" ref="N109">_xlfn.SINGLE(IFERROR(((MMULT(NotlarYuzdelikBasari!$E109:$N109,DersMatris_Degerlendirme!M$4:M$13)/(SUM(DersMatris_Degerlendirme!M$4:M$13)))+(MMULT(NotlarYuzdelikBasari!$AL109:$AU109,DersMatris_Degerlendirme!M$15:M$24)/(SUM(DersMatris_Degerlendirme!M$15:M$24))))/2,0))*(DersMatris!$L$12/100)</f>
        <v>0</v>
      </c>
      <c r="O109" s="204" cm="1">
        <f t="array" ref="O109">_xlfn.SINGLE(IFERROR(((MMULT(NotlarYuzdelikBasari!$E109:$N109,DersMatris_Degerlendirme!N$4:N$13)/(SUM(DersMatris_Degerlendirme!N$4:N$13)))+(MMULT(NotlarYuzdelikBasari!$AL109:$AU109,DersMatris_Degerlendirme!N$15:N$24)/(SUM(DersMatris_Degerlendirme!N$15:N$24))))/2,0))*(DersMatris!$M$12/100)</f>
        <v>0</v>
      </c>
      <c r="P109" s="204" cm="1">
        <f t="array" ref="P109">_xlfn.SINGLE(IFERROR(((MMULT(NotlarYuzdelikBasari!$E109:$N109,DersMatris_Degerlendirme!O$4:O$13)/(SUM(DersMatris_Degerlendirme!O$4:O$13)))+(MMULT(NotlarYuzdelikBasari!$AL109:$AU109,DersMatris_Degerlendirme!O$15:O$24)/(SUM(DersMatris_Degerlendirme!O$15:O$24))))/2,0))*(DersMatris!$N$12/100)</f>
        <v>0</v>
      </c>
      <c r="Q109" s="204" cm="1">
        <f t="array" ref="Q109">_xlfn.SINGLE(IFERROR(((MMULT(NotlarYuzdelikBasari!$E109:$N109,DersMatris_Degerlendirme!P$4:P$13)/(SUM(DersMatris_Degerlendirme!P$4:P$13)))+(MMULT(NotlarYuzdelikBasari!$AL109:$AU109,DersMatris_Degerlendirme!P$15:P$24)/(SUM(DersMatris_Degerlendirme!P$15:P$24))))/2,0))*(DersMatris!$O$12/100)</f>
        <v>0</v>
      </c>
      <c r="R109" s="204" cm="1">
        <f t="array" ref="R109">_xlfn.SINGLE(IFERROR(((MMULT(NotlarYuzdelikBasari!$E109:$N109,DersMatris_Degerlendirme!Q$4:Q$13)/(SUM(DersMatris_Degerlendirme!Q$4:Q$13)))+(MMULT(NotlarYuzdelikBasari!$AL109:$AU109,DersMatris_Degerlendirme!Q$15:Q$24)/(SUM(DersMatris_Degerlendirme!Q$15:Q$24))))/2,0))*(DersMatris!$P$12/100)</f>
        <v>0</v>
      </c>
      <c r="S109" s="204" cm="1">
        <f t="array" ref="S109">_xlfn.SINGLE(IFERROR(((MMULT(NotlarYuzdelikBasari!$E109:$N109,DersMatris_Degerlendirme!R$4:R$13)/(SUM(DersMatris_Degerlendirme!R$4:R$13)))+(MMULT(NotlarYuzdelikBasari!$AL109:$AU109,DersMatris_Degerlendirme!R$15:R$24)/(SUM(DersMatris_Degerlendirme!R$15:R$24))))/2,0))*(DersMatris!$Q$12/100)</f>
        <v>0</v>
      </c>
      <c r="U109" s="188">
        <f>IFERROR(
    (
        IFERROR( MMULT(NotlarYuzdelikBasari!$E109:$N109, Degerlendirme!D$4:D$13) / SUM(Degerlendirme!D$4:D$13), 0 ) +
        IFERROR( MMULT(NotlarYuzdelikBasari!$AL109:$AU109, Degerlendirme!D$15:D$24) / SUM(Degerlendirme!D$15:D$24), 0 )
    ) / 2,
    0
)</f>
        <v>0</v>
      </c>
      <c r="V109" s="188">
        <f>IFERROR(
    (
        IFERROR( MMULT(NotlarYuzdelikBasari!$E109:$N109, Degerlendirme!E$4:E$13) / SUM(Degerlendirme!E$4:E$13), 0 ) +
        IFERROR( MMULT(NotlarYuzdelikBasari!$AL109:$AU109, Degerlendirme!E$15:E$24) / SUM(Degerlendirme!E$15:E$24), 0 )
    ) / 2,
    0
)</f>
        <v>0</v>
      </c>
      <c r="W109" s="188">
        <f>IFERROR(
    (
        IFERROR( MMULT(NotlarYuzdelikBasari!$E109:$N109, Degerlendirme!F$4:F$13) / SUM(Degerlendirme!F$4:F$13), 0 ) +
        IFERROR( MMULT(NotlarYuzdelikBasari!$AL109:$AU109, Degerlendirme!F$15:F$24) / SUM(Degerlendirme!F$15:F$24), 0 )
    ) / 2,
    0
)</f>
        <v>0</v>
      </c>
      <c r="X109" s="188">
        <f>IFERROR(
    (
        IFERROR( MMULT(NotlarYuzdelikBasari!$E109:$N109, Degerlendirme!G$4:G$13) / SUM(Degerlendirme!G$4:G$13), 0 ) +
        IFERROR( MMULT(NotlarYuzdelikBasari!$AL109:$AU109, Degerlendirme!G$15:G$24) / SUM(Degerlendirme!G$15:G$24), 0 )
    ) / 2,
    0
)</f>
        <v>0</v>
      </c>
      <c r="Y109" s="188">
        <f>IFERROR(
    (
        IFERROR( MMULT(NotlarYuzdelikBasari!$E109:$N109, Degerlendirme!H$4:H$13) / SUM(Degerlendirme!H$4:H$13), 0 ) +
        IFERROR( MMULT(NotlarYuzdelikBasari!$AL109:$AU109, Degerlendirme!H$15:H$24) / SUM(Degerlendirme!H$15:H$24), 0 )
    ) / 2,
    0
)</f>
        <v>0</v>
      </c>
      <c r="Z109" s="188">
        <f>IFERROR(
    (
        IFERROR( MMULT(NotlarYuzdelikBasari!$E109:$N109, Degerlendirme!I$4:I$13) / SUM(Degerlendirme!I$4:I$13), 0 ) +
        IFERROR( MMULT(NotlarYuzdelikBasari!$AL109:$AU109, Degerlendirme!I$15:I$24) / SUM(Degerlendirme!I$15:I$24), 0 )
    ) / 2,
    0
)</f>
        <v>0</v>
      </c>
      <c r="AA109" s="188">
        <f>IFERROR(
    (
        IFERROR( MMULT(NotlarYuzdelikBasari!$E109:$N109, Degerlendirme!J$4:J$13) / SUM(Degerlendirme!J$4:J$13), 0 ) +
        IFERROR( MMULT(NotlarYuzdelikBasari!$AL109:$AU109, Degerlendirme!J$15:J$24) / SUM(Degerlendirme!J$15:J$24), 0 )
    ) / 2,
    0
)</f>
        <v>0</v>
      </c>
      <c r="AB109" s="188">
        <f>IFERROR(
    (
        IFERROR( MMULT(NotlarYuzdelikBasari!$E109:$N109, Degerlendirme!K$4:K$13) / SUM(Degerlendirme!K$4:K$13), 0 ) +
        IFERROR( MMULT(NotlarYuzdelikBasari!$AL109:$AU109, Degerlendirme!K$15:K$24) / SUM(Degerlendirme!K$15:K$24), 0 )
    ) / 2,
    0
)</f>
        <v>0</v>
      </c>
    </row>
    <row r="110" spans="1:28" x14ac:dyDescent="0.25">
      <c r="A110" s="95">
        <v>108</v>
      </c>
      <c r="B110" s="141" t="str">
        <f>IF(Notlar!B110&lt;&gt;"",Notlar!B110,"")</f>
        <v/>
      </c>
      <c r="C110" s="142" t="str">
        <f>IF(Notlar!C110&lt;&gt;"",Notlar!C110,"")</f>
        <v/>
      </c>
      <c r="D110" s="183" t="str">
        <f>IF(Notlar!D110&lt;&gt;"",Notlar!D110,"")</f>
        <v/>
      </c>
      <c r="E110" s="208" cm="1">
        <f t="array" ref="E110">_xlfn.SINGLE(IFERROR(((MMULT(NotlarYuzdelikBasari!$E110:$N110,DersMatris_Degerlendirme!D$4:D$13)/(SUM(DersMatris_Degerlendirme!D$4:D$13)))+(MMULT(NotlarYuzdelikBasari!$AL110:$AU110,DersMatris_Degerlendirme!D$15:D$24)/(SUM(DersMatris_Degerlendirme!D$15:D$24))))/2,0))*(DersMatris!$C$12/100)</f>
        <v>0</v>
      </c>
      <c r="F110" s="208" cm="1">
        <f t="array" ref="F110">_xlfn.SINGLE(IFERROR(((MMULT(NotlarYuzdelikBasari!$E110:$N110,DersMatris_Degerlendirme!E$4:E$13)/(SUM(DersMatris_Degerlendirme!E$4:E$13)))+(MMULT(NotlarYuzdelikBasari!$AL110:$AU110,DersMatris_Degerlendirme!E$15:E$24)/(SUM(DersMatris_Degerlendirme!E$15:E$24))))/2,0))*(DersMatris!$D$12/100)</f>
        <v>0</v>
      </c>
      <c r="G110" s="204" cm="1">
        <f t="array" ref="G110">_xlfn.SINGLE(IFERROR(((MMULT(NotlarYuzdelikBasari!$E110:$N110,DersMatris_Degerlendirme!F$4:F$13)/(SUM(DersMatris_Degerlendirme!F$4:F$13)))+(MMULT(NotlarYuzdelikBasari!$AL110:$AU110,DersMatris_Degerlendirme!F$15:F$24)/(SUM(DersMatris_Degerlendirme!F$15:F$24))))/2,0))*(DersMatris!$E$12/100)</f>
        <v>0</v>
      </c>
      <c r="H110" s="204" cm="1">
        <f t="array" ref="H110">_xlfn.SINGLE(IFERROR(((MMULT(NotlarYuzdelikBasari!$E110:$N110,DersMatris_Degerlendirme!G$4:G$13)/(SUM(DersMatris_Degerlendirme!G$4:G$13)))+(MMULT(NotlarYuzdelikBasari!$AL110:$AU110,DersMatris_Degerlendirme!G$15:G$24)/(SUM(DersMatris_Degerlendirme!G$15:G$24))))/2,0))*(DersMatris!$F$12/100)</f>
        <v>0</v>
      </c>
      <c r="I110" s="204" cm="1">
        <f t="array" ref="I110">_xlfn.SINGLE(IFERROR(((MMULT(NotlarYuzdelikBasari!$E110:$N110,DersMatris_Degerlendirme!H$4:H$13)/(SUM(DersMatris_Degerlendirme!H$4:H$13)))+(MMULT(NotlarYuzdelikBasari!$AL110:$AU110,DersMatris_Degerlendirme!H$15:H$24)/(SUM(DersMatris_Degerlendirme!H$15:H$24))))/2,0))*(DersMatris!$G$12/100)</f>
        <v>0</v>
      </c>
      <c r="J110" s="204" cm="1">
        <f t="array" ref="J110">_xlfn.SINGLE(IFERROR(((MMULT(NotlarYuzdelikBasari!$E110:$N110,DersMatris_Degerlendirme!I$4:I$13)/(SUM(DersMatris_Degerlendirme!I$4:I$13)))+(MMULT(NotlarYuzdelikBasari!$AL110:$AU110,DersMatris_Degerlendirme!I$15:I$24)/(SUM(DersMatris_Degerlendirme!I$15:I$24))))/2,0))*(DersMatris!$H$12/100)</f>
        <v>0</v>
      </c>
      <c r="K110" s="204" cm="1">
        <f t="array" ref="K110">_xlfn.SINGLE(IFERROR(((MMULT(NotlarYuzdelikBasari!$E110:$N110,DersMatris_Degerlendirme!J$4:J$13)/(SUM(DersMatris_Degerlendirme!J$4:J$13)))+(MMULT(NotlarYuzdelikBasari!$AL110:$AU110,DersMatris_Degerlendirme!J$15:J$24)/(SUM(DersMatris_Degerlendirme!J$15:J$24))))/2,0))*(DersMatris!$I$12/100)</f>
        <v>0</v>
      </c>
      <c r="L110" s="204" cm="1">
        <f t="array" ref="L110">_xlfn.SINGLE(IFERROR(((MMULT(NotlarYuzdelikBasari!$E110:$N110,DersMatris_Degerlendirme!K$4:K$13)/(SUM(DersMatris_Degerlendirme!K$4:K$13)))+(MMULT(NotlarYuzdelikBasari!$AL110:$AU110,DersMatris_Degerlendirme!K$15:K$24)/(SUM(DersMatris_Degerlendirme!K$15:K$24))))/2,0))*(DersMatris!$J$12/100)</f>
        <v>0</v>
      </c>
      <c r="M110" s="204" cm="1">
        <f t="array" ref="M110">_xlfn.SINGLE(IFERROR(((MMULT(NotlarYuzdelikBasari!$E110:$N110,DersMatris_Degerlendirme!L$4:L$13)/(SUM(DersMatris_Degerlendirme!L$4:L$13)))+(MMULT(NotlarYuzdelikBasari!$AL110:$AU110,DersMatris_Degerlendirme!L$15:L$24)/(SUM(DersMatris_Degerlendirme!L$15:L$24))))/2,0))*(DersMatris!$K$12/100)</f>
        <v>0</v>
      </c>
      <c r="N110" s="204" cm="1">
        <f t="array" ref="N110">_xlfn.SINGLE(IFERROR(((MMULT(NotlarYuzdelikBasari!$E110:$N110,DersMatris_Degerlendirme!M$4:M$13)/(SUM(DersMatris_Degerlendirme!M$4:M$13)))+(MMULT(NotlarYuzdelikBasari!$AL110:$AU110,DersMatris_Degerlendirme!M$15:M$24)/(SUM(DersMatris_Degerlendirme!M$15:M$24))))/2,0))*(DersMatris!$L$12/100)</f>
        <v>0</v>
      </c>
      <c r="O110" s="204" cm="1">
        <f t="array" ref="O110">_xlfn.SINGLE(IFERROR(((MMULT(NotlarYuzdelikBasari!$E110:$N110,DersMatris_Degerlendirme!N$4:N$13)/(SUM(DersMatris_Degerlendirme!N$4:N$13)))+(MMULT(NotlarYuzdelikBasari!$AL110:$AU110,DersMatris_Degerlendirme!N$15:N$24)/(SUM(DersMatris_Degerlendirme!N$15:N$24))))/2,0))*(DersMatris!$M$12/100)</f>
        <v>0</v>
      </c>
      <c r="P110" s="204" cm="1">
        <f t="array" ref="P110">_xlfn.SINGLE(IFERROR(((MMULT(NotlarYuzdelikBasari!$E110:$N110,DersMatris_Degerlendirme!O$4:O$13)/(SUM(DersMatris_Degerlendirme!O$4:O$13)))+(MMULT(NotlarYuzdelikBasari!$AL110:$AU110,DersMatris_Degerlendirme!O$15:O$24)/(SUM(DersMatris_Degerlendirme!O$15:O$24))))/2,0))*(DersMatris!$N$12/100)</f>
        <v>0</v>
      </c>
      <c r="Q110" s="204" cm="1">
        <f t="array" ref="Q110">_xlfn.SINGLE(IFERROR(((MMULT(NotlarYuzdelikBasari!$E110:$N110,DersMatris_Degerlendirme!P$4:P$13)/(SUM(DersMatris_Degerlendirme!P$4:P$13)))+(MMULT(NotlarYuzdelikBasari!$AL110:$AU110,DersMatris_Degerlendirme!P$15:P$24)/(SUM(DersMatris_Degerlendirme!P$15:P$24))))/2,0))*(DersMatris!$O$12/100)</f>
        <v>0</v>
      </c>
      <c r="R110" s="204" cm="1">
        <f t="array" ref="R110">_xlfn.SINGLE(IFERROR(((MMULT(NotlarYuzdelikBasari!$E110:$N110,DersMatris_Degerlendirme!Q$4:Q$13)/(SUM(DersMatris_Degerlendirme!Q$4:Q$13)))+(MMULT(NotlarYuzdelikBasari!$AL110:$AU110,DersMatris_Degerlendirme!Q$15:Q$24)/(SUM(DersMatris_Degerlendirme!Q$15:Q$24))))/2,0))*(DersMatris!$P$12/100)</f>
        <v>0</v>
      </c>
      <c r="S110" s="204" cm="1">
        <f t="array" ref="S110">_xlfn.SINGLE(IFERROR(((MMULT(NotlarYuzdelikBasari!$E110:$N110,DersMatris_Degerlendirme!R$4:R$13)/(SUM(DersMatris_Degerlendirme!R$4:R$13)))+(MMULT(NotlarYuzdelikBasari!$AL110:$AU110,DersMatris_Degerlendirme!R$15:R$24)/(SUM(DersMatris_Degerlendirme!R$15:R$24))))/2,0))*(DersMatris!$Q$12/100)</f>
        <v>0</v>
      </c>
      <c r="U110" s="188">
        <f>IFERROR(
    (
        IFERROR( MMULT(NotlarYuzdelikBasari!$E110:$N110, Degerlendirme!D$4:D$13) / SUM(Degerlendirme!D$4:D$13), 0 ) +
        IFERROR( MMULT(NotlarYuzdelikBasari!$AL110:$AU110, Degerlendirme!D$15:D$24) / SUM(Degerlendirme!D$15:D$24), 0 )
    ) / 2,
    0
)</f>
        <v>0</v>
      </c>
      <c r="V110" s="188">
        <f>IFERROR(
    (
        IFERROR( MMULT(NotlarYuzdelikBasari!$E110:$N110, Degerlendirme!E$4:E$13) / SUM(Degerlendirme!E$4:E$13), 0 ) +
        IFERROR( MMULT(NotlarYuzdelikBasari!$AL110:$AU110, Degerlendirme!E$15:E$24) / SUM(Degerlendirme!E$15:E$24), 0 )
    ) / 2,
    0
)</f>
        <v>0</v>
      </c>
      <c r="W110" s="188">
        <f>IFERROR(
    (
        IFERROR( MMULT(NotlarYuzdelikBasari!$E110:$N110, Degerlendirme!F$4:F$13) / SUM(Degerlendirme!F$4:F$13), 0 ) +
        IFERROR( MMULT(NotlarYuzdelikBasari!$AL110:$AU110, Degerlendirme!F$15:F$24) / SUM(Degerlendirme!F$15:F$24), 0 )
    ) / 2,
    0
)</f>
        <v>0</v>
      </c>
      <c r="X110" s="188">
        <f>IFERROR(
    (
        IFERROR( MMULT(NotlarYuzdelikBasari!$E110:$N110, Degerlendirme!G$4:G$13) / SUM(Degerlendirme!G$4:G$13), 0 ) +
        IFERROR( MMULT(NotlarYuzdelikBasari!$AL110:$AU110, Degerlendirme!G$15:G$24) / SUM(Degerlendirme!G$15:G$24), 0 )
    ) / 2,
    0
)</f>
        <v>0</v>
      </c>
      <c r="Y110" s="188">
        <f>IFERROR(
    (
        IFERROR( MMULT(NotlarYuzdelikBasari!$E110:$N110, Degerlendirme!H$4:H$13) / SUM(Degerlendirme!H$4:H$13), 0 ) +
        IFERROR( MMULT(NotlarYuzdelikBasari!$AL110:$AU110, Degerlendirme!H$15:H$24) / SUM(Degerlendirme!H$15:H$24), 0 )
    ) / 2,
    0
)</f>
        <v>0</v>
      </c>
      <c r="Z110" s="188">
        <f>IFERROR(
    (
        IFERROR( MMULT(NotlarYuzdelikBasari!$E110:$N110, Degerlendirme!I$4:I$13) / SUM(Degerlendirme!I$4:I$13), 0 ) +
        IFERROR( MMULT(NotlarYuzdelikBasari!$AL110:$AU110, Degerlendirme!I$15:I$24) / SUM(Degerlendirme!I$15:I$24), 0 )
    ) / 2,
    0
)</f>
        <v>0</v>
      </c>
      <c r="AA110" s="188">
        <f>IFERROR(
    (
        IFERROR( MMULT(NotlarYuzdelikBasari!$E110:$N110, Degerlendirme!J$4:J$13) / SUM(Degerlendirme!J$4:J$13), 0 ) +
        IFERROR( MMULT(NotlarYuzdelikBasari!$AL110:$AU110, Degerlendirme!J$15:J$24) / SUM(Degerlendirme!J$15:J$24), 0 )
    ) / 2,
    0
)</f>
        <v>0</v>
      </c>
      <c r="AB110" s="188">
        <f>IFERROR(
    (
        IFERROR( MMULT(NotlarYuzdelikBasari!$E110:$N110, Degerlendirme!K$4:K$13) / SUM(Degerlendirme!K$4:K$13), 0 ) +
        IFERROR( MMULT(NotlarYuzdelikBasari!$AL110:$AU110, Degerlendirme!K$15:K$24) / SUM(Degerlendirme!K$15:K$24), 0 )
    ) / 2,
    0
)</f>
        <v>0</v>
      </c>
    </row>
    <row r="111" spans="1:28" x14ac:dyDescent="0.25">
      <c r="A111" s="94">
        <v>109</v>
      </c>
      <c r="B111" s="143" t="str">
        <f>IF(Notlar!B111&lt;&gt;"",Notlar!B111,"")</f>
        <v/>
      </c>
      <c r="C111" s="144" t="str">
        <f>IF(Notlar!C111&lt;&gt;"",Notlar!C111,"")</f>
        <v/>
      </c>
      <c r="D111" s="184" t="str">
        <f>IF(Notlar!D111&lt;&gt;"",Notlar!D111,"")</f>
        <v/>
      </c>
      <c r="E111" s="208" cm="1">
        <f t="array" ref="E111">_xlfn.SINGLE(IFERROR(((MMULT(NotlarYuzdelikBasari!$E111:$N111,DersMatris_Degerlendirme!D$4:D$13)/(SUM(DersMatris_Degerlendirme!D$4:D$13)))+(MMULT(NotlarYuzdelikBasari!$AL111:$AU111,DersMatris_Degerlendirme!D$15:D$24)/(SUM(DersMatris_Degerlendirme!D$15:D$24))))/2,0))*(DersMatris!$C$12/100)</f>
        <v>0</v>
      </c>
      <c r="F111" s="208" cm="1">
        <f t="array" ref="F111">_xlfn.SINGLE(IFERROR(((MMULT(NotlarYuzdelikBasari!$E111:$N111,DersMatris_Degerlendirme!E$4:E$13)/(SUM(DersMatris_Degerlendirme!E$4:E$13)))+(MMULT(NotlarYuzdelikBasari!$AL111:$AU111,DersMatris_Degerlendirme!E$15:E$24)/(SUM(DersMatris_Degerlendirme!E$15:E$24))))/2,0))*(DersMatris!$D$12/100)</f>
        <v>0</v>
      </c>
      <c r="G111" s="204" cm="1">
        <f t="array" ref="G111">_xlfn.SINGLE(IFERROR(((MMULT(NotlarYuzdelikBasari!$E111:$N111,DersMatris_Degerlendirme!F$4:F$13)/(SUM(DersMatris_Degerlendirme!F$4:F$13)))+(MMULT(NotlarYuzdelikBasari!$AL111:$AU111,DersMatris_Degerlendirme!F$15:F$24)/(SUM(DersMatris_Degerlendirme!F$15:F$24))))/2,0))*(DersMatris!$E$12/100)</f>
        <v>0</v>
      </c>
      <c r="H111" s="204" cm="1">
        <f t="array" ref="H111">_xlfn.SINGLE(IFERROR(((MMULT(NotlarYuzdelikBasari!$E111:$N111,DersMatris_Degerlendirme!G$4:G$13)/(SUM(DersMatris_Degerlendirme!G$4:G$13)))+(MMULT(NotlarYuzdelikBasari!$AL111:$AU111,DersMatris_Degerlendirme!G$15:G$24)/(SUM(DersMatris_Degerlendirme!G$15:G$24))))/2,0))*(DersMatris!$F$12/100)</f>
        <v>0</v>
      </c>
      <c r="I111" s="204" cm="1">
        <f t="array" ref="I111">_xlfn.SINGLE(IFERROR(((MMULT(NotlarYuzdelikBasari!$E111:$N111,DersMatris_Degerlendirme!H$4:H$13)/(SUM(DersMatris_Degerlendirme!H$4:H$13)))+(MMULT(NotlarYuzdelikBasari!$AL111:$AU111,DersMatris_Degerlendirme!H$15:H$24)/(SUM(DersMatris_Degerlendirme!H$15:H$24))))/2,0))*(DersMatris!$G$12/100)</f>
        <v>0</v>
      </c>
      <c r="J111" s="204" cm="1">
        <f t="array" ref="J111">_xlfn.SINGLE(IFERROR(((MMULT(NotlarYuzdelikBasari!$E111:$N111,DersMatris_Degerlendirme!I$4:I$13)/(SUM(DersMatris_Degerlendirme!I$4:I$13)))+(MMULT(NotlarYuzdelikBasari!$AL111:$AU111,DersMatris_Degerlendirme!I$15:I$24)/(SUM(DersMatris_Degerlendirme!I$15:I$24))))/2,0))*(DersMatris!$H$12/100)</f>
        <v>0</v>
      </c>
      <c r="K111" s="204" cm="1">
        <f t="array" ref="K111">_xlfn.SINGLE(IFERROR(((MMULT(NotlarYuzdelikBasari!$E111:$N111,DersMatris_Degerlendirme!J$4:J$13)/(SUM(DersMatris_Degerlendirme!J$4:J$13)))+(MMULT(NotlarYuzdelikBasari!$AL111:$AU111,DersMatris_Degerlendirme!J$15:J$24)/(SUM(DersMatris_Degerlendirme!J$15:J$24))))/2,0))*(DersMatris!$I$12/100)</f>
        <v>0</v>
      </c>
      <c r="L111" s="204" cm="1">
        <f t="array" ref="L111">_xlfn.SINGLE(IFERROR(((MMULT(NotlarYuzdelikBasari!$E111:$N111,DersMatris_Degerlendirme!K$4:K$13)/(SUM(DersMatris_Degerlendirme!K$4:K$13)))+(MMULT(NotlarYuzdelikBasari!$AL111:$AU111,DersMatris_Degerlendirme!K$15:K$24)/(SUM(DersMatris_Degerlendirme!K$15:K$24))))/2,0))*(DersMatris!$J$12/100)</f>
        <v>0</v>
      </c>
      <c r="M111" s="204" cm="1">
        <f t="array" ref="M111">_xlfn.SINGLE(IFERROR(((MMULT(NotlarYuzdelikBasari!$E111:$N111,DersMatris_Degerlendirme!L$4:L$13)/(SUM(DersMatris_Degerlendirme!L$4:L$13)))+(MMULT(NotlarYuzdelikBasari!$AL111:$AU111,DersMatris_Degerlendirme!L$15:L$24)/(SUM(DersMatris_Degerlendirme!L$15:L$24))))/2,0))*(DersMatris!$K$12/100)</f>
        <v>0</v>
      </c>
      <c r="N111" s="204" cm="1">
        <f t="array" ref="N111">_xlfn.SINGLE(IFERROR(((MMULT(NotlarYuzdelikBasari!$E111:$N111,DersMatris_Degerlendirme!M$4:M$13)/(SUM(DersMatris_Degerlendirme!M$4:M$13)))+(MMULT(NotlarYuzdelikBasari!$AL111:$AU111,DersMatris_Degerlendirme!M$15:M$24)/(SUM(DersMatris_Degerlendirme!M$15:M$24))))/2,0))*(DersMatris!$L$12/100)</f>
        <v>0</v>
      </c>
      <c r="O111" s="204" cm="1">
        <f t="array" ref="O111">_xlfn.SINGLE(IFERROR(((MMULT(NotlarYuzdelikBasari!$E111:$N111,DersMatris_Degerlendirme!N$4:N$13)/(SUM(DersMatris_Degerlendirme!N$4:N$13)))+(MMULT(NotlarYuzdelikBasari!$AL111:$AU111,DersMatris_Degerlendirme!N$15:N$24)/(SUM(DersMatris_Degerlendirme!N$15:N$24))))/2,0))*(DersMatris!$M$12/100)</f>
        <v>0</v>
      </c>
      <c r="P111" s="204" cm="1">
        <f t="array" ref="P111">_xlfn.SINGLE(IFERROR(((MMULT(NotlarYuzdelikBasari!$E111:$N111,DersMatris_Degerlendirme!O$4:O$13)/(SUM(DersMatris_Degerlendirme!O$4:O$13)))+(MMULT(NotlarYuzdelikBasari!$AL111:$AU111,DersMatris_Degerlendirme!O$15:O$24)/(SUM(DersMatris_Degerlendirme!O$15:O$24))))/2,0))*(DersMatris!$N$12/100)</f>
        <v>0</v>
      </c>
      <c r="Q111" s="204" cm="1">
        <f t="array" ref="Q111">_xlfn.SINGLE(IFERROR(((MMULT(NotlarYuzdelikBasari!$E111:$N111,DersMatris_Degerlendirme!P$4:P$13)/(SUM(DersMatris_Degerlendirme!P$4:P$13)))+(MMULT(NotlarYuzdelikBasari!$AL111:$AU111,DersMatris_Degerlendirme!P$15:P$24)/(SUM(DersMatris_Degerlendirme!P$15:P$24))))/2,0))*(DersMatris!$O$12/100)</f>
        <v>0</v>
      </c>
      <c r="R111" s="204" cm="1">
        <f t="array" ref="R111">_xlfn.SINGLE(IFERROR(((MMULT(NotlarYuzdelikBasari!$E111:$N111,DersMatris_Degerlendirme!Q$4:Q$13)/(SUM(DersMatris_Degerlendirme!Q$4:Q$13)))+(MMULT(NotlarYuzdelikBasari!$AL111:$AU111,DersMatris_Degerlendirme!Q$15:Q$24)/(SUM(DersMatris_Degerlendirme!Q$15:Q$24))))/2,0))*(DersMatris!$P$12/100)</f>
        <v>0</v>
      </c>
      <c r="S111" s="204" cm="1">
        <f t="array" ref="S111">_xlfn.SINGLE(IFERROR(((MMULT(NotlarYuzdelikBasari!$E111:$N111,DersMatris_Degerlendirme!R$4:R$13)/(SUM(DersMatris_Degerlendirme!R$4:R$13)))+(MMULT(NotlarYuzdelikBasari!$AL111:$AU111,DersMatris_Degerlendirme!R$15:R$24)/(SUM(DersMatris_Degerlendirme!R$15:R$24))))/2,0))*(DersMatris!$Q$12/100)</f>
        <v>0</v>
      </c>
      <c r="U111" s="188">
        <f>IFERROR(
    (
        IFERROR( MMULT(NotlarYuzdelikBasari!$E111:$N111, Degerlendirme!D$4:D$13) / SUM(Degerlendirme!D$4:D$13), 0 ) +
        IFERROR( MMULT(NotlarYuzdelikBasari!$AL111:$AU111, Degerlendirme!D$15:D$24) / SUM(Degerlendirme!D$15:D$24), 0 )
    ) / 2,
    0
)</f>
        <v>0</v>
      </c>
      <c r="V111" s="188">
        <f>IFERROR(
    (
        IFERROR( MMULT(NotlarYuzdelikBasari!$E111:$N111, Degerlendirme!E$4:E$13) / SUM(Degerlendirme!E$4:E$13), 0 ) +
        IFERROR( MMULT(NotlarYuzdelikBasari!$AL111:$AU111, Degerlendirme!E$15:E$24) / SUM(Degerlendirme!E$15:E$24), 0 )
    ) / 2,
    0
)</f>
        <v>0</v>
      </c>
      <c r="W111" s="188">
        <f>IFERROR(
    (
        IFERROR( MMULT(NotlarYuzdelikBasari!$E111:$N111, Degerlendirme!F$4:F$13) / SUM(Degerlendirme!F$4:F$13), 0 ) +
        IFERROR( MMULT(NotlarYuzdelikBasari!$AL111:$AU111, Degerlendirme!F$15:F$24) / SUM(Degerlendirme!F$15:F$24), 0 )
    ) / 2,
    0
)</f>
        <v>0</v>
      </c>
      <c r="X111" s="188">
        <f>IFERROR(
    (
        IFERROR( MMULT(NotlarYuzdelikBasari!$E111:$N111, Degerlendirme!G$4:G$13) / SUM(Degerlendirme!G$4:G$13), 0 ) +
        IFERROR( MMULT(NotlarYuzdelikBasari!$AL111:$AU111, Degerlendirme!G$15:G$24) / SUM(Degerlendirme!G$15:G$24), 0 )
    ) / 2,
    0
)</f>
        <v>0</v>
      </c>
      <c r="Y111" s="188">
        <f>IFERROR(
    (
        IFERROR( MMULT(NotlarYuzdelikBasari!$E111:$N111, Degerlendirme!H$4:H$13) / SUM(Degerlendirme!H$4:H$13), 0 ) +
        IFERROR( MMULT(NotlarYuzdelikBasari!$AL111:$AU111, Degerlendirme!H$15:H$24) / SUM(Degerlendirme!H$15:H$24), 0 )
    ) / 2,
    0
)</f>
        <v>0</v>
      </c>
      <c r="Z111" s="188">
        <f>IFERROR(
    (
        IFERROR( MMULT(NotlarYuzdelikBasari!$E111:$N111, Degerlendirme!I$4:I$13) / SUM(Degerlendirme!I$4:I$13), 0 ) +
        IFERROR( MMULT(NotlarYuzdelikBasari!$AL111:$AU111, Degerlendirme!I$15:I$24) / SUM(Degerlendirme!I$15:I$24), 0 )
    ) / 2,
    0
)</f>
        <v>0</v>
      </c>
      <c r="AA111" s="188">
        <f>IFERROR(
    (
        IFERROR( MMULT(NotlarYuzdelikBasari!$E111:$N111, Degerlendirme!J$4:J$13) / SUM(Degerlendirme!J$4:J$13), 0 ) +
        IFERROR( MMULT(NotlarYuzdelikBasari!$AL111:$AU111, Degerlendirme!J$15:J$24) / SUM(Degerlendirme!J$15:J$24), 0 )
    ) / 2,
    0
)</f>
        <v>0</v>
      </c>
      <c r="AB111" s="188">
        <f>IFERROR(
    (
        IFERROR( MMULT(NotlarYuzdelikBasari!$E111:$N111, Degerlendirme!K$4:K$13) / SUM(Degerlendirme!K$4:K$13), 0 ) +
        IFERROR( MMULT(NotlarYuzdelikBasari!$AL111:$AU111, Degerlendirme!K$15:K$24) / SUM(Degerlendirme!K$15:K$24), 0 )
    ) / 2,
    0
)</f>
        <v>0</v>
      </c>
    </row>
    <row r="112" spans="1:28" x14ac:dyDescent="0.25">
      <c r="A112" s="95">
        <v>110</v>
      </c>
      <c r="B112" s="141" t="str">
        <f>IF(Notlar!B112&lt;&gt;"",Notlar!B112,"")</f>
        <v/>
      </c>
      <c r="C112" s="142" t="str">
        <f>IF(Notlar!C112&lt;&gt;"",Notlar!C112,"")</f>
        <v/>
      </c>
      <c r="D112" s="183" t="str">
        <f>IF(Notlar!D112&lt;&gt;"",Notlar!D112,"")</f>
        <v/>
      </c>
      <c r="E112" s="208" cm="1">
        <f t="array" ref="E112">_xlfn.SINGLE(IFERROR(((MMULT(NotlarYuzdelikBasari!$E112:$N112,DersMatris_Degerlendirme!D$4:D$13)/(SUM(DersMatris_Degerlendirme!D$4:D$13)))+(MMULT(NotlarYuzdelikBasari!$AL112:$AU112,DersMatris_Degerlendirme!D$15:D$24)/(SUM(DersMatris_Degerlendirme!D$15:D$24))))/2,0))*(DersMatris!$C$12/100)</f>
        <v>0</v>
      </c>
      <c r="F112" s="208" cm="1">
        <f t="array" ref="F112">_xlfn.SINGLE(IFERROR(((MMULT(NotlarYuzdelikBasari!$E112:$N112,DersMatris_Degerlendirme!E$4:E$13)/(SUM(DersMatris_Degerlendirme!E$4:E$13)))+(MMULT(NotlarYuzdelikBasari!$AL112:$AU112,DersMatris_Degerlendirme!E$15:E$24)/(SUM(DersMatris_Degerlendirme!E$15:E$24))))/2,0))*(DersMatris!$D$12/100)</f>
        <v>0</v>
      </c>
      <c r="G112" s="204" cm="1">
        <f t="array" ref="G112">_xlfn.SINGLE(IFERROR(((MMULT(NotlarYuzdelikBasari!$E112:$N112,DersMatris_Degerlendirme!F$4:F$13)/(SUM(DersMatris_Degerlendirme!F$4:F$13)))+(MMULT(NotlarYuzdelikBasari!$AL112:$AU112,DersMatris_Degerlendirme!F$15:F$24)/(SUM(DersMatris_Degerlendirme!F$15:F$24))))/2,0))*(DersMatris!$E$12/100)</f>
        <v>0</v>
      </c>
      <c r="H112" s="204" cm="1">
        <f t="array" ref="H112">_xlfn.SINGLE(IFERROR(((MMULT(NotlarYuzdelikBasari!$E112:$N112,DersMatris_Degerlendirme!G$4:G$13)/(SUM(DersMatris_Degerlendirme!G$4:G$13)))+(MMULT(NotlarYuzdelikBasari!$AL112:$AU112,DersMatris_Degerlendirme!G$15:G$24)/(SUM(DersMatris_Degerlendirme!G$15:G$24))))/2,0))*(DersMatris!$F$12/100)</f>
        <v>0</v>
      </c>
      <c r="I112" s="204" cm="1">
        <f t="array" ref="I112">_xlfn.SINGLE(IFERROR(((MMULT(NotlarYuzdelikBasari!$E112:$N112,DersMatris_Degerlendirme!H$4:H$13)/(SUM(DersMatris_Degerlendirme!H$4:H$13)))+(MMULT(NotlarYuzdelikBasari!$AL112:$AU112,DersMatris_Degerlendirme!H$15:H$24)/(SUM(DersMatris_Degerlendirme!H$15:H$24))))/2,0))*(DersMatris!$G$12/100)</f>
        <v>0</v>
      </c>
      <c r="J112" s="204" cm="1">
        <f t="array" ref="J112">_xlfn.SINGLE(IFERROR(((MMULT(NotlarYuzdelikBasari!$E112:$N112,DersMatris_Degerlendirme!I$4:I$13)/(SUM(DersMatris_Degerlendirme!I$4:I$13)))+(MMULT(NotlarYuzdelikBasari!$AL112:$AU112,DersMatris_Degerlendirme!I$15:I$24)/(SUM(DersMatris_Degerlendirme!I$15:I$24))))/2,0))*(DersMatris!$H$12/100)</f>
        <v>0</v>
      </c>
      <c r="K112" s="204" cm="1">
        <f t="array" ref="K112">_xlfn.SINGLE(IFERROR(((MMULT(NotlarYuzdelikBasari!$E112:$N112,DersMatris_Degerlendirme!J$4:J$13)/(SUM(DersMatris_Degerlendirme!J$4:J$13)))+(MMULT(NotlarYuzdelikBasari!$AL112:$AU112,DersMatris_Degerlendirme!J$15:J$24)/(SUM(DersMatris_Degerlendirme!J$15:J$24))))/2,0))*(DersMatris!$I$12/100)</f>
        <v>0</v>
      </c>
      <c r="L112" s="204" cm="1">
        <f t="array" ref="L112">_xlfn.SINGLE(IFERROR(((MMULT(NotlarYuzdelikBasari!$E112:$N112,DersMatris_Degerlendirme!K$4:K$13)/(SUM(DersMatris_Degerlendirme!K$4:K$13)))+(MMULT(NotlarYuzdelikBasari!$AL112:$AU112,DersMatris_Degerlendirme!K$15:K$24)/(SUM(DersMatris_Degerlendirme!K$15:K$24))))/2,0))*(DersMatris!$J$12/100)</f>
        <v>0</v>
      </c>
      <c r="M112" s="204" cm="1">
        <f t="array" ref="M112">_xlfn.SINGLE(IFERROR(((MMULT(NotlarYuzdelikBasari!$E112:$N112,DersMatris_Degerlendirme!L$4:L$13)/(SUM(DersMatris_Degerlendirme!L$4:L$13)))+(MMULT(NotlarYuzdelikBasari!$AL112:$AU112,DersMatris_Degerlendirme!L$15:L$24)/(SUM(DersMatris_Degerlendirme!L$15:L$24))))/2,0))*(DersMatris!$K$12/100)</f>
        <v>0</v>
      </c>
      <c r="N112" s="204" cm="1">
        <f t="array" ref="N112">_xlfn.SINGLE(IFERROR(((MMULT(NotlarYuzdelikBasari!$E112:$N112,DersMatris_Degerlendirme!M$4:M$13)/(SUM(DersMatris_Degerlendirme!M$4:M$13)))+(MMULT(NotlarYuzdelikBasari!$AL112:$AU112,DersMatris_Degerlendirme!M$15:M$24)/(SUM(DersMatris_Degerlendirme!M$15:M$24))))/2,0))*(DersMatris!$L$12/100)</f>
        <v>0</v>
      </c>
      <c r="O112" s="204" cm="1">
        <f t="array" ref="O112">_xlfn.SINGLE(IFERROR(((MMULT(NotlarYuzdelikBasari!$E112:$N112,DersMatris_Degerlendirme!N$4:N$13)/(SUM(DersMatris_Degerlendirme!N$4:N$13)))+(MMULT(NotlarYuzdelikBasari!$AL112:$AU112,DersMatris_Degerlendirme!N$15:N$24)/(SUM(DersMatris_Degerlendirme!N$15:N$24))))/2,0))*(DersMatris!$M$12/100)</f>
        <v>0</v>
      </c>
      <c r="P112" s="204" cm="1">
        <f t="array" ref="P112">_xlfn.SINGLE(IFERROR(((MMULT(NotlarYuzdelikBasari!$E112:$N112,DersMatris_Degerlendirme!O$4:O$13)/(SUM(DersMatris_Degerlendirme!O$4:O$13)))+(MMULT(NotlarYuzdelikBasari!$AL112:$AU112,DersMatris_Degerlendirme!O$15:O$24)/(SUM(DersMatris_Degerlendirme!O$15:O$24))))/2,0))*(DersMatris!$N$12/100)</f>
        <v>0</v>
      </c>
      <c r="Q112" s="204" cm="1">
        <f t="array" ref="Q112">_xlfn.SINGLE(IFERROR(((MMULT(NotlarYuzdelikBasari!$E112:$N112,DersMatris_Degerlendirme!P$4:P$13)/(SUM(DersMatris_Degerlendirme!P$4:P$13)))+(MMULT(NotlarYuzdelikBasari!$AL112:$AU112,DersMatris_Degerlendirme!P$15:P$24)/(SUM(DersMatris_Degerlendirme!P$15:P$24))))/2,0))*(DersMatris!$O$12/100)</f>
        <v>0</v>
      </c>
      <c r="R112" s="204" cm="1">
        <f t="array" ref="R112">_xlfn.SINGLE(IFERROR(((MMULT(NotlarYuzdelikBasari!$E112:$N112,DersMatris_Degerlendirme!Q$4:Q$13)/(SUM(DersMatris_Degerlendirme!Q$4:Q$13)))+(MMULT(NotlarYuzdelikBasari!$AL112:$AU112,DersMatris_Degerlendirme!Q$15:Q$24)/(SUM(DersMatris_Degerlendirme!Q$15:Q$24))))/2,0))*(DersMatris!$P$12/100)</f>
        <v>0</v>
      </c>
      <c r="S112" s="204" cm="1">
        <f t="array" ref="S112">_xlfn.SINGLE(IFERROR(((MMULT(NotlarYuzdelikBasari!$E112:$N112,DersMatris_Degerlendirme!R$4:R$13)/(SUM(DersMatris_Degerlendirme!R$4:R$13)))+(MMULT(NotlarYuzdelikBasari!$AL112:$AU112,DersMatris_Degerlendirme!R$15:R$24)/(SUM(DersMatris_Degerlendirme!R$15:R$24))))/2,0))*(DersMatris!$Q$12/100)</f>
        <v>0</v>
      </c>
      <c r="U112" s="188">
        <f>IFERROR(
    (
        IFERROR( MMULT(NotlarYuzdelikBasari!$E112:$N112, Degerlendirme!D$4:D$13) / SUM(Degerlendirme!D$4:D$13), 0 ) +
        IFERROR( MMULT(NotlarYuzdelikBasari!$AL112:$AU112, Degerlendirme!D$15:D$24) / SUM(Degerlendirme!D$15:D$24), 0 )
    ) / 2,
    0
)</f>
        <v>0</v>
      </c>
      <c r="V112" s="188">
        <f>IFERROR(
    (
        IFERROR( MMULT(NotlarYuzdelikBasari!$E112:$N112, Degerlendirme!E$4:E$13) / SUM(Degerlendirme!E$4:E$13), 0 ) +
        IFERROR( MMULT(NotlarYuzdelikBasari!$AL112:$AU112, Degerlendirme!E$15:E$24) / SUM(Degerlendirme!E$15:E$24), 0 )
    ) / 2,
    0
)</f>
        <v>0</v>
      </c>
      <c r="W112" s="188">
        <f>IFERROR(
    (
        IFERROR( MMULT(NotlarYuzdelikBasari!$E112:$N112, Degerlendirme!F$4:F$13) / SUM(Degerlendirme!F$4:F$13), 0 ) +
        IFERROR( MMULT(NotlarYuzdelikBasari!$AL112:$AU112, Degerlendirme!F$15:F$24) / SUM(Degerlendirme!F$15:F$24), 0 )
    ) / 2,
    0
)</f>
        <v>0</v>
      </c>
      <c r="X112" s="188">
        <f>IFERROR(
    (
        IFERROR( MMULT(NotlarYuzdelikBasari!$E112:$N112, Degerlendirme!G$4:G$13) / SUM(Degerlendirme!G$4:G$13), 0 ) +
        IFERROR( MMULT(NotlarYuzdelikBasari!$AL112:$AU112, Degerlendirme!G$15:G$24) / SUM(Degerlendirme!G$15:G$24), 0 )
    ) / 2,
    0
)</f>
        <v>0</v>
      </c>
      <c r="Y112" s="188">
        <f>IFERROR(
    (
        IFERROR( MMULT(NotlarYuzdelikBasari!$E112:$N112, Degerlendirme!H$4:H$13) / SUM(Degerlendirme!H$4:H$13), 0 ) +
        IFERROR( MMULT(NotlarYuzdelikBasari!$AL112:$AU112, Degerlendirme!H$15:H$24) / SUM(Degerlendirme!H$15:H$24), 0 )
    ) / 2,
    0
)</f>
        <v>0</v>
      </c>
      <c r="Z112" s="188">
        <f>IFERROR(
    (
        IFERROR( MMULT(NotlarYuzdelikBasari!$E112:$N112, Degerlendirme!I$4:I$13) / SUM(Degerlendirme!I$4:I$13), 0 ) +
        IFERROR( MMULT(NotlarYuzdelikBasari!$AL112:$AU112, Degerlendirme!I$15:I$24) / SUM(Degerlendirme!I$15:I$24), 0 )
    ) / 2,
    0
)</f>
        <v>0</v>
      </c>
      <c r="AA112" s="188">
        <f>IFERROR(
    (
        IFERROR( MMULT(NotlarYuzdelikBasari!$E112:$N112, Degerlendirme!J$4:J$13) / SUM(Degerlendirme!J$4:J$13), 0 ) +
        IFERROR( MMULT(NotlarYuzdelikBasari!$AL112:$AU112, Degerlendirme!J$15:J$24) / SUM(Degerlendirme!J$15:J$24), 0 )
    ) / 2,
    0
)</f>
        <v>0</v>
      </c>
      <c r="AB112" s="188">
        <f>IFERROR(
    (
        IFERROR( MMULT(NotlarYuzdelikBasari!$E112:$N112, Degerlendirme!K$4:K$13) / SUM(Degerlendirme!K$4:K$13), 0 ) +
        IFERROR( MMULT(NotlarYuzdelikBasari!$AL112:$AU112, Degerlendirme!K$15:K$24) / SUM(Degerlendirme!K$15:K$24), 0 )
    ) / 2,
    0
)</f>
        <v>0</v>
      </c>
    </row>
    <row r="113" spans="1:28" x14ac:dyDescent="0.25">
      <c r="A113" s="94">
        <v>111</v>
      </c>
      <c r="B113" s="143" t="str">
        <f>IF(Notlar!B113&lt;&gt;"",Notlar!B113,"")</f>
        <v/>
      </c>
      <c r="C113" s="144" t="str">
        <f>IF(Notlar!C113&lt;&gt;"",Notlar!C113,"")</f>
        <v/>
      </c>
      <c r="D113" s="184" t="str">
        <f>IF(Notlar!D113&lt;&gt;"",Notlar!D113,"")</f>
        <v/>
      </c>
      <c r="E113" s="208" cm="1">
        <f t="array" ref="E113">_xlfn.SINGLE(IFERROR(((MMULT(NotlarYuzdelikBasari!$E113:$N113,DersMatris_Degerlendirme!D$4:D$13)/(SUM(DersMatris_Degerlendirme!D$4:D$13)))+(MMULT(NotlarYuzdelikBasari!$AL113:$AU113,DersMatris_Degerlendirme!D$15:D$24)/(SUM(DersMatris_Degerlendirme!D$15:D$24))))/2,0))*(DersMatris!$C$12/100)</f>
        <v>0</v>
      </c>
      <c r="F113" s="208" cm="1">
        <f t="array" ref="F113">_xlfn.SINGLE(IFERROR(((MMULT(NotlarYuzdelikBasari!$E113:$N113,DersMatris_Degerlendirme!E$4:E$13)/(SUM(DersMatris_Degerlendirme!E$4:E$13)))+(MMULT(NotlarYuzdelikBasari!$AL113:$AU113,DersMatris_Degerlendirme!E$15:E$24)/(SUM(DersMatris_Degerlendirme!E$15:E$24))))/2,0))*(DersMatris!$D$12/100)</f>
        <v>0</v>
      </c>
      <c r="G113" s="204" cm="1">
        <f t="array" ref="G113">_xlfn.SINGLE(IFERROR(((MMULT(NotlarYuzdelikBasari!$E113:$N113,DersMatris_Degerlendirme!F$4:F$13)/(SUM(DersMatris_Degerlendirme!F$4:F$13)))+(MMULT(NotlarYuzdelikBasari!$AL113:$AU113,DersMatris_Degerlendirme!F$15:F$24)/(SUM(DersMatris_Degerlendirme!F$15:F$24))))/2,0))*(DersMatris!$E$12/100)</f>
        <v>0</v>
      </c>
      <c r="H113" s="204" cm="1">
        <f t="array" ref="H113">_xlfn.SINGLE(IFERROR(((MMULT(NotlarYuzdelikBasari!$E113:$N113,DersMatris_Degerlendirme!G$4:G$13)/(SUM(DersMatris_Degerlendirme!G$4:G$13)))+(MMULT(NotlarYuzdelikBasari!$AL113:$AU113,DersMatris_Degerlendirme!G$15:G$24)/(SUM(DersMatris_Degerlendirme!G$15:G$24))))/2,0))*(DersMatris!$F$12/100)</f>
        <v>0</v>
      </c>
      <c r="I113" s="204" cm="1">
        <f t="array" ref="I113">_xlfn.SINGLE(IFERROR(((MMULT(NotlarYuzdelikBasari!$E113:$N113,DersMatris_Degerlendirme!H$4:H$13)/(SUM(DersMatris_Degerlendirme!H$4:H$13)))+(MMULT(NotlarYuzdelikBasari!$AL113:$AU113,DersMatris_Degerlendirme!H$15:H$24)/(SUM(DersMatris_Degerlendirme!H$15:H$24))))/2,0))*(DersMatris!$G$12/100)</f>
        <v>0</v>
      </c>
      <c r="J113" s="204" cm="1">
        <f t="array" ref="J113">_xlfn.SINGLE(IFERROR(((MMULT(NotlarYuzdelikBasari!$E113:$N113,DersMatris_Degerlendirme!I$4:I$13)/(SUM(DersMatris_Degerlendirme!I$4:I$13)))+(MMULT(NotlarYuzdelikBasari!$AL113:$AU113,DersMatris_Degerlendirme!I$15:I$24)/(SUM(DersMatris_Degerlendirme!I$15:I$24))))/2,0))*(DersMatris!$H$12/100)</f>
        <v>0</v>
      </c>
      <c r="K113" s="204" cm="1">
        <f t="array" ref="K113">_xlfn.SINGLE(IFERROR(((MMULT(NotlarYuzdelikBasari!$E113:$N113,DersMatris_Degerlendirme!J$4:J$13)/(SUM(DersMatris_Degerlendirme!J$4:J$13)))+(MMULT(NotlarYuzdelikBasari!$AL113:$AU113,DersMatris_Degerlendirme!J$15:J$24)/(SUM(DersMatris_Degerlendirme!J$15:J$24))))/2,0))*(DersMatris!$I$12/100)</f>
        <v>0</v>
      </c>
      <c r="L113" s="204" cm="1">
        <f t="array" ref="L113">_xlfn.SINGLE(IFERROR(((MMULT(NotlarYuzdelikBasari!$E113:$N113,DersMatris_Degerlendirme!K$4:K$13)/(SUM(DersMatris_Degerlendirme!K$4:K$13)))+(MMULT(NotlarYuzdelikBasari!$AL113:$AU113,DersMatris_Degerlendirme!K$15:K$24)/(SUM(DersMatris_Degerlendirme!K$15:K$24))))/2,0))*(DersMatris!$J$12/100)</f>
        <v>0</v>
      </c>
      <c r="M113" s="204" cm="1">
        <f t="array" ref="M113">_xlfn.SINGLE(IFERROR(((MMULT(NotlarYuzdelikBasari!$E113:$N113,DersMatris_Degerlendirme!L$4:L$13)/(SUM(DersMatris_Degerlendirme!L$4:L$13)))+(MMULT(NotlarYuzdelikBasari!$AL113:$AU113,DersMatris_Degerlendirme!L$15:L$24)/(SUM(DersMatris_Degerlendirme!L$15:L$24))))/2,0))*(DersMatris!$K$12/100)</f>
        <v>0</v>
      </c>
      <c r="N113" s="204" cm="1">
        <f t="array" ref="N113">_xlfn.SINGLE(IFERROR(((MMULT(NotlarYuzdelikBasari!$E113:$N113,DersMatris_Degerlendirme!M$4:M$13)/(SUM(DersMatris_Degerlendirme!M$4:M$13)))+(MMULT(NotlarYuzdelikBasari!$AL113:$AU113,DersMatris_Degerlendirme!M$15:M$24)/(SUM(DersMatris_Degerlendirme!M$15:M$24))))/2,0))*(DersMatris!$L$12/100)</f>
        <v>0</v>
      </c>
      <c r="O113" s="204" cm="1">
        <f t="array" ref="O113">_xlfn.SINGLE(IFERROR(((MMULT(NotlarYuzdelikBasari!$E113:$N113,DersMatris_Degerlendirme!N$4:N$13)/(SUM(DersMatris_Degerlendirme!N$4:N$13)))+(MMULT(NotlarYuzdelikBasari!$AL113:$AU113,DersMatris_Degerlendirme!N$15:N$24)/(SUM(DersMatris_Degerlendirme!N$15:N$24))))/2,0))*(DersMatris!$M$12/100)</f>
        <v>0</v>
      </c>
      <c r="P113" s="204" cm="1">
        <f t="array" ref="P113">_xlfn.SINGLE(IFERROR(((MMULT(NotlarYuzdelikBasari!$E113:$N113,DersMatris_Degerlendirme!O$4:O$13)/(SUM(DersMatris_Degerlendirme!O$4:O$13)))+(MMULT(NotlarYuzdelikBasari!$AL113:$AU113,DersMatris_Degerlendirme!O$15:O$24)/(SUM(DersMatris_Degerlendirme!O$15:O$24))))/2,0))*(DersMatris!$N$12/100)</f>
        <v>0</v>
      </c>
      <c r="Q113" s="204" cm="1">
        <f t="array" ref="Q113">_xlfn.SINGLE(IFERROR(((MMULT(NotlarYuzdelikBasari!$E113:$N113,DersMatris_Degerlendirme!P$4:P$13)/(SUM(DersMatris_Degerlendirme!P$4:P$13)))+(MMULT(NotlarYuzdelikBasari!$AL113:$AU113,DersMatris_Degerlendirme!P$15:P$24)/(SUM(DersMatris_Degerlendirme!P$15:P$24))))/2,0))*(DersMatris!$O$12/100)</f>
        <v>0</v>
      </c>
      <c r="R113" s="204" cm="1">
        <f t="array" ref="R113">_xlfn.SINGLE(IFERROR(((MMULT(NotlarYuzdelikBasari!$E113:$N113,DersMatris_Degerlendirme!Q$4:Q$13)/(SUM(DersMatris_Degerlendirme!Q$4:Q$13)))+(MMULT(NotlarYuzdelikBasari!$AL113:$AU113,DersMatris_Degerlendirme!Q$15:Q$24)/(SUM(DersMatris_Degerlendirme!Q$15:Q$24))))/2,0))*(DersMatris!$P$12/100)</f>
        <v>0</v>
      </c>
      <c r="S113" s="204" cm="1">
        <f t="array" ref="S113">_xlfn.SINGLE(IFERROR(((MMULT(NotlarYuzdelikBasari!$E113:$N113,DersMatris_Degerlendirme!R$4:R$13)/(SUM(DersMatris_Degerlendirme!R$4:R$13)))+(MMULT(NotlarYuzdelikBasari!$AL113:$AU113,DersMatris_Degerlendirme!R$15:R$24)/(SUM(DersMatris_Degerlendirme!R$15:R$24))))/2,0))*(DersMatris!$Q$12/100)</f>
        <v>0</v>
      </c>
      <c r="U113" s="188">
        <f>IFERROR(
    (
        IFERROR( MMULT(NotlarYuzdelikBasari!$E113:$N113, Degerlendirme!D$4:D$13) / SUM(Degerlendirme!D$4:D$13), 0 ) +
        IFERROR( MMULT(NotlarYuzdelikBasari!$AL113:$AU113, Degerlendirme!D$15:D$24) / SUM(Degerlendirme!D$15:D$24), 0 )
    ) / 2,
    0
)</f>
        <v>0</v>
      </c>
      <c r="V113" s="188">
        <f>IFERROR(
    (
        IFERROR( MMULT(NotlarYuzdelikBasari!$E113:$N113, Degerlendirme!E$4:E$13) / SUM(Degerlendirme!E$4:E$13), 0 ) +
        IFERROR( MMULT(NotlarYuzdelikBasari!$AL113:$AU113, Degerlendirme!E$15:E$24) / SUM(Degerlendirme!E$15:E$24), 0 )
    ) / 2,
    0
)</f>
        <v>0</v>
      </c>
      <c r="W113" s="188">
        <f>IFERROR(
    (
        IFERROR( MMULT(NotlarYuzdelikBasari!$E113:$N113, Degerlendirme!F$4:F$13) / SUM(Degerlendirme!F$4:F$13), 0 ) +
        IFERROR( MMULT(NotlarYuzdelikBasari!$AL113:$AU113, Degerlendirme!F$15:F$24) / SUM(Degerlendirme!F$15:F$24), 0 )
    ) / 2,
    0
)</f>
        <v>0</v>
      </c>
      <c r="X113" s="188">
        <f>IFERROR(
    (
        IFERROR( MMULT(NotlarYuzdelikBasari!$E113:$N113, Degerlendirme!G$4:G$13) / SUM(Degerlendirme!G$4:G$13), 0 ) +
        IFERROR( MMULT(NotlarYuzdelikBasari!$AL113:$AU113, Degerlendirme!G$15:G$24) / SUM(Degerlendirme!G$15:G$24), 0 )
    ) / 2,
    0
)</f>
        <v>0</v>
      </c>
      <c r="Y113" s="188">
        <f>IFERROR(
    (
        IFERROR( MMULT(NotlarYuzdelikBasari!$E113:$N113, Degerlendirme!H$4:H$13) / SUM(Degerlendirme!H$4:H$13), 0 ) +
        IFERROR( MMULT(NotlarYuzdelikBasari!$AL113:$AU113, Degerlendirme!H$15:H$24) / SUM(Degerlendirme!H$15:H$24), 0 )
    ) / 2,
    0
)</f>
        <v>0</v>
      </c>
      <c r="Z113" s="188">
        <f>IFERROR(
    (
        IFERROR( MMULT(NotlarYuzdelikBasari!$E113:$N113, Degerlendirme!I$4:I$13) / SUM(Degerlendirme!I$4:I$13), 0 ) +
        IFERROR( MMULT(NotlarYuzdelikBasari!$AL113:$AU113, Degerlendirme!I$15:I$24) / SUM(Degerlendirme!I$15:I$24), 0 )
    ) / 2,
    0
)</f>
        <v>0</v>
      </c>
      <c r="AA113" s="188">
        <f>IFERROR(
    (
        IFERROR( MMULT(NotlarYuzdelikBasari!$E113:$N113, Degerlendirme!J$4:J$13) / SUM(Degerlendirme!J$4:J$13), 0 ) +
        IFERROR( MMULT(NotlarYuzdelikBasari!$AL113:$AU113, Degerlendirme!J$15:J$24) / SUM(Degerlendirme!J$15:J$24), 0 )
    ) / 2,
    0
)</f>
        <v>0</v>
      </c>
      <c r="AB113" s="188">
        <f>IFERROR(
    (
        IFERROR( MMULT(NotlarYuzdelikBasari!$E113:$N113, Degerlendirme!K$4:K$13) / SUM(Degerlendirme!K$4:K$13), 0 ) +
        IFERROR( MMULT(NotlarYuzdelikBasari!$AL113:$AU113, Degerlendirme!K$15:K$24) / SUM(Degerlendirme!K$15:K$24), 0 )
    ) / 2,
    0
)</f>
        <v>0</v>
      </c>
    </row>
    <row r="114" spans="1:28" x14ac:dyDescent="0.25">
      <c r="A114" s="95">
        <v>112</v>
      </c>
      <c r="B114" s="141" t="str">
        <f>IF(Notlar!B114&lt;&gt;"",Notlar!B114,"")</f>
        <v/>
      </c>
      <c r="C114" s="142" t="str">
        <f>IF(Notlar!C114&lt;&gt;"",Notlar!C114,"")</f>
        <v/>
      </c>
      <c r="D114" s="183" t="str">
        <f>IF(Notlar!D114&lt;&gt;"",Notlar!D114,"")</f>
        <v/>
      </c>
      <c r="E114" s="208" cm="1">
        <f t="array" ref="E114">_xlfn.SINGLE(IFERROR(((MMULT(NotlarYuzdelikBasari!$E114:$N114,DersMatris_Degerlendirme!D$4:D$13)/(SUM(DersMatris_Degerlendirme!D$4:D$13)))+(MMULT(NotlarYuzdelikBasari!$AL114:$AU114,DersMatris_Degerlendirme!D$15:D$24)/(SUM(DersMatris_Degerlendirme!D$15:D$24))))/2,0))*(DersMatris!$C$12/100)</f>
        <v>0</v>
      </c>
      <c r="F114" s="208" cm="1">
        <f t="array" ref="F114">_xlfn.SINGLE(IFERROR(((MMULT(NotlarYuzdelikBasari!$E114:$N114,DersMatris_Degerlendirme!E$4:E$13)/(SUM(DersMatris_Degerlendirme!E$4:E$13)))+(MMULT(NotlarYuzdelikBasari!$AL114:$AU114,DersMatris_Degerlendirme!E$15:E$24)/(SUM(DersMatris_Degerlendirme!E$15:E$24))))/2,0))*(DersMatris!$D$12/100)</f>
        <v>0</v>
      </c>
      <c r="G114" s="204" cm="1">
        <f t="array" ref="G114">_xlfn.SINGLE(IFERROR(((MMULT(NotlarYuzdelikBasari!$E114:$N114,DersMatris_Degerlendirme!F$4:F$13)/(SUM(DersMatris_Degerlendirme!F$4:F$13)))+(MMULT(NotlarYuzdelikBasari!$AL114:$AU114,DersMatris_Degerlendirme!F$15:F$24)/(SUM(DersMatris_Degerlendirme!F$15:F$24))))/2,0))*(DersMatris!$E$12/100)</f>
        <v>0</v>
      </c>
      <c r="H114" s="204" cm="1">
        <f t="array" ref="H114">_xlfn.SINGLE(IFERROR(((MMULT(NotlarYuzdelikBasari!$E114:$N114,DersMatris_Degerlendirme!G$4:G$13)/(SUM(DersMatris_Degerlendirme!G$4:G$13)))+(MMULT(NotlarYuzdelikBasari!$AL114:$AU114,DersMatris_Degerlendirme!G$15:G$24)/(SUM(DersMatris_Degerlendirme!G$15:G$24))))/2,0))*(DersMatris!$F$12/100)</f>
        <v>0</v>
      </c>
      <c r="I114" s="204" cm="1">
        <f t="array" ref="I114">_xlfn.SINGLE(IFERROR(((MMULT(NotlarYuzdelikBasari!$E114:$N114,DersMatris_Degerlendirme!H$4:H$13)/(SUM(DersMatris_Degerlendirme!H$4:H$13)))+(MMULT(NotlarYuzdelikBasari!$AL114:$AU114,DersMatris_Degerlendirme!H$15:H$24)/(SUM(DersMatris_Degerlendirme!H$15:H$24))))/2,0))*(DersMatris!$G$12/100)</f>
        <v>0</v>
      </c>
      <c r="J114" s="204" cm="1">
        <f t="array" ref="J114">_xlfn.SINGLE(IFERROR(((MMULT(NotlarYuzdelikBasari!$E114:$N114,DersMatris_Degerlendirme!I$4:I$13)/(SUM(DersMatris_Degerlendirme!I$4:I$13)))+(MMULT(NotlarYuzdelikBasari!$AL114:$AU114,DersMatris_Degerlendirme!I$15:I$24)/(SUM(DersMatris_Degerlendirme!I$15:I$24))))/2,0))*(DersMatris!$H$12/100)</f>
        <v>0</v>
      </c>
      <c r="K114" s="204" cm="1">
        <f t="array" ref="K114">_xlfn.SINGLE(IFERROR(((MMULT(NotlarYuzdelikBasari!$E114:$N114,DersMatris_Degerlendirme!J$4:J$13)/(SUM(DersMatris_Degerlendirme!J$4:J$13)))+(MMULT(NotlarYuzdelikBasari!$AL114:$AU114,DersMatris_Degerlendirme!J$15:J$24)/(SUM(DersMatris_Degerlendirme!J$15:J$24))))/2,0))*(DersMatris!$I$12/100)</f>
        <v>0</v>
      </c>
      <c r="L114" s="204" cm="1">
        <f t="array" ref="L114">_xlfn.SINGLE(IFERROR(((MMULT(NotlarYuzdelikBasari!$E114:$N114,DersMatris_Degerlendirme!K$4:K$13)/(SUM(DersMatris_Degerlendirme!K$4:K$13)))+(MMULT(NotlarYuzdelikBasari!$AL114:$AU114,DersMatris_Degerlendirme!K$15:K$24)/(SUM(DersMatris_Degerlendirme!K$15:K$24))))/2,0))*(DersMatris!$J$12/100)</f>
        <v>0</v>
      </c>
      <c r="M114" s="204" cm="1">
        <f t="array" ref="M114">_xlfn.SINGLE(IFERROR(((MMULT(NotlarYuzdelikBasari!$E114:$N114,DersMatris_Degerlendirme!L$4:L$13)/(SUM(DersMatris_Degerlendirme!L$4:L$13)))+(MMULT(NotlarYuzdelikBasari!$AL114:$AU114,DersMatris_Degerlendirme!L$15:L$24)/(SUM(DersMatris_Degerlendirme!L$15:L$24))))/2,0))*(DersMatris!$K$12/100)</f>
        <v>0</v>
      </c>
      <c r="N114" s="204" cm="1">
        <f t="array" ref="N114">_xlfn.SINGLE(IFERROR(((MMULT(NotlarYuzdelikBasari!$E114:$N114,DersMatris_Degerlendirme!M$4:M$13)/(SUM(DersMatris_Degerlendirme!M$4:M$13)))+(MMULT(NotlarYuzdelikBasari!$AL114:$AU114,DersMatris_Degerlendirme!M$15:M$24)/(SUM(DersMatris_Degerlendirme!M$15:M$24))))/2,0))*(DersMatris!$L$12/100)</f>
        <v>0</v>
      </c>
      <c r="O114" s="204" cm="1">
        <f t="array" ref="O114">_xlfn.SINGLE(IFERROR(((MMULT(NotlarYuzdelikBasari!$E114:$N114,DersMatris_Degerlendirme!N$4:N$13)/(SUM(DersMatris_Degerlendirme!N$4:N$13)))+(MMULT(NotlarYuzdelikBasari!$AL114:$AU114,DersMatris_Degerlendirme!N$15:N$24)/(SUM(DersMatris_Degerlendirme!N$15:N$24))))/2,0))*(DersMatris!$M$12/100)</f>
        <v>0</v>
      </c>
      <c r="P114" s="204" cm="1">
        <f t="array" ref="P114">_xlfn.SINGLE(IFERROR(((MMULT(NotlarYuzdelikBasari!$E114:$N114,DersMatris_Degerlendirme!O$4:O$13)/(SUM(DersMatris_Degerlendirme!O$4:O$13)))+(MMULT(NotlarYuzdelikBasari!$AL114:$AU114,DersMatris_Degerlendirme!O$15:O$24)/(SUM(DersMatris_Degerlendirme!O$15:O$24))))/2,0))*(DersMatris!$N$12/100)</f>
        <v>0</v>
      </c>
      <c r="Q114" s="204" cm="1">
        <f t="array" ref="Q114">_xlfn.SINGLE(IFERROR(((MMULT(NotlarYuzdelikBasari!$E114:$N114,DersMatris_Degerlendirme!P$4:P$13)/(SUM(DersMatris_Degerlendirme!P$4:P$13)))+(MMULT(NotlarYuzdelikBasari!$AL114:$AU114,DersMatris_Degerlendirme!P$15:P$24)/(SUM(DersMatris_Degerlendirme!P$15:P$24))))/2,0))*(DersMatris!$O$12/100)</f>
        <v>0</v>
      </c>
      <c r="R114" s="204" cm="1">
        <f t="array" ref="R114">_xlfn.SINGLE(IFERROR(((MMULT(NotlarYuzdelikBasari!$E114:$N114,DersMatris_Degerlendirme!Q$4:Q$13)/(SUM(DersMatris_Degerlendirme!Q$4:Q$13)))+(MMULT(NotlarYuzdelikBasari!$AL114:$AU114,DersMatris_Degerlendirme!Q$15:Q$24)/(SUM(DersMatris_Degerlendirme!Q$15:Q$24))))/2,0))*(DersMatris!$P$12/100)</f>
        <v>0</v>
      </c>
      <c r="S114" s="204" cm="1">
        <f t="array" ref="S114">_xlfn.SINGLE(IFERROR(((MMULT(NotlarYuzdelikBasari!$E114:$N114,DersMatris_Degerlendirme!R$4:R$13)/(SUM(DersMatris_Degerlendirme!R$4:R$13)))+(MMULT(NotlarYuzdelikBasari!$AL114:$AU114,DersMatris_Degerlendirme!R$15:R$24)/(SUM(DersMatris_Degerlendirme!R$15:R$24))))/2,0))*(DersMatris!$Q$12/100)</f>
        <v>0</v>
      </c>
      <c r="U114" s="188">
        <f>IFERROR(
    (
        IFERROR( MMULT(NotlarYuzdelikBasari!$E114:$N114, Degerlendirme!D$4:D$13) / SUM(Degerlendirme!D$4:D$13), 0 ) +
        IFERROR( MMULT(NotlarYuzdelikBasari!$AL114:$AU114, Degerlendirme!D$15:D$24) / SUM(Degerlendirme!D$15:D$24), 0 )
    ) / 2,
    0
)</f>
        <v>0</v>
      </c>
      <c r="V114" s="188">
        <f>IFERROR(
    (
        IFERROR( MMULT(NotlarYuzdelikBasari!$E114:$N114, Degerlendirme!E$4:E$13) / SUM(Degerlendirme!E$4:E$13), 0 ) +
        IFERROR( MMULT(NotlarYuzdelikBasari!$AL114:$AU114, Degerlendirme!E$15:E$24) / SUM(Degerlendirme!E$15:E$24), 0 )
    ) / 2,
    0
)</f>
        <v>0</v>
      </c>
      <c r="W114" s="188">
        <f>IFERROR(
    (
        IFERROR( MMULT(NotlarYuzdelikBasari!$E114:$N114, Degerlendirme!F$4:F$13) / SUM(Degerlendirme!F$4:F$13), 0 ) +
        IFERROR( MMULT(NotlarYuzdelikBasari!$AL114:$AU114, Degerlendirme!F$15:F$24) / SUM(Degerlendirme!F$15:F$24), 0 )
    ) / 2,
    0
)</f>
        <v>0</v>
      </c>
      <c r="X114" s="188">
        <f>IFERROR(
    (
        IFERROR( MMULT(NotlarYuzdelikBasari!$E114:$N114, Degerlendirme!G$4:G$13) / SUM(Degerlendirme!G$4:G$13), 0 ) +
        IFERROR( MMULT(NotlarYuzdelikBasari!$AL114:$AU114, Degerlendirme!G$15:G$24) / SUM(Degerlendirme!G$15:G$24), 0 )
    ) / 2,
    0
)</f>
        <v>0</v>
      </c>
      <c r="Y114" s="188">
        <f>IFERROR(
    (
        IFERROR( MMULT(NotlarYuzdelikBasari!$E114:$N114, Degerlendirme!H$4:H$13) / SUM(Degerlendirme!H$4:H$13), 0 ) +
        IFERROR( MMULT(NotlarYuzdelikBasari!$AL114:$AU114, Degerlendirme!H$15:H$24) / SUM(Degerlendirme!H$15:H$24), 0 )
    ) / 2,
    0
)</f>
        <v>0</v>
      </c>
      <c r="Z114" s="188">
        <f>IFERROR(
    (
        IFERROR( MMULT(NotlarYuzdelikBasari!$E114:$N114, Degerlendirme!I$4:I$13) / SUM(Degerlendirme!I$4:I$13), 0 ) +
        IFERROR( MMULT(NotlarYuzdelikBasari!$AL114:$AU114, Degerlendirme!I$15:I$24) / SUM(Degerlendirme!I$15:I$24), 0 )
    ) / 2,
    0
)</f>
        <v>0</v>
      </c>
      <c r="AA114" s="188">
        <f>IFERROR(
    (
        IFERROR( MMULT(NotlarYuzdelikBasari!$E114:$N114, Degerlendirme!J$4:J$13) / SUM(Degerlendirme!J$4:J$13), 0 ) +
        IFERROR( MMULT(NotlarYuzdelikBasari!$AL114:$AU114, Degerlendirme!J$15:J$24) / SUM(Degerlendirme!J$15:J$24), 0 )
    ) / 2,
    0
)</f>
        <v>0</v>
      </c>
      <c r="AB114" s="188">
        <f>IFERROR(
    (
        IFERROR( MMULT(NotlarYuzdelikBasari!$E114:$N114, Degerlendirme!K$4:K$13) / SUM(Degerlendirme!K$4:K$13), 0 ) +
        IFERROR( MMULT(NotlarYuzdelikBasari!$AL114:$AU114, Degerlendirme!K$15:K$24) / SUM(Degerlendirme!K$15:K$24), 0 )
    ) / 2,
    0
)</f>
        <v>0</v>
      </c>
    </row>
    <row r="115" spans="1:28" x14ac:dyDescent="0.25">
      <c r="A115" s="94">
        <v>113</v>
      </c>
      <c r="B115" s="143" t="str">
        <f>IF(Notlar!B115&lt;&gt;"",Notlar!B115,"")</f>
        <v/>
      </c>
      <c r="C115" s="144" t="str">
        <f>IF(Notlar!C115&lt;&gt;"",Notlar!C115,"")</f>
        <v/>
      </c>
      <c r="D115" s="184" t="str">
        <f>IF(Notlar!D115&lt;&gt;"",Notlar!D115,"")</f>
        <v/>
      </c>
      <c r="E115" s="208" cm="1">
        <f t="array" ref="E115">_xlfn.SINGLE(IFERROR(((MMULT(NotlarYuzdelikBasari!$E115:$N115,DersMatris_Degerlendirme!D$4:D$13)/(SUM(DersMatris_Degerlendirme!D$4:D$13)))+(MMULT(NotlarYuzdelikBasari!$AL115:$AU115,DersMatris_Degerlendirme!D$15:D$24)/(SUM(DersMatris_Degerlendirme!D$15:D$24))))/2,0))*(DersMatris!$C$12/100)</f>
        <v>0</v>
      </c>
      <c r="F115" s="208" cm="1">
        <f t="array" ref="F115">_xlfn.SINGLE(IFERROR(((MMULT(NotlarYuzdelikBasari!$E115:$N115,DersMatris_Degerlendirme!E$4:E$13)/(SUM(DersMatris_Degerlendirme!E$4:E$13)))+(MMULT(NotlarYuzdelikBasari!$AL115:$AU115,DersMatris_Degerlendirme!E$15:E$24)/(SUM(DersMatris_Degerlendirme!E$15:E$24))))/2,0))*(DersMatris!$D$12/100)</f>
        <v>0</v>
      </c>
      <c r="G115" s="204" cm="1">
        <f t="array" ref="G115">_xlfn.SINGLE(IFERROR(((MMULT(NotlarYuzdelikBasari!$E115:$N115,DersMatris_Degerlendirme!F$4:F$13)/(SUM(DersMatris_Degerlendirme!F$4:F$13)))+(MMULT(NotlarYuzdelikBasari!$AL115:$AU115,DersMatris_Degerlendirme!F$15:F$24)/(SUM(DersMatris_Degerlendirme!F$15:F$24))))/2,0))*(DersMatris!$E$12/100)</f>
        <v>0</v>
      </c>
      <c r="H115" s="204" cm="1">
        <f t="array" ref="H115">_xlfn.SINGLE(IFERROR(((MMULT(NotlarYuzdelikBasari!$E115:$N115,DersMatris_Degerlendirme!G$4:G$13)/(SUM(DersMatris_Degerlendirme!G$4:G$13)))+(MMULT(NotlarYuzdelikBasari!$AL115:$AU115,DersMatris_Degerlendirme!G$15:G$24)/(SUM(DersMatris_Degerlendirme!G$15:G$24))))/2,0))*(DersMatris!$F$12/100)</f>
        <v>0</v>
      </c>
      <c r="I115" s="204" cm="1">
        <f t="array" ref="I115">_xlfn.SINGLE(IFERROR(((MMULT(NotlarYuzdelikBasari!$E115:$N115,DersMatris_Degerlendirme!H$4:H$13)/(SUM(DersMatris_Degerlendirme!H$4:H$13)))+(MMULT(NotlarYuzdelikBasari!$AL115:$AU115,DersMatris_Degerlendirme!H$15:H$24)/(SUM(DersMatris_Degerlendirme!H$15:H$24))))/2,0))*(DersMatris!$G$12/100)</f>
        <v>0</v>
      </c>
      <c r="J115" s="204" cm="1">
        <f t="array" ref="J115">_xlfn.SINGLE(IFERROR(((MMULT(NotlarYuzdelikBasari!$E115:$N115,DersMatris_Degerlendirme!I$4:I$13)/(SUM(DersMatris_Degerlendirme!I$4:I$13)))+(MMULT(NotlarYuzdelikBasari!$AL115:$AU115,DersMatris_Degerlendirme!I$15:I$24)/(SUM(DersMatris_Degerlendirme!I$15:I$24))))/2,0))*(DersMatris!$H$12/100)</f>
        <v>0</v>
      </c>
      <c r="K115" s="204" cm="1">
        <f t="array" ref="K115">_xlfn.SINGLE(IFERROR(((MMULT(NotlarYuzdelikBasari!$E115:$N115,DersMatris_Degerlendirme!J$4:J$13)/(SUM(DersMatris_Degerlendirme!J$4:J$13)))+(MMULT(NotlarYuzdelikBasari!$AL115:$AU115,DersMatris_Degerlendirme!J$15:J$24)/(SUM(DersMatris_Degerlendirme!J$15:J$24))))/2,0))*(DersMatris!$I$12/100)</f>
        <v>0</v>
      </c>
      <c r="L115" s="204" cm="1">
        <f t="array" ref="L115">_xlfn.SINGLE(IFERROR(((MMULT(NotlarYuzdelikBasari!$E115:$N115,DersMatris_Degerlendirme!K$4:K$13)/(SUM(DersMatris_Degerlendirme!K$4:K$13)))+(MMULT(NotlarYuzdelikBasari!$AL115:$AU115,DersMatris_Degerlendirme!K$15:K$24)/(SUM(DersMatris_Degerlendirme!K$15:K$24))))/2,0))*(DersMatris!$J$12/100)</f>
        <v>0</v>
      </c>
      <c r="M115" s="204" cm="1">
        <f t="array" ref="M115">_xlfn.SINGLE(IFERROR(((MMULT(NotlarYuzdelikBasari!$E115:$N115,DersMatris_Degerlendirme!L$4:L$13)/(SUM(DersMatris_Degerlendirme!L$4:L$13)))+(MMULT(NotlarYuzdelikBasari!$AL115:$AU115,DersMatris_Degerlendirme!L$15:L$24)/(SUM(DersMatris_Degerlendirme!L$15:L$24))))/2,0))*(DersMatris!$K$12/100)</f>
        <v>0</v>
      </c>
      <c r="N115" s="204" cm="1">
        <f t="array" ref="N115">_xlfn.SINGLE(IFERROR(((MMULT(NotlarYuzdelikBasari!$E115:$N115,DersMatris_Degerlendirme!M$4:M$13)/(SUM(DersMatris_Degerlendirme!M$4:M$13)))+(MMULT(NotlarYuzdelikBasari!$AL115:$AU115,DersMatris_Degerlendirme!M$15:M$24)/(SUM(DersMatris_Degerlendirme!M$15:M$24))))/2,0))*(DersMatris!$L$12/100)</f>
        <v>0</v>
      </c>
      <c r="O115" s="204" cm="1">
        <f t="array" ref="O115">_xlfn.SINGLE(IFERROR(((MMULT(NotlarYuzdelikBasari!$E115:$N115,DersMatris_Degerlendirme!N$4:N$13)/(SUM(DersMatris_Degerlendirme!N$4:N$13)))+(MMULT(NotlarYuzdelikBasari!$AL115:$AU115,DersMatris_Degerlendirme!N$15:N$24)/(SUM(DersMatris_Degerlendirme!N$15:N$24))))/2,0))*(DersMatris!$M$12/100)</f>
        <v>0</v>
      </c>
      <c r="P115" s="204" cm="1">
        <f t="array" ref="P115">_xlfn.SINGLE(IFERROR(((MMULT(NotlarYuzdelikBasari!$E115:$N115,DersMatris_Degerlendirme!O$4:O$13)/(SUM(DersMatris_Degerlendirme!O$4:O$13)))+(MMULT(NotlarYuzdelikBasari!$AL115:$AU115,DersMatris_Degerlendirme!O$15:O$24)/(SUM(DersMatris_Degerlendirme!O$15:O$24))))/2,0))*(DersMatris!$N$12/100)</f>
        <v>0</v>
      </c>
      <c r="Q115" s="204" cm="1">
        <f t="array" ref="Q115">_xlfn.SINGLE(IFERROR(((MMULT(NotlarYuzdelikBasari!$E115:$N115,DersMatris_Degerlendirme!P$4:P$13)/(SUM(DersMatris_Degerlendirme!P$4:P$13)))+(MMULT(NotlarYuzdelikBasari!$AL115:$AU115,DersMatris_Degerlendirme!P$15:P$24)/(SUM(DersMatris_Degerlendirme!P$15:P$24))))/2,0))*(DersMatris!$O$12/100)</f>
        <v>0</v>
      </c>
      <c r="R115" s="204" cm="1">
        <f t="array" ref="R115">_xlfn.SINGLE(IFERROR(((MMULT(NotlarYuzdelikBasari!$E115:$N115,DersMatris_Degerlendirme!Q$4:Q$13)/(SUM(DersMatris_Degerlendirme!Q$4:Q$13)))+(MMULT(NotlarYuzdelikBasari!$AL115:$AU115,DersMatris_Degerlendirme!Q$15:Q$24)/(SUM(DersMatris_Degerlendirme!Q$15:Q$24))))/2,0))*(DersMatris!$P$12/100)</f>
        <v>0</v>
      </c>
      <c r="S115" s="204" cm="1">
        <f t="array" ref="S115">_xlfn.SINGLE(IFERROR(((MMULT(NotlarYuzdelikBasari!$E115:$N115,DersMatris_Degerlendirme!R$4:R$13)/(SUM(DersMatris_Degerlendirme!R$4:R$13)))+(MMULT(NotlarYuzdelikBasari!$AL115:$AU115,DersMatris_Degerlendirme!R$15:R$24)/(SUM(DersMatris_Degerlendirme!R$15:R$24))))/2,0))*(DersMatris!$Q$12/100)</f>
        <v>0</v>
      </c>
      <c r="U115" s="188">
        <f>IFERROR(
    (
        IFERROR( MMULT(NotlarYuzdelikBasari!$E115:$N115, Degerlendirme!D$4:D$13) / SUM(Degerlendirme!D$4:D$13), 0 ) +
        IFERROR( MMULT(NotlarYuzdelikBasari!$AL115:$AU115, Degerlendirme!D$15:D$24) / SUM(Degerlendirme!D$15:D$24), 0 )
    ) / 2,
    0
)</f>
        <v>0</v>
      </c>
      <c r="V115" s="188">
        <f>IFERROR(
    (
        IFERROR( MMULT(NotlarYuzdelikBasari!$E115:$N115, Degerlendirme!E$4:E$13) / SUM(Degerlendirme!E$4:E$13), 0 ) +
        IFERROR( MMULT(NotlarYuzdelikBasari!$AL115:$AU115, Degerlendirme!E$15:E$24) / SUM(Degerlendirme!E$15:E$24), 0 )
    ) / 2,
    0
)</f>
        <v>0</v>
      </c>
      <c r="W115" s="188">
        <f>IFERROR(
    (
        IFERROR( MMULT(NotlarYuzdelikBasari!$E115:$N115, Degerlendirme!F$4:F$13) / SUM(Degerlendirme!F$4:F$13), 0 ) +
        IFERROR( MMULT(NotlarYuzdelikBasari!$AL115:$AU115, Degerlendirme!F$15:F$24) / SUM(Degerlendirme!F$15:F$24), 0 )
    ) / 2,
    0
)</f>
        <v>0</v>
      </c>
      <c r="X115" s="188">
        <f>IFERROR(
    (
        IFERROR( MMULT(NotlarYuzdelikBasari!$E115:$N115, Degerlendirme!G$4:G$13) / SUM(Degerlendirme!G$4:G$13), 0 ) +
        IFERROR( MMULT(NotlarYuzdelikBasari!$AL115:$AU115, Degerlendirme!G$15:G$24) / SUM(Degerlendirme!G$15:G$24), 0 )
    ) / 2,
    0
)</f>
        <v>0</v>
      </c>
      <c r="Y115" s="188">
        <f>IFERROR(
    (
        IFERROR( MMULT(NotlarYuzdelikBasari!$E115:$N115, Degerlendirme!H$4:H$13) / SUM(Degerlendirme!H$4:H$13), 0 ) +
        IFERROR( MMULT(NotlarYuzdelikBasari!$AL115:$AU115, Degerlendirme!H$15:H$24) / SUM(Degerlendirme!H$15:H$24), 0 )
    ) / 2,
    0
)</f>
        <v>0</v>
      </c>
      <c r="Z115" s="188">
        <f>IFERROR(
    (
        IFERROR( MMULT(NotlarYuzdelikBasari!$E115:$N115, Degerlendirme!I$4:I$13) / SUM(Degerlendirme!I$4:I$13), 0 ) +
        IFERROR( MMULT(NotlarYuzdelikBasari!$AL115:$AU115, Degerlendirme!I$15:I$24) / SUM(Degerlendirme!I$15:I$24), 0 )
    ) / 2,
    0
)</f>
        <v>0</v>
      </c>
      <c r="AA115" s="188">
        <f>IFERROR(
    (
        IFERROR( MMULT(NotlarYuzdelikBasari!$E115:$N115, Degerlendirme!J$4:J$13) / SUM(Degerlendirme!J$4:J$13), 0 ) +
        IFERROR( MMULT(NotlarYuzdelikBasari!$AL115:$AU115, Degerlendirme!J$15:J$24) / SUM(Degerlendirme!J$15:J$24), 0 )
    ) / 2,
    0
)</f>
        <v>0</v>
      </c>
      <c r="AB115" s="188">
        <f>IFERROR(
    (
        IFERROR( MMULT(NotlarYuzdelikBasari!$E115:$N115, Degerlendirme!K$4:K$13) / SUM(Degerlendirme!K$4:K$13), 0 ) +
        IFERROR( MMULT(NotlarYuzdelikBasari!$AL115:$AU115, Degerlendirme!K$15:K$24) / SUM(Degerlendirme!K$15:K$24), 0 )
    ) / 2,
    0
)</f>
        <v>0</v>
      </c>
    </row>
    <row r="116" spans="1:28" x14ac:dyDescent="0.25">
      <c r="A116" s="95">
        <v>114</v>
      </c>
      <c r="B116" s="141" t="str">
        <f>IF(Notlar!B116&lt;&gt;"",Notlar!B116,"")</f>
        <v/>
      </c>
      <c r="C116" s="142" t="str">
        <f>IF(Notlar!C116&lt;&gt;"",Notlar!C116,"")</f>
        <v/>
      </c>
      <c r="D116" s="183" t="str">
        <f>IF(Notlar!D116&lt;&gt;"",Notlar!D116,"")</f>
        <v/>
      </c>
      <c r="E116" s="208" cm="1">
        <f t="array" ref="E116">_xlfn.SINGLE(IFERROR(((MMULT(NotlarYuzdelikBasari!$E116:$N116,DersMatris_Degerlendirme!D$4:D$13)/(SUM(DersMatris_Degerlendirme!D$4:D$13)))+(MMULT(NotlarYuzdelikBasari!$AL116:$AU116,DersMatris_Degerlendirme!D$15:D$24)/(SUM(DersMatris_Degerlendirme!D$15:D$24))))/2,0))*(DersMatris!$C$12/100)</f>
        <v>0</v>
      </c>
      <c r="F116" s="208" cm="1">
        <f t="array" ref="F116">_xlfn.SINGLE(IFERROR(((MMULT(NotlarYuzdelikBasari!$E116:$N116,DersMatris_Degerlendirme!E$4:E$13)/(SUM(DersMatris_Degerlendirme!E$4:E$13)))+(MMULT(NotlarYuzdelikBasari!$AL116:$AU116,DersMatris_Degerlendirme!E$15:E$24)/(SUM(DersMatris_Degerlendirme!E$15:E$24))))/2,0))*(DersMatris!$D$12/100)</f>
        <v>0</v>
      </c>
      <c r="G116" s="204" cm="1">
        <f t="array" ref="G116">_xlfn.SINGLE(IFERROR(((MMULT(NotlarYuzdelikBasari!$E116:$N116,DersMatris_Degerlendirme!F$4:F$13)/(SUM(DersMatris_Degerlendirme!F$4:F$13)))+(MMULT(NotlarYuzdelikBasari!$AL116:$AU116,DersMatris_Degerlendirme!F$15:F$24)/(SUM(DersMatris_Degerlendirme!F$15:F$24))))/2,0))*(DersMatris!$E$12/100)</f>
        <v>0</v>
      </c>
      <c r="H116" s="204" cm="1">
        <f t="array" ref="H116">_xlfn.SINGLE(IFERROR(((MMULT(NotlarYuzdelikBasari!$E116:$N116,DersMatris_Degerlendirme!G$4:G$13)/(SUM(DersMatris_Degerlendirme!G$4:G$13)))+(MMULT(NotlarYuzdelikBasari!$AL116:$AU116,DersMatris_Degerlendirme!G$15:G$24)/(SUM(DersMatris_Degerlendirme!G$15:G$24))))/2,0))*(DersMatris!$F$12/100)</f>
        <v>0</v>
      </c>
      <c r="I116" s="204" cm="1">
        <f t="array" ref="I116">_xlfn.SINGLE(IFERROR(((MMULT(NotlarYuzdelikBasari!$E116:$N116,DersMatris_Degerlendirme!H$4:H$13)/(SUM(DersMatris_Degerlendirme!H$4:H$13)))+(MMULT(NotlarYuzdelikBasari!$AL116:$AU116,DersMatris_Degerlendirme!H$15:H$24)/(SUM(DersMatris_Degerlendirme!H$15:H$24))))/2,0))*(DersMatris!$G$12/100)</f>
        <v>0</v>
      </c>
      <c r="J116" s="204" cm="1">
        <f t="array" ref="J116">_xlfn.SINGLE(IFERROR(((MMULT(NotlarYuzdelikBasari!$E116:$N116,DersMatris_Degerlendirme!I$4:I$13)/(SUM(DersMatris_Degerlendirme!I$4:I$13)))+(MMULT(NotlarYuzdelikBasari!$AL116:$AU116,DersMatris_Degerlendirme!I$15:I$24)/(SUM(DersMatris_Degerlendirme!I$15:I$24))))/2,0))*(DersMatris!$H$12/100)</f>
        <v>0</v>
      </c>
      <c r="K116" s="204" cm="1">
        <f t="array" ref="K116">_xlfn.SINGLE(IFERROR(((MMULT(NotlarYuzdelikBasari!$E116:$N116,DersMatris_Degerlendirme!J$4:J$13)/(SUM(DersMatris_Degerlendirme!J$4:J$13)))+(MMULT(NotlarYuzdelikBasari!$AL116:$AU116,DersMatris_Degerlendirme!J$15:J$24)/(SUM(DersMatris_Degerlendirme!J$15:J$24))))/2,0))*(DersMatris!$I$12/100)</f>
        <v>0</v>
      </c>
      <c r="L116" s="204" cm="1">
        <f t="array" ref="L116">_xlfn.SINGLE(IFERROR(((MMULT(NotlarYuzdelikBasari!$E116:$N116,DersMatris_Degerlendirme!K$4:K$13)/(SUM(DersMatris_Degerlendirme!K$4:K$13)))+(MMULT(NotlarYuzdelikBasari!$AL116:$AU116,DersMatris_Degerlendirme!K$15:K$24)/(SUM(DersMatris_Degerlendirme!K$15:K$24))))/2,0))*(DersMatris!$J$12/100)</f>
        <v>0</v>
      </c>
      <c r="M116" s="204" cm="1">
        <f t="array" ref="M116">_xlfn.SINGLE(IFERROR(((MMULT(NotlarYuzdelikBasari!$E116:$N116,DersMatris_Degerlendirme!L$4:L$13)/(SUM(DersMatris_Degerlendirme!L$4:L$13)))+(MMULT(NotlarYuzdelikBasari!$AL116:$AU116,DersMatris_Degerlendirme!L$15:L$24)/(SUM(DersMatris_Degerlendirme!L$15:L$24))))/2,0))*(DersMatris!$K$12/100)</f>
        <v>0</v>
      </c>
      <c r="N116" s="204" cm="1">
        <f t="array" ref="N116">_xlfn.SINGLE(IFERROR(((MMULT(NotlarYuzdelikBasari!$E116:$N116,DersMatris_Degerlendirme!M$4:M$13)/(SUM(DersMatris_Degerlendirme!M$4:M$13)))+(MMULT(NotlarYuzdelikBasari!$AL116:$AU116,DersMatris_Degerlendirme!M$15:M$24)/(SUM(DersMatris_Degerlendirme!M$15:M$24))))/2,0))*(DersMatris!$L$12/100)</f>
        <v>0</v>
      </c>
      <c r="O116" s="204" cm="1">
        <f t="array" ref="O116">_xlfn.SINGLE(IFERROR(((MMULT(NotlarYuzdelikBasari!$E116:$N116,DersMatris_Degerlendirme!N$4:N$13)/(SUM(DersMatris_Degerlendirme!N$4:N$13)))+(MMULT(NotlarYuzdelikBasari!$AL116:$AU116,DersMatris_Degerlendirme!N$15:N$24)/(SUM(DersMatris_Degerlendirme!N$15:N$24))))/2,0))*(DersMatris!$M$12/100)</f>
        <v>0</v>
      </c>
      <c r="P116" s="204" cm="1">
        <f t="array" ref="P116">_xlfn.SINGLE(IFERROR(((MMULT(NotlarYuzdelikBasari!$E116:$N116,DersMatris_Degerlendirme!O$4:O$13)/(SUM(DersMatris_Degerlendirme!O$4:O$13)))+(MMULT(NotlarYuzdelikBasari!$AL116:$AU116,DersMatris_Degerlendirme!O$15:O$24)/(SUM(DersMatris_Degerlendirme!O$15:O$24))))/2,0))*(DersMatris!$N$12/100)</f>
        <v>0</v>
      </c>
      <c r="Q116" s="204" cm="1">
        <f t="array" ref="Q116">_xlfn.SINGLE(IFERROR(((MMULT(NotlarYuzdelikBasari!$E116:$N116,DersMatris_Degerlendirme!P$4:P$13)/(SUM(DersMatris_Degerlendirme!P$4:P$13)))+(MMULT(NotlarYuzdelikBasari!$AL116:$AU116,DersMatris_Degerlendirme!P$15:P$24)/(SUM(DersMatris_Degerlendirme!P$15:P$24))))/2,0))*(DersMatris!$O$12/100)</f>
        <v>0</v>
      </c>
      <c r="R116" s="204" cm="1">
        <f t="array" ref="R116">_xlfn.SINGLE(IFERROR(((MMULT(NotlarYuzdelikBasari!$E116:$N116,DersMatris_Degerlendirme!Q$4:Q$13)/(SUM(DersMatris_Degerlendirme!Q$4:Q$13)))+(MMULT(NotlarYuzdelikBasari!$AL116:$AU116,DersMatris_Degerlendirme!Q$15:Q$24)/(SUM(DersMatris_Degerlendirme!Q$15:Q$24))))/2,0))*(DersMatris!$P$12/100)</f>
        <v>0</v>
      </c>
      <c r="S116" s="204" cm="1">
        <f t="array" ref="S116">_xlfn.SINGLE(IFERROR(((MMULT(NotlarYuzdelikBasari!$E116:$N116,DersMatris_Degerlendirme!R$4:R$13)/(SUM(DersMatris_Degerlendirme!R$4:R$13)))+(MMULT(NotlarYuzdelikBasari!$AL116:$AU116,DersMatris_Degerlendirme!R$15:R$24)/(SUM(DersMatris_Degerlendirme!R$15:R$24))))/2,0))*(DersMatris!$Q$12/100)</f>
        <v>0</v>
      </c>
      <c r="U116" s="188">
        <f>IFERROR(
    (
        IFERROR( MMULT(NotlarYuzdelikBasari!$E116:$N116, Degerlendirme!D$4:D$13) / SUM(Degerlendirme!D$4:D$13), 0 ) +
        IFERROR( MMULT(NotlarYuzdelikBasari!$AL116:$AU116, Degerlendirme!D$15:D$24) / SUM(Degerlendirme!D$15:D$24), 0 )
    ) / 2,
    0
)</f>
        <v>0</v>
      </c>
      <c r="V116" s="188">
        <f>IFERROR(
    (
        IFERROR( MMULT(NotlarYuzdelikBasari!$E116:$N116, Degerlendirme!E$4:E$13) / SUM(Degerlendirme!E$4:E$13), 0 ) +
        IFERROR( MMULT(NotlarYuzdelikBasari!$AL116:$AU116, Degerlendirme!E$15:E$24) / SUM(Degerlendirme!E$15:E$24), 0 )
    ) / 2,
    0
)</f>
        <v>0</v>
      </c>
      <c r="W116" s="188">
        <f>IFERROR(
    (
        IFERROR( MMULT(NotlarYuzdelikBasari!$E116:$N116, Degerlendirme!F$4:F$13) / SUM(Degerlendirme!F$4:F$13), 0 ) +
        IFERROR( MMULT(NotlarYuzdelikBasari!$AL116:$AU116, Degerlendirme!F$15:F$24) / SUM(Degerlendirme!F$15:F$24), 0 )
    ) / 2,
    0
)</f>
        <v>0</v>
      </c>
      <c r="X116" s="188">
        <f>IFERROR(
    (
        IFERROR( MMULT(NotlarYuzdelikBasari!$E116:$N116, Degerlendirme!G$4:G$13) / SUM(Degerlendirme!G$4:G$13), 0 ) +
        IFERROR( MMULT(NotlarYuzdelikBasari!$AL116:$AU116, Degerlendirme!G$15:G$24) / SUM(Degerlendirme!G$15:G$24), 0 )
    ) / 2,
    0
)</f>
        <v>0</v>
      </c>
      <c r="Y116" s="188">
        <f>IFERROR(
    (
        IFERROR( MMULT(NotlarYuzdelikBasari!$E116:$N116, Degerlendirme!H$4:H$13) / SUM(Degerlendirme!H$4:H$13), 0 ) +
        IFERROR( MMULT(NotlarYuzdelikBasari!$AL116:$AU116, Degerlendirme!H$15:H$24) / SUM(Degerlendirme!H$15:H$24), 0 )
    ) / 2,
    0
)</f>
        <v>0</v>
      </c>
      <c r="Z116" s="188">
        <f>IFERROR(
    (
        IFERROR( MMULT(NotlarYuzdelikBasari!$E116:$N116, Degerlendirme!I$4:I$13) / SUM(Degerlendirme!I$4:I$13), 0 ) +
        IFERROR( MMULT(NotlarYuzdelikBasari!$AL116:$AU116, Degerlendirme!I$15:I$24) / SUM(Degerlendirme!I$15:I$24), 0 )
    ) / 2,
    0
)</f>
        <v>0</v>
      </c>
      <c r="AA116" s="188">
        <f>IFERROR(
    (
        IFERROR( MMULT(NotlarYuzdelikBasari!$E116:$N116, Degerlendirme!J$4:J$13) / SUM(Degerlendirme!J$4:J$13), 0 ) +
        IFERROR( MMULT(NotlarYuzdelikBasari!$AL116:$AU116, Degerlendirme!J$15:J$24) / SUM(Degerlendirme!J$15:J$24), 0 )
    ) / 2,
    0
)</f>
        <v>0</v>
      </c>
      <c r="AB116" s="188">
        <f>IFERROR(
    (
        IFERROR( MMULT(NotlarYuzdelikBasari!$E116:$N116, Degerlendirme!K$4:K$13) / SUM(Degerlendirme!K$4:K$13), 0 ) +
        IFERROR( MMULT(NotlarYuzdelikBasari!$AL116:$AU116, Degerlendirme!K$15:K$24) / SUM(Degerlendirme!K$15:K$24), 0 )
    ) / 2,
    0
)</f>
        <v>0</v>
      </c>
    </row>
    <row r="117" spans="1:28" x14ac:dyDescent="0.25">
      <c r="A117" s="94">
        <v>115</v>
      </c>
      <c r="B117" s="143" t="str">
        <f>IF(Notlar!B117&lt;&gt;"",Notlar!B117,"")</f>
        <v/>
      </c>
      <c r="C117" s="144" t="str">
        <f>IF(Notlar!C117&lt;&gt;"",Notlar!C117,"")</f>
        <v/>
      </c>
      <c r="D117" s="184" t="str">
        <f>IF(Notlar!D117&lt;&gt;"",Notlar!D117,"")</f>
        <v/>
      </c>
      <c r="E117" s="208" cm="1">
        <f t="array" ref="E117">_xlfn.SINGLE(IFERROR(((MMULT(NotlarYuzdelikBasari!$E117:$N117,DersMatris_Degerlendirme!D$4:D$13)/(SUM(DersMatris_Degerlendirme!D$4:D$13)))+(MMULT(NotlarYuzdelikBasari!$AL117:$AU117,DersMatris_Degerlendirme!D$15:D$24)/(SUM(DersMatris_Degerlendirme!D$15:D$24))))/2,0))*(DersMatris!$C$12/100)</f>
        <v>0</v>
      </c>
      <c r="F117" s="208" cm="1">
        <f t="array" ref="F117">_xlfn.SINGLE(IFERROR(((MMULT(NotlarYuzdelikBasari!$E117:$N117,DersMatris_Degerlendirme!E$4:E$13)/(SUM(DersMatris_Degerlendirme!E$4:E$13)))+(MMULT(NotlarYuzdelikBasari!$AL117:$AU117,DersMatris_Degerlendirme!E$15:E$24)/(SUM(DersMatris_Degerlendirme!E$15:E$24))))/2,0))*(DersMatris!$D$12/100)</f>
        <v>0</v>
      </c>
      <c r="G117" s="204" cm="1">
        <f t="array" ref="G117">_xlfn.SINGLE(IFERROR(((MMULT(NotlarYuzdelikBasari!$E117:$N117,DersMatris_Degerlendirme!F$4:F$13)/(SUM(DersMatris_Degerlendirme!F$4:F$13)))+(MMULT(NotlarYuzdelikBasari!$AL117:$AU117,DersMatris_Degerlendirme!F$15:F$24)/(SUM(DersMatris_Degerlendirme!F$15:F$24))))/2,0))*(DersMatris!$E$12/100)</f>
        <v>0</v>
      </c>
      <c r="H117" s="204" cm="1">
        <f t="array" ref="H117">_xlfn.SINGLE(IFERROR(((MMULT(NotlarYuzdelikBasari!$E117:$N117,DersMatris_Degerlendirme!G$4:G$13)/(SUM(DersMatris_Degerlendirme!G$4:G$13)))+(MMULT(NotlarYuzdelikBasari!$AL117:$AU117,DersMatris_Degerlendirme!G$15:G$24)/(SUM(DersMatris_Degerlendirme!G$15:G$24))))/2,0))*(DersMatris!$F$12/100)</f>
        <v>0</v>
      </c>
      <c r="I117" s="204" cm="1">
        <f t="array" ref="I117">_xlfn.SINGLE(IFERROR(((MMULT(NotlarYuzdelikBasari!$E117:$N117,DersMatris_Degerlendirme!H$4:H$13)/(SUM(DersMatris_Degerlendirme!H$4:H$13)))+(MMULT(NotlarYuzdelikBasari!$AL117:$AU117,DersMatris_Degerlendirme!H$15:H$24)/(SUM(DersMatris_Degerlendirme!H$15:H$24))))/2,0))*(DersMatris!$G$12/100)</f>
        <v>0</v>
      </c>
      <c r="J117" s="204" cm="1">
        <f t="array" ref="J117">_xlfn.SINGLE(IFERROR(((MMULT(NotlarYuzdelikBasari!$E117:$N117,DersMatris_Degerlendirme!I$4:I$13)/(SUM(DersMatris_Degerlendirme!I$4:I$13)))+(MMULT(NotlarYuzdelikBasari!$AL117:$AU117,DersMatris_Degerlendirme!I$15:I$24)/(SUM(DersMatris_Degerlendirme!I$15:I$24))))/2,0))*(DersMatris!$H$12/100)</f>
        <v>0</v>
      </c>
      <c r="K117" s="204" cm="1">
        <f t="array" ref="K117">_xlfn.SINGLE(IFERROR(((MMULT(NotlarYuzdelikBasari!$E117:$N117,DersMatris_Degerlendirme!J$4:J$13)/(SUM(DersMatris_Degerlendirme!J$4:J$13)))+(MMULT(NotlarYuzdelikBasari!$AL117:$AU117,DersMatris_Degerlendirme!J$15:J$24)/(SUM(DersMatris_Degerlendirme!J$15:J$24))))/2,0))*(DersMatris!$I$12/100)</f>
        <v>0</v>
      </c>
      <c r="L117" s="204" cm="1">
        <f t="array" ref="L117">_xlfn.SINGLE(IFERROR(((MMULT(NotlarYuzdelikBasari!$E117:$N117,DersMatris_Degerlendirme!K$4:K$13)/(SUM(DersMatris_Degerlendirme!K$4:K$13)))+(MMULT(NotlarYuzdelikBasari!$AL117:$AU117,DersMatris_Degerlendirme!K$15:K$24)/(SUM(DersMatris_Degerlendirme!K$15:K$24))))/2,0))*(DersMatris!$J$12/100)</f>
        <v>0</v>
      </c>
      <c r="M117" s="204" cm="1">
        <f t="array" ref="M117">_xlfn.SINGLE(IFERROR(((MMULT(NotlarYuzdelikBasari!$E117:$N117,DersMatris_Degerlendirme!L$4:L$13)/(SUM(DersMatris_Degerlendirme!L$4:L$13)))+(MMULT(NotlarYuzdelikBasari!$AL117:$AU117,DersMatris_Degerlendirme!L$15:L$24)/(SUM(DersMatris_Degerlendirme!L$15:L$24))))/2,0))*(DersMatris!$K$12/100)</f>
        <v>0</v>
      </c>
      <c r="N117" s="204" cm="1">
        <f t="array" ref="N117">_xlfn.SINGLE(IFERROR(((MMULT(NotlarYuzdelikBasari!$E117:$N117,DersMatris_Degerlendirme!M$4:M$13)/(SUM(DersMatris_Degerlendirme!M$4:M$13)))+(MMULT(NotlarYuzdelikBasari!$AL117:$AU117,DersMatris_Degerlendirme!M$15:M$24)/(SUM(DersMatris_Degerlendirme!M$15:M$24))))/2,0))*(DersMatris!$L$12/100)</f>
        <v>0</v>
      </c>
      <c r="O117" s="204" cm="1">
        <f t="array" ref="O117">_xlfn.SINGLE(IFERROR(((MMULT(NotlarYuzdelikBasari!$E117:$N117,DersMatris_Degerlendirme!N$4:N$13)/(SUM(DersMatris_Degerlendirme!N$4:N$13)))+(MMULT(NotlarYuzdelikBasari!$AL117:$AU117,DersMatris_Degerlendirme!N$15:N$24)/(SUM(DersMatris_Degerlendirme!N$15:N$24))))/2,0))*(DersMatris!$M$12/100)</f>
        <v>0</v>
      </c>
      <c r="P117" s="204" cm="1">
        <f t="array" ref="P117">_xlfn.SINGLE(IFERROR(((MMULT(NotlarYuzdelikBasari!$E117:$N117,DersMatris_Degerlendirme!O$4:O$13)/(SUM(DersMatris_Degerlendirme!O$4:O$13)))+(MMULT(NotlarYuzdelikBasari!$AL117:$AU117,DersMatris_Degerlendirme!O$15:O$24)/(SUM(DersMatris_Degerlendirme!O$15:O$24))))/2,0))*(DersMatris!$N$12/100)</f>
        <v>0</v>
      </c>
      <c r="Q117" s="204" cm="1">
        <f t="array" ref="Q117">_xlfn.SINGLE(IFERROR(((MMULT(NotlarYuzdelikBasari!$E117:$N117,DersMatris_Degerlendirme!P$4:P$13)/(SUM(DersMatris_Degerlendirme!P$4:P$13)))+(MMULT(NotlarYuzdelikBasari!$AL117:$AU117,DersMatris_Degerlendirme!P$15:P$24)/(SUM(DersMatris_Degerlendirme!P$15:P$24))))/2,0))*(DersMatris!$O$12/100)</f>
        <v>0</v>
      </c>
      <c r="R117" s="204" cm="1">
        <f t="array" ref="R117">_xlfn.SINGLE(IFERROR(((MMULT(NotlarYuzdelikBasari!$E117:$N117,DersMatris_Degerlendirme!Q$4:Q$13)/(SUM(DersMatris_Degerlendirme!Q$4:Q$13)))+(MMULT(NotlarYuzdelikBasari!$AL117:$AU117,DersMatris_Degerlendirme!Q$15:Q$24)/(SUM(DersMatris_Degerlendirme!Q$15:Q$24))))/2,0))*(DersMatris!$P$12/100)</f>
        <v>0</v>
      </c>
      <c r="S117" s="204" cm="1">
        <f t="array" ref="S117">_xlfn.SINGLE(IFERROR(((MMULT(NotlarYuzdelikBasari!$E117:$N117,DersMatris_Degerlendirme!R$4:R$13)/(SUM(DersMatris_Degerlendirme!R$4:R$13)))+(MMULT(NotlarYuzdelikBasari!$AL117:$AU117,DersMatris_Degerlendirme!R$15:R$24)/(SUM(DersMatris_Degerlendirme!R$15:R$24))))/2,0))*(DersMatris!$Q$12/100)</f>
        <v>0</v>
      </c>
      <c r="U117" s="188">
        <f>IFERROR(
    (
        IFERROR( MMULT(NotlarYuzdelikBasari!$E117:$N117, Degerlendirme!D$4:D$13) / SUM(Degerlendirme!D$4:D$13), 0 ) +
        IFERROR( MMULT(NotlarYuzdelikBasari!$AL117:$AU117, Degerlendirme!D$15:D$24) / SUM(Degerlendirme!D$15:D$24), 0 )
    ) / 2,
    0
)</f>
        <v>0</v>
      </c>
      <c r="V117" s="188">
        <f>IFERROR(
    (
        IFERROR( MMULT(NotlarYuzdelikBasari!$E117:$N117, Degerlendirme!E$4:E$13) / SUM(Degerlendirme!E$4:E$13), 0 ) +
        IFERROR( MMULT(NotlarYuzdelikBasari!$AL117:$AU117, Degerlendirme!E$15:E$24) / SUM(Degerlendirme!E$15:E$24), 0 )
    ) / 2,
    0
)</f>
        <v>0</v>
      </c>
      <c r="W117" s="188">
        <f>IFERROR(
    (
        IFERROR( MMULT(NotlarYuzdelikBasari!$E117:$N117, Degerlendirme!F$4:F$13) / SUM(Degerlendirme!F$4:F$13), 0 ) +
        IFERROR( MMULT(NotlarYuzdelikBasari!$AL117:$AU117, Degerlendirme!F$15:F$24) / SUM(Degerlendirme!F$15:F$24), 0 )
    ) / 2,
    0
)</f>
        <v>0</v>
      </c>
      <c r="X117" s="188">
        <f>IFERROR(
    (
        IFERROR( MMULT(NotlarYuzdelikBasari!$E117:$N117, Degerlendirme!G$4:G$13) / SUM(Degerlendirme!G$4:G$13), 0 ) +
        IFERROR( MMULT(NotlarYuzdelikBasari!$AL117:$AU117, Degerlendirme!G$15:G$24) / SUM(Degerlendirme!G$15:G$24), 0 )
    ) / 2,
    0
)</f>
        <v>0</v>
      </c>
      <c r="Y117" s="188">
        <f>IFERROR(
    (
        IFERROR( MMULT(NotlarYuzdelikBasari!$E117:$N117, Degerlendirme!H$4:H$13) / SUM(Degerlendirme!H$4:H$13), 0 ) +
        IFERROR( MMULT(NotlarYuzdelikBasari!$AL117:$AU117, Degerlendirme!H$15:H$24) / SUM(Degerlendirme!H$15:H$24), 0 )
    ) / 2,
    0
)</f>
        <v>0</v>
      </c>
      <c r="Z117" s="188">
        <f>IFERROR(
    (
        IFERROR( MMULT(NotlarYuzdelikBasari!$E117:$N117, Degerlendirme!I$4:I$13) / SUM(Degerlendirme!I$4:I$13), 0 ) +
        IFERROR( MMULT(NotlarYuzdelikBasari!$AL117:$AU117, Degerlendirme!I$15:I$24) / SUM(Degerlendirme!I$15:I$24), 0 )
    ) / 2,
    0
)</f>
        <v>0</v>
      </c>
      <c r="AA117" s="188">
        <f>IFERROR(
    (
        IFERROR( MMULT(NotlarYuzdelikBasari!$E117:$N117, Degerlendirme!J$4:J$13) / SUM(Degerlendirme!J$4:J$13), 0 ) +
        IFERROR( MMULT(NotlarYuzdelikBasari!$AL117:$AU117, Degerlendirme!J$15:J$24) / SUM(Degerlendirme!J$15:J$24), 0 )
    ) / 2,
    0
)</f>
        <v>0</v>
      </c>
      <c r="AB117" s="188">
        <f>IFERROR(
    (
        IFERROR( MMULT(NotlarYuzdelikBasari!$E117:$N117, Degerlendirme!K$4:K$13) / SUM(Degerlendirme!K$4:K$13), 0 ) +
        IFERROR( MMULT(NotlarYuzdelikBasari!$AL117:$AU117, Degerlendirme!K$15:K$24) / SUM(Degerlendirme!K$15:K$24), 0 )
    ) / 2,
    0
)</f>
        <v>0</v>
      </c>
    </row>
    <row r="118" spans="1:28" x14ac:dyDescent="0.25">
      <c r="A118" s="95">
        <v>116</v>
      </c>
      <c r="B118" s="141" t="str">
        <f>IF(Notlar!B118&lt;&gt;"",Notlar!B118,"")</f>
        <v/>
      </c>
      <c r="C118" s="142" t="str">
        <f>IF(Notlar!C118&lt;&gt;"",Notlar!C118,"")</f>
        <v/>
      </c>
      <c r="D118" s="183" t="str">
        <f>IF(Notlar!D118&lt;&gt;"",Notlar!D118,"")</f>
        <v/>
      </c>
      <c r="E118" s="208" cm="1">
        <f t="array" ref="E118">_xlfn.SINGLE(IFERROR(((MMULT(NotlarYuzdelikBasari!$E118:$N118,DersMatris_Degerlendirme!D$4:D$13)/(SUM(DersMatris_Degerlendirme!D$4:D$13)))+(MMULT(NotlarYuzdelikBasari!$AL118:$AU118,DersMatris_Degerlendirme!D$15:D$24)/(SUM(DersMatris_Degerlendirme!D$15:D$24))))/2,0))*(DersMatris!$C$12/100)</f>
        <v>0</v>
      </c>
      <c r="F118" s="208" cm="1">
        <f t="array" ref="F118">_xlfn.SINGLE(IFERROR(((MMULT(NotlarYuzdelikBasari!$E118:$N118,DersMatris_Degerlendirme!E$4:E$13)/(SUM(DersMatris_Degerlendirme!E$4:E$13)))+(MMULT(NotlarYuzdelikBasari!$AL118:$AU118,DersMatris_Degerlendirme!E$15:E$24)/(SUM(DersMatris_Degerlendirme!E$15:E$24))))/2,0))*(DersMatris!$D$12/100)</f>
        <v>0</v>
      </c>
      <c r="G118" s="204" cm="1">
        <f t="array" ref="G118">_xlfn.SINGLE(IFERROR(((MMULT(NotlarYuzdelikBasari!$E118:$N118,DersMatris_Degerlendirme!F$4:F$13)/(SUM(DersMatris_Degerlendirme!F$4:F$13)))+(MMULT(NotlarYuzdelikBasari!$AL118:$AU118,DersMatris_Degerlendirme!F$15:F$24)/(SUM(DersMatris_Degerlendirme!F$15:F$24))))/2,0))*(DersMatris!$E$12/100)</f>
        <v>0</v>
      </c>
      <c r="H118" s="204" cm="1">
        <f t="array" ref="H118">_xlfn.SINGLE(IFERROR(((MMULT(NotlarYuzdelikBasari!$E118:$N118,DersMatris_Degerlendirme!G$4:G$13)/(SUM(DersMatris_Degerlendirme!G$4:G$13)))+(MMULT(NotlarYuzdelikBasari!$AL118:$AU118,DersMatris_Degerlendirme!G$15:G$24)/(SUM(DersMatris_Degerlendirme!G$15:G$24))))/2,0))*(DersMatris!$F$12/100)</f>
        <v>0</v>
      </c>
      <c r="I118" s="204" cm="1">
        <f t="array" ref="I118">_xlfn.SINGLE(IFERROR(((MMULT(NotlarYuzdelikBasari!$E118:$N118,DersMatris_Degerlendirme!H$4:H$13)/(SUM(DersMatris_Degerlendirme!H$4:H$13)))+(MMULT(NotlarYuzdelikBasari!$AL118:$AU118,DersMatris_Degerlendirme!H$15:H$24)/(SUM(DersMatris_Degerlendirme!H$15:H$24))))/2,0))*(DersMatris!$G$12/100)</f>
        <v>0</v>
      </c>
      <c r="J118" s="204" cm="1">
        <f t="array" ref="J118">_xlfn.SINGLE(IFERROR(((MMULT(NotlarYuzdelikBasari!$E118:$N118,DersMatris_Degerlendirme!I$4:I$13)/(SUM(DersMatris_Degerlendirme!I$4:I$13)))+(MMULT(NotlarYuzdelikBasari!$AL118:$AU118,DersMatris_Degerlendirme!I$15:I$24)/(SUM(DersMatris_Degerlendirme!I$15:I$24))))/2,0))*(DersMatris!$H$12/100)</f>
        <v>0</v>
      </c>
      <c r="K118" s="204" cm="1">
        <f t="array" ref="K118">_xlfn.SINGLE(IFERROR(((MMULT(NotlarYuzdelikBasari!$E118:$N118,DersMatris_Degerlendirme!J$4:J$13)/(SUM(DersMatris_Degerlendirme!J$4:J$13)))+(MMULT(NotlarYuzdelikBasari!$AL118:$AU118,DersMatris_Degerlendirme!J$15:J$24)/(SUM(DersMatris_Degerlendirme!J$15:J$24))))/2,0))*(DersMatris!$I$12/100)</f>
        <v>0</v>
      </c>
      <c r="L118" s="204" cm="1">
        <f t="array" ref="L118">_xlfn.SINGLE(IFERROR(((MMULT(NotlarYuzdelikBasari!$E118:$N118,DersMatris_Degerlendirme!K$4:K$13)/(SUM(DersMatris_Degerlendirme!K$4:K$13)))+(MMULT(NotlarYuzdelikBasari!$AL118:$AU118,DersMatris_Degerlendirme!K$15:K$24)/(SUM(DersMatris_Degerlendirme!K$15:K$24))))/2,0))*(DersMatris!$J$12/100)</f>
        <v>0</v>
      </c>
      <c r="M118" s="204" cm="1">
        <f t="array" ref="M118">_xlfn.SINGLE(IFERROR(((MMULT(NotlarYuzdelikBasari!$E118:$N118,DersMatris_Degerlendirme!L$4:L$13)/(SUM(DersMatris_Degerlendirme!L$4:L$13)))+(MMULT(NotlarYuzdelikBasari!$AL118:$AU118,DersMatris_Degerlendirme!L$15:L$24)/(SUM(DersMatris_Degerlendirme!L$15:L$24))))/2,0))*(DersMatris!$K$12/100)</f>
        <v>0</v>
      </c>
      <c r="N118" s="204" cm="1">
        <f t="array" ref="N118">_xlfn.SINGLE(IFERROR(((MMULT(NotlarYuzdelikBasari!$E118:$N118,DersMatris_Degerlendirme!M$4:M$13)/(SUM(DersMatris_Degerlendirme!M$4:M$13)))+(MMULT(NotlarYuzdelikBasari!$AL118:$AU118,DersMatris_Degerlendirme!M$15:M$24)/(SUM(DersMatris_Degerlendirme!M$15:M$24))))/2,0))*(DersMatris!$L$12/100)</f>
        <v>0</v>
      </c>
      <c r="O118" s="204" cm="1">
        <f t="array" ref="O118">_xlfn.SINGLE(IFERROR(((MMULT(NotlarYuzdelikBasari!$E118:$N118,DersMatris_Degerlendirme!N$4:N$13)/(SUM(DersMatris_Degerlendirme!N$4:N$13)))+(MMULT(NotlarYuzdelikBasari!$AL118:$AU118,DersMatris_Degerlendirme!N$15:N$24)/(SUM(DersMatris_Degerlendirme!N$15:N$24))))/2,0))*(DersMatris!$M$12/100)</f>
        <v>0</v>
      </c>
      <c r="P118" s="204" cm="1">
        <f t="array" ref="P118">_xlfn.SINGLE(IFERROR(((MMULT(NotlarYuzdelikBasari!$E118:$N118,DersMatris_Degerlendirme!O$4:O$13)/(SUM(DersMatris_Degerlendirme!O$4:O$13)))+(MMULT(NotlarYuzdelikBasari!$AL118:$AU118,DersMatris_Degerlendirme!O$15:O$24)/(SUM(DersMatris_Degerlendirme!O$15:O$24))))/2,0))*(DersMatris!$N$12/100)</f>
        <v>0</v>
      </c>
      <c r="Q118" s="204" cm="1">
        <f t="array" ref="Q118">_xlfn.SINGLE(IFERROR(((MMULT(NotlarYuzdelikBasari!$E118:$N118,DersMatris_Degerlendirme!P$4:P$13)/(SUM(DersMatris_Degerlendirme!P$4:P$13)))+(MMULT(NotlarYuzdelikBasari!$AL118:$AU118,DersMatris_Degerlendirme!P$15:P$24)/(SUM(DersMatris_Degerlendirme!P$15:P$24))))/2,0))*(DersMatris!$O$12/100)</f>
        <v>0</v>
      </c>
      <c r="R118" s="204" cm="1">
        <f t="array" ref="R118">_xlfn.SINGLE(IFERROR(((MMULT(NotlarYuzdelikBasari!$E118:$N118,DersMatris_Degerlendirme!Q$4:Q$13)/(SUM(DersMatris_Degerlendirme!Q$4:Q$13)))+(MMULT(NotlarYuzdelikBasari!$AL118:$AU118,DersMatris_Degerlendirme!Q$15:Q$24)/(SUM(DersMatris_Degerlendirme!Q$15:Q$24))))/2,0))*(DersMatris!$P$12/100)</f>
        <v>0</v>
      </c>
      <c r="S118" s="204" cm="1">
        <f t="array" ref="S118">_xlfn.SINGLE(IFERROR(((MMULT(NotlarYuzdelikBasari!$E118:$N118,DersMatris_Degerlendirme!R$4:R$13)/(SUM(DersMatris_Degerlendirme!R$4:R$13)))+(MMULT(NotlarYuzdelikBasari!$AL118:$AU118,DersMatris_Degerlendirme!R$15:R$24)/(SUM(DersMatris_Degerlendirme!R$15:R$24))))/2,0))*(DersMatris!$Q$12/100)</f>
        <v>0</v>
      </c>
      <c r="U118" s="188">
        <f>IFERROR(
    (
        IFERROR( MMULT(NotlarYuzdelikBasari!$E118:$N118, Degerlendirme!D$4:D$13) / SUM(Degerlendirme!D$4:D$13), 0 ) +
        IFERROR( MMULT(NotlarYuzdelikBasari!$AL118:$AU118, Degerlendirme!D$15:D$24) / SUM(Degerlendirme!D$15:D$24), 0 )
    ) / 2,
    0
)</f>
        <v>0</v>
      </c>
      <c r="V118" s="188">
        <f>IFERROR(
    (
        IFERROR( MMULT(NotlarYuzdelikBasari!$E118:$N118, Degerlendirme!E$4:E$13) / SUM(Degerlendirme!E$4:E$13), 0 ) +
        IFERROR( MMULT(NotlarYuzdelikBasari!$AL118:$AU118, Degerlendirme!E$15:E$24) / SUM(Degerlendirme!E$15:E$24), 0 )
    ) / 2,
    0
)</f>
        <v>0</v>
      </c>
      <c r="W118" s="188">
        <f>IFERROR(
    (
        IFERROR( MMULT(NotlarYuzdelikBasari!$E118:$N118, Degerlendirme!F$4:F$13) / SUM(Degerlendirme!F$4:F$13), 0 ) +
        IFERROR( MMULT(NotlarYuzdelikBasari!$AL118:$AU118, Degerlendirme!F$15:F$24) / SUM(Degerlendirme!F$15:F$24), 0 )
    ) / 2,
    0
)</f>
        <v>0</v>
      </c>
      <c r="X118" s="188">
        <f>IFERROR(
    (
        IFERROR( MMULT(NotlarYuzdelikBasari!$E118:$N118, Degerlendirme!G$4:G$13) / SUM(Degerlendirme!G$4:G$13), 0 ) +
        IFERROR( MMULT(NotlarYuzdelikBasari!$AL118:$AU118, Degerlendirme!G$15:G$24) / SUM(Degerlendirme!G$15:G$24), 0 )
    ) / 2,
    0
)</f>
        <v>0</v>
      </c>
      <c r="Y118" s="188">
        <f>IFERROR(
    (
        IFERROR( MMULT(NotlarYuzdelikBasari!$E118:$N118, Degerlendirme!H$4:H$13) / SUM(Degerlendirme!H$4:H$13), 0 ) +
        IFERROR( MMULT(NotlarYuzdelikBasari!$AL118:$AU118, Degerlendirme!H$15:H$24) / SUM(Degerlendirme!H$15:H$24), 0 )
    ) / 2,
    0
)</f>
        <v>0</v>
      </c>
      <c r="Z118" s="188">
        <f>IFERROR(
    (
        IFERROR( MMULT(NotlarYuzdelikBasari!$E118:$N118, Degerlendirme!I$4:I$13) / SUM(Degerlendirme!I$4:I$13), 0 ) +
        IFERROR( MMULT(NotlarYuzdelikBasari!$AL118:$AU118, Degerlendirme!I$15:I$24) / SUM(Degerlendirme!I$15:I$24), 0 )
    ) / 2,
    0
)</f>
        <v>0</v>
      </c>
      <c r="AA118" s="188">
        <f>IFERROR(
    (
        IFERROR( MMULT(NotlarYuzdelikBasari!$E118:$N118, Degerlendirme!J$4:J$13) / SUM(Degerlendirme!J$4:J$13), 0 ) +
        IFERROR( MMULT(NotlarYuzdelikBasari!$AL118:$AU118, Degerlendirme!J$15:J$24) / SUM(Degerlendirme!J$15:J$24), 0 )
    ) / 2,
    0
)</f>
        <v>0</v>
      </c>
      <c r="AB118" s="188">
        <f>IFERROR(
    (
        IFERROR( MMULT(NotlarYuzdelikBasari!$E118:$N118, Degerlendirme!K$4:K$13) / SUM(Degerlendirme!K$4:K$13), 0 ) +
        IFERROR( MMULT(NotlarYuzdelikBasari!$AL118:$AU118, Degerlendirme!K$15:K$24) / SUM(Degerlendirme!K$15:K$24), 0 )
    ) / 2,
    0
)</f>
        <v>0</v>
      </c>
    </row>
    <row r="119" spans="1:28" x14ac:dyDescent="0.25">
      <c r="A119" s="94">
        <v>117</v>
      </c>
      <c r="B119" s="143" t="str">
        <f>IF(Notlar!B119&lt;&gt;"",Notlar!B119,"")</f>
        <v/>
      </c>
      <c r="C119" s="144" t="str">
        <f>IF(Notlar!C119&lt;&gt;"",Notlar!C119,"")</f>
        <v/>
      </c>
      <c r="D119" s="184" t="str">
        <f>IF(Notlar!D119&lt;&gt;"",Notlar!D119,"")</f>
        <v/>
      </c>
      <c r="E119" s="208" cm="1">
        <f t="array" ref="E119">_xlfn.SINGLE(IFERROR(((MMULT(NotlarYuzdelikBasari!$E119:$N119,DersMatris_Degerlendirme!D$4:D$13)/(SUM(DersMatris_Degerlendirme!D$4:D$13)))+(MMULT(NotlarYuzdelikBasari!$AL119:$AU119,DersMatris_Degerlendirme!D$15:D$24)/(SUM(DersMatris_Degerlendirme!D$15:D$24))))/2,0))*(DersMatris!$C$12/100)</f>
        <v>0</v>
      </c>
      <c r="F119" s="208" cm="1">
        <f t="array" ref="F119">_xlfn.SINGLE(IFERROR(((MMULT(NotlarYuzdelikBasari!$E119:$N119,DersMatris_Degerlendirme!E$4:E$13)/(SUM(DersMatris_Degerlendirme!E$4:E$13)))+(MMULT(NotlarYuzdelikBasari!$AL119:$AU119,DersMatris_Degerlendirme!E$15:E$24)/(SUM(DersMatris_Degerlendirme!E$15:E$24))))/2,0))*(DersMatris!$D$12/100)</f>
        <v>0</v>
      </c>
      <c r="G119" s="204" cm="1">
        <f t="array" ref="G119">_xlfn.SINGLE(IFERROR(((MMULT(NotlarYuzdelikBasari!$E119:$N119,DersMatris_Degerlendirme!F$4:F$13)/(SUM(DersMatris_Degerlendirme!F$4:F$13)))+(MMULT(NotlarYuzdelikBasari!$AL119:$AU119,DersMatris_Degerlendirme!F$15:F$24)/(SUM(DersMatris_Degerlendirme!F$15:F$24))))/2,0))*(DersMatris!$E$12/100)</f>
        <v>0</v>
      </c>
      <c r="H119" s="204" cm="1">
        <f t="array" ref="H119">_xlfn.SINGLE(IFERROR(((MMULT(NotlarYuzdelikBasari!$E119:$N119,DersMatris_Degerlendirme!G$4:G$13)/(SUM(DersMatris_Degerlendirme!G$4:G$13)))+(MMULT(NotlarYuzdelikBasari!$AL119:$AU119,DersMatris_Degerlendirme!G$15:G$24)/(SUM(DersMatris_Degerlendirme!G$15:G$24))))/2,0))*(DersMatris!$F$12/100)</f>
        <v>0</v>
      </c>
      <c r="I119" s="204" cm="1">
        <f t="array" ref="I119">_xlfn.SINGLE(IFERROR(((MMULT(NotlarYuzdelikBasari!$E119:$N119,DersMatris_Degerlendirme!H$4:H$13)/(SUM(DersMatris_Degerlendirme!H$4:H$13)))+(MMULT(NotlarYuzdelikBasari!$AL119:$AU119,DersMatris_Degerlendirme!H$15:H$24)/(SUM(DersMatris_Degerlendirme!H$15:H$24))))/2,0))*(DersMatris!$G$12/100)</f>
        <v>0</v>
      </c>
      <c r="J119" s="204" cm="1">
        <f t="array" ref="J119">_xlfn.SINGLE(IFERROR(((MMULT(NotlarYuzdelikBasari!$E119:$N119,DersMatris_Degerlendirme!I$4:I$13)/(SUM(DersMatris_Degerlendirme!I$4:I$13)))+(MMULT(NotlarYuzdelikBasari!$AL119:$AU119,DersMatris_Degerlendirme!I$15:I$24)/(SUM(DersMatris_Degerlendirme!I$15:I$24))))/2,0))*(DersMatris!$H$12/100)</f>
        <v>0</v>
      </c>
      <c r="K119" s="204" cm="1">
        <f t="array" ref="K119">_xlfn.SINGLE(IFERROR(((MMULT(NotlarYuzdelikBasari!$E119:$N119,DersMatris_Degerlendirme!J$4:J$13)/(SUM(DersMatris_Degerlendirme!J$4:J$13)))+(MMULT(NotlarYuzdelikBasari!$AL119:$AU119,DersMatris_Degerlendirme!J$15:J$24)/(SUM(DersMatris_Degerlendirme!J$15:J$24))))/2,0))*(DersMatris!$I$12/100)</f>
        <v>0</v>
      </c>
      <c r="L119" s="204" cm="1">
        <f t="array" ref="L119">_xlfn.SINGLE(IFERROR(((MMULT(NotlarYuzdelikBasari!$E119:$N119,DersMatris_Degerlendirme!K$4:K$13)/(SUM(DersMatris_Degerlendirme!K$4:K$13)))+(MMULT(NotlarYuzdelikBasari!$AL119:$AU119,DersMatris_Degerlendirme!K$15:K$24)/(SUM(DersMatris_Degerlendirme!K$15:K$24))))/2,0))*(DersMatris!$J$12/100)</f>
        <v>0</v>
      </c>
      <c r="M119" s="204" cm="1">
        <f t="array" ref="M119">_xlfn.SINGLE(IFERROR(((MMULT(NotlarYuzdelikBasari!$E119:$N119,DersMatris_Degerlendirme!L$4:L$13)/(SUM(DersMatris_Degerlendirme!L$4:L$13)))+(MMULT(NotlarYuzdelikBasari!$AL119:$AU119,DersMatris_Degerlendirme!L$15:L$24)/(SUM(DersMatris_Degerlendirme!L$15:L$24))))/2,0))*(DersMatris!$K$12/100)</f>
        <v>0</v>
      </c>
      <c r="N119" s="204" cm="1">
        <f t="array" ref="N119">_xlfn.SINGLE(IFERROR(((MMULT(NotlarYuzdelikBasari!$E119:$N119,DersMatris_Degerlendirme!M$4:M$13)/(SUM(DersMatris_Degerlendirme!M$4:M$13)))+(MMULT(NotlarYuzdelikBasari!$AL119:$AU119,DersMatris_Degerlendirme!M$15:M$24)/(SUM(DersMatris_Degerlendirme!M$15:M$24))))/2,0))*(DersMatris!$L$12/100)</f>
        <v>0</v>
      </c>
      <c r="O119" s="204" cm="1">
        <f t="array" ref="O119">_xlfn.SINGLE(IFERROR(((MMULT(NotlarYuzdelikBasari!$E119:$N119,DersMatris_Degerlendirme!N$4:N$13)/(SUM(DersMatris_Degerlendirme!N$4:N$13)))+(MMULT(NotlarYuzdelikBasari!$AL119:$AU119,DersMatris_Degerlendirme!N$15:N$24)/(SUM(DersMatris_Degerlendirme!N$15:N$24))))/2,0))*(DersMatris!$M$12/100)</f>
        <v>0</v>
      </c>
      <c r="P119" s="204" cm="1">
        <f t="array" ref="P119">_xlfn.SINGLE(IFERROR(((MMULT(NotlarYuzdelikBasari!$E119:$N119,DersMatris_Degerlendirme!O$4:O$13)/(SUM(DersMatris_Degerlendirme!O$4:O$13)))+(MMULT(NotlarYuzdelikBasari!$AL119:$AU119,DersMatris_Degerlendirme!O$15:O$24)/(SUM(DersMatris_Degerlendirme!O$15:O$24))))/2,0))*(DersMatris!$N$12/100)</f>
        <v>0</v>
      </c>
      <c r="Q119" s="204" cm="1">
        <f t="array" ref="Q119">_xlfn.SINGLE(IFERROR(((MMULT(NotlarYuzdelikBasari!$E119:$N119,DersMatris_Degerlendirme!P$4:P$13)/(SUM(DersMatris_Degerlendirme!P$4:P$13)))+(MMULT(NotlarYuzdelikBasari!$AL119:$AU119,DersMatris_Degerlendirme!P$15:P$24)/(SUM(DersMatris_Degerlendirme!P$15:P$24))))/2,0))*(DersMatris!$O$12/100)</f>
        <v>0</v>
      </c>
      <c r="R119" s="204" cm="1">
        <f t="array" ref="R119">_xlfn.SINGLE(IFERROR(((MMULT(NotlarYuzdelikBasari!$E119:$N119,DersMatris_Degerlendirme!Q$4:Q$13)/(SUM(DersMatris_Degerlendirme!Q$4:Q$13)))+(MMULT(NotlarYuzdelikBasari!$AL119:$AU119,DersMatris_Degerlendirme!Q$15:Q$24)/(SUM(DersMatris_Degerlendirme!Q$15:Q$24))))/2,0))*(DersMatris!$P$12/100)</f>
        <v>0</v>
      </c>
      <c r="S119" s="204" cm="1">
        <f t="array" ref="S119">_xlfn.SINGLE(IFERROR(((MMULT(NotlarYuzdelikBasari!$E119:$N119,DersMatris_Degerlendirme!R$4:R$13)/(SUM(DersMatris_Degerlendirme!R$4:R$13)))+(MMULT(NotlarYuzdelikBasari!$AL119:$AU119,DersMatris_Degerlendirme!R$15:R$24)/(SUM(DersMatris_Degerlendirme!R$15:R$24))))/2,0))*(DersMatris!$Q$12/100)</f>
        <v>0</v>
      </c>
      <c r="U119" s="188">
        <f>IFERROR(
    (
        IFERROR( MMULT(NotlarYuzdelikBasari!$E119:$N119, Degerlendirme!D$4:D$13) / SUM(Degerlendirme!D$4:D$13), 0 ) +
        IFERROR( MMULT(NotlarYuzdelikBasari!$AL119:$AU119, Degerlendirme!D$15:D$24) / SUM(Degerlendirme!D$15:D$24), 0 )
    ) / 2,
    0
)</f>
        <v>0</v>
      </c>
      <c r="V119" s="188">
        <f>IFERROR(
    (
        IFERROR( MMULT(NotlarYuzdelikBasari!$E119:$N119, Degerlendirme!E$4:E$13) / SUM(Degerlendirme!E$4:E$13), 0 ) +
        IFERROR( MMULT(NotlarYuzdelikBasari!$AL119:$AU119, Degerlendirme!E$15:E$24) / SUM(Degerlendirme!E$15:E$24), 0 )
    ) / 2,
    0
)</f>
        <v>0</v>
      </c>
      <c r="W119" s="188">
        <f>IFERROR(
    (
        IFERROR( MMULT(NotlarYuzdelikBasari!$E119:$N119, Degerlendirme!F$4:F$13) / SUM(Degerlendirme!F$4:F$13), 0 ) +
        IFERROR( MMULT(NotlarYuzdelikBasari!$AL119:$AU119, Degerlendirme!F$15:F$24) / SUM(Degerlendirme!F$15:F$24), 0 )
    ) / 2,
    0
)</f>
        <v>0</v>
      </c>
      <c r="X119" s="188">
        <f>IFERROR(
    (
        IFERROR( MMULT(NotlarYuzdelikBasari!$E119:$N119, Degerlendirme!G$4:G$13) / SUM(Degerlendirme!G$4:G$13), 0 ) +
        IFERROR( MMULT(NotlarYuzdelikBasari!$AL119:$AU119, Degerlendirme!G$15:G$24) / SUM(Degerlendirme!G$15:G$24), 0 )
    ) / 2,
    0
)</f>
        <v>0</v>
      </c>
      <c r="Y119" s="188">
        <f>IFERROR(
    (
        IFERROR( MMULT(NotlarYuzdelikBasari!$E119:$N119, Degerlendirme!H$4:H$13) / SUM(Degerlendirme!H$4:H$13), 0 ) +
        IFERROR( MMULT(NotlarYuzdelikBasari!$AL119:$AU119, Degerlendirme!H$15:H$24) / SUM(Degerlendirme!H$15:H$24), 0 )
    ) / 2,
    0
)</f>
        <v>0</v>
      </c>
      <c r="Z119" s="188">
        <f>IFERROR(
    (
        IFERROR( MMULT(NotlarYuzdelikBasari!$E119:$N119, Degerlendirme!I$4:I$13) / SUM(Degerlendirme!I$4:I$13), 0 ) +
        IFERROR( MMULT(NotlarYuzdelikBasari!$AL119:$AU119, Degerlendirme!I$15:I$24) / SUM(Degerlendirme!I$15:I$24), 0 )
    ) / 2,
    0
)</f>
        <v>0</v>
      </c>
      <c r="AA119" s="188">
        <f>IFERROR(
    (
        IFERROR( MMULT(NotlarYuzdelikBasari!$E119:$N119, Degerlendirme!J$4:J$13) / SUM(Degerlendirme!J$4:J$13), 0 ) +
        IFERROR( MMULT(NotlarYuzdelikBasari!$AL119:$AU119, Degerlendirme!J$15:J$24) / SUM(Degerlendirme!J$15:J$24), 0 )
    ) / 2,
    0
)</f>
        <v>0</v>
      </c>
      <c r="AB119" s="188">
        <f>IFERROR(
    (
        IFERROR( MMULT(NotlarYuzdelikBasari!$E119:$N119, Degerlendirme!K$4:K$13) / SUM(Degerlendirme!K$4:K$13), 0 ) +
        IFERROR( MMULT(NotlarYuzdelikBasari!$AL119:$AU119, Degerlendirme!K$15:K$24) / SUM(Degerlendirme!K$15:K$24), 0 )
    ) / 2,
    0
)</f>
        <v>0</v>
      </c>
    </row>
    <row r="120" spans="1:28" x14ac:dyDescent="0.25">
      <c r="A120" s="95">
        <v>118</v>
      </c>
      <c r="B120" s="141" t="str">
        <f>IF(Notlar!B120&lt;&gt;"",Notlar!B120,"")</f>
        <v/>
      </c>
      <c r="C120" s="142" t="str">
        <f>IF(Notlar!C120&lt;&gt;"",Notlar!C120,"")</f>
        <v/>
      </c>
      <c r="D120" s="183" t="str">
        <f>IF(Notlar!D120&lt;&gt;"",Notlar!D120,"")</f>
        <v/>
      </c>
      <c r="E120" s="208" cm="1">
        <f t="array" ref="E120">_xlfn.SINGLE(IFERROR(((MMULT(NotlarYuzdelikBasari!$E120:$N120,DersMatris_Degerlendirme!D$4:D$13)/(SUM(DersMatris_Degerlendirme!D$4:D$13)))+(MMULT(NotlarYuzdelikBasari!$AL120:$AU120,DersMatris_Degerlendirme!D$15:D$24)/(SUM(DersMatris_Degerlendirme!D$15:D$24))))/2,0))*(DersMatris!$C$12/100)</f>
        <v>0</v>
      </c>
      <c r="F120" s="208" cm="1">
        <f t="array" ref="F120">_xlfn.SINGLE(IFERROR(((MMULT(NotlarYuzdelikBasari!$E120:$N120,DersMatris_Degerlendirme!E$4:E$13)/(SUM(DersMatris_Degerlendirme!E$4:E$13)))+(MMULT(NotlarYuzdelikBasari!$AL120:$AU120,DersMatris_Degerlendirme!E$15:E$24)/(SUM(DersMatris_Degerlendirme!E$15:E$24))))/2,0))*(DersMatris!$D$12/100)</f>
        <v>0</v>
      </c>
      <c r="G120" s="204" cm="1">
        <f t="array" ref="G120">_xlfn.SINGLE(IFERROR(((MMULT(NotlarYuzdelikBasari!$E120:$N120,DersMatris_Degerlendirme!F$4:F$13)/(SUM(DersMatris_Degerlendirme!F$4:F$13)))+(MMULT(NotlarYuzdelikBasari!$AL120:$AU120,DersMatris_Degerlendirme!F$15:F$24)/(SUM(DersMatris_Degerlendirme!F$15:F$24))))/2,0))*(DersMatris!$E$12/100)</f>
        <v>0</v>
      </c>
      <c r="H120" s="204" cm="1">
        <f t="array" ref="H120">_xlfn.SINGLE(IFERROR(((MMULT(NotlarYuzdelikBasari!$E120:$N120,DersMatris_Degerlendirme!G$4:G$13)/(SUM(DersMatris_Degerlendirme!G$4:G$13)))+(MMULT(NotlarYuzdelikBasari!$AL120:$AU120,DersMatris_Degerlendirme!G$15:G$24)/(SUM(DersMatris_Degerlendirme!G$15:G$24))))/2,0))*(DersMatris!$F$12/100)</f>
        <v>0</v>
      </c>
      <c r="I120" s="204" cm="1">
        <f t="array" ref="I120">_xlfn.SINGLE(IFERROR(((MMULT(NotlarYuzdelikBasari!$E120:$N120,DersMatris_Degerlendirme!H$4:H$13)/(SUM(DersMatris_Degerlendirme!H$4:H$13)))+(MMULT(NotlarYuzdelikBasari!$AL120:$AU120,DersMatris_Degerlendirme!H$15:H$24)/(SUM(DersMatris_Degerlendirme!H$15:H$24))))/2,0))*(DersMatris!$G$12/100)</f>
        <v>0</v>
      </c>
      <c r="J120" s="204" cm="1">
        <f t="array" ref="J120">_xlfn.SINGLE(IFERROR(((MMULT(NotlarYuzdelikBasari!$E120:$N120,DersMatris_Degerlendirme!I$4:I$13)/(SUM(DersMatris_Degerlendirme!I$4:I$13)))+(MMULT(NotlarYuzdelikBasari!$AL120:$AU120,DersMatris_Degerlendirme!I$15:I$24)/(SUM(DersMatris_Degerlendirme!I$15:I$24))))/2,0))*(DersMatris!$H$12/100)</f>
        <v>0</v>
      </c>
      <c r="K120" s="204" cm="1">
        <f t="array" ref="K120">_xlfn.SINGLE(IFERROR(((MMULT(NotlarYuzdelikBasari!$E120:$N120,DersMatris_Degerlendirme!J$4:J$13)/(SUM(DersMatris_Degerlendirme!J$4:J$13)))+(MMULT(NotlarYuzdelikBasari!$AL120:$AU120,DersMatris_Degerlendirme!J$15:J$24)/(SUM(DersMatris_Degerlendirme!J$15:J$24))))/2,0))*(DersMatris!$I$12/100)</f>
        <v>0</v>
      </c>
      <c r="L120" s="204" cm="1">
        <f t="array" ref="L120">_xlfn.SINGLE(IFERROR(((MMULT(NotlarYuzdelikBasari!$E120:$N120,DersMatris_Degerlendirme!K$4:K$13)/(SUM(DersMatris_Degerlendirme!K$4:K$13)))+(MMULT(NotlarYuzdelikBasari!$AL120:$AU120,DersMatris_Degerlendirme!K$15:K$24)/(SUM(DersMatris_Degerlendirme!K$15:K$24))))/2,0))*(DersMatris!$J$12/100)</f>
        <v>0</v>
      </c>
      <c r="M120" s="204" cm="1">
        <f t="array" ref="M120">_xlfn.SINGLE(IFERROR(((MMULT(NotlarYuzdelikBasari!$E120:$N120,DersMatris_Degerlendirme!L$4:L$13)/(SUM(DersMatris_Degerlendirme!L$4:L$13)))+(MMULT(NotlarYuzdelikBasari!$AL120:$AU120,DersMatris_Degerlendirme!L$15:L$24)/(SUM(DersMatris_Degerlendirme!L$15:L$24))))/2,0))*(DersMatris!$K$12/100)</f>
        <v>0</v>
      </c>
      <c r="N120" s="204" cm="1">
        <f t="array" ref="N120">_xlfn.SINGLE(IFERROR(((MMULT(NotlarYuzdelikBasari!$E120:$N120,DersMatris_Degerlendirme!M$4:M$13)/(SUM(DersMatris_Degerlendirme!M$4:M$13)))+(MMULT(NotlarYuzdelikBasari!$AL120:$AU120,DersMatris_Degerlendirme!M$15:M$24)/(SUM(DersMatris_Degerlendirme!M$15:M$24))))/2,0))*(DersMatris!$L$12/100)</f>
        <v>0</v>
      </c>
      <c r="O120" s="204" cm="1">
        <f t="array" ref="O120">_xlfn.SINGLE(IFERROR(((MMULT(NotlarYuzdelikBasari!$E120:$N120,DersMatris_Degerlendirme!N$4:N$13)/(SUM(DersMatris_Degerlendirme!N$4:N$13)))+(MMULT(NotlarYuzdelikBasari!$AL120:$AU120,DersMatris_Degerlendirme!N$15:N$24)/(SUM(DersMatris_Degerlendirme!N$15:N$24))))/2,0))*(DersMatris!$M$12/100)</f>
        <v>0</v>
      </c>
      <c r="P120" s="204" cm="1">
        <f t="array" ref="P120">_xlfn.SINGLE(IFERROR(((MMULT(NotlarYuzdelikBasari!$E120:$N120,DersMatris_Degerlendirme!O$4:O$13)/(SUM(DersMatris_Degerlendirme!O$4:O$13)))+(MMULT(NotlarYuzdelikBasari!$AL120:$AU120,DersMatris_Degerlendirme!O$15:O$24)/(SUM(DersMatris_Degerlendirme!O$15:O$24))))/2,0))*(DersMatris!$N$12/100)</f>
        <v>0</v>
      </c>
      <c r="Q120" s="204" cm="1">
        <f t="array" ref="Q120">_xlfn.SINGLE(IFERROR(((MMULT(NotlarYuzdelikBasari!$E120:$N120,DersMatris_Degerlendirme!P$4:P$13)/(SUM(DersMatris_Degerlendirme!P$4:P$13)))+(MMULT(NotlarYuzdelikBasari!$AL120:$AU120,DersMatris_Degerlendirme!P$15:P$24)/(SUM(DersMatris_Degerlendirme!P$15:P$24))))/2,0))*(DersMatris!$O$12/100)</f>
        <v>0</v>
      </c>
      <c r="R120" s="204" cm="1">
        <f t="array" ref="R120">_xlfn.SINGLE(IFERROR(((MMULT(NotlarYuzdelikBasari!$E120:$N120,DersMatris_Degerlendirme!Q$4:Q$13)/(SUM(DersMatris_Degerlendirme!Q$4:Q$13)))+(MMULT(NotlarYuzdelikBasari!$AL120:$AU120,DersMatris_Degerlendirme!Q$15:Q$24)/(SUM(DersMatris_Degerlendirme!Q$15:Q$24))))/2,0))*(DersMatris!$P$12/100)</f>
        <v>0</v>
      </c>
      <c r="S120" s="204" cm="1">
        <f t="array" ref="S120">_xlfn.SINGLE(IFERROR(((MMULT(NotlarYuzdelikBasari!$E120:$N120,DersMatris_Degerlendirme!R$4:R$13)/(SUM(DersMatris_Degerlendirme!R$4:R$13)))+(MMULT(NotlarYuzdelikBasari!$AL120:$AU120,DersMatris_Degerlendirme!R$15:R$24)/(SUM(DersMatris_Degerlendirme!R$15:R$24))))/2,0))*(DersMatris!$Q$12/100)</f>
        <v>0</v>
      </c>
      <c r="U120" s="188">
        <f>IFERROR(
    (
        IFERROR( MMULT(NotlarYuzdelikBasari!$E120:$N120, Degerlendirme!D$4:D$13) / SUM(Degerlendirme!D$4:D$13), 0 ) +
        IFERROR( MMULT(NotlarYuzdelikBasari!$AL120:$AU120, Degerlendirme!D$15:D$24) / SUM(Degerlendirme!D$15:D$24), 0 )
    ) / 2,
    0
)</f>
        <v>0</v>
      </c>
      <c r="V120" s="188">
        <f>IFERROR(
    (
        IFERROR( MMULT(NotlarYuzdelikBasari!$E120:$N120, Degerlendirme!E$4:E$13) / SUM(Degerlendirme!E$4:E$13), 0 ) +
        IFERROR( MMULT(NotlarYuzdelikBasari!$AL120:$AU120, Degerlendirme!E$15:E$24) / SUM(Degerlendirme!E$15:E$24), 0 )
    ) / 2,
    0
)</f>
        <v>0</v>
      </c>
      <c r="W120" s="188">
        <f>IFERROR(
    (
        IFERROR( MMULT(NotlarYuzdelikBasari!$E120:$N120, Degerlendirme!F$4:F$13) / SUM(Degerlendirme!F$4:F$13), 0 ) +
        IFERROR( MMULT(NotlarYuzdelikBasari!$AL120:$AU120, Degerlendirme!F$15:F$24) / SUM(Degerlendirme!F$15:F$24), 0 )
    ) / 2,
    0
)</f>
        <v>0</v>
      </c>
      <c r="X120" s="188">
        <f>IFERROR(
    (
        IFERROR( MMULT(NotlarYuzdelikBasari!$E120:$N120, Degerlendirme!G$4:G$13) / SUM(Degerlendirme!G$4:G$13), 0 ) +
        IFERROR( MMULT(NotlarYuzdelikBasari!$AL120:$AU120, Degerlendirme!G$15:G$24) / SUM(Degerlendirme!G$15:G$24), 0 )
    ) / 2,
    0
)</f>
        <v>0</v>
      </c>
      <c r="Y120" s="188">
        <f>IFERROR(
    (
        IFERROR( MMULT(NotlarYuzdelikBasari!$E120:$N120, Degerlendirme!H$4:H$13) / SUM(Degerlendirme!H$4:H$13), 0 ) +
        IFERROR( MMULT(NotlarYuzdelikBasari!$AL120:$AU120, Degerlendirme!H$15:H$24) / SUM(Degerlendirme!H$15:H$24), 0 )
    ) / 2,
    0
)</f>
        <v>0</v>
      </c>
      <c r="Z120" s="188">
        <f>IFERROR(
    (
        IFERROR( MMULT(NotlarYuzdelikBasari!$E120:$N120, Degerlendirme!I$4:I$13) / SUM(Degerlendirme!I$4:I$13), 0 ) +
        IFERROR( MMULT(NotlarYuzdelikBasari!$AL120:$AU120, Degerlendirme!I$15:I$24) / SUM(Degerlendirme!I$15:I$24), 0 )
    ) / 2,
    0
)</f>
        <v>0</v>
      </c>
      <c r="AA120" s="188">
        <f>IFERROR(
    (
        IFERROR( MMULT(NotlarYuzdelikBasari!$E120:$N120, Degerlendirme!J$4:J$13) / SUM(Degerlendirme!J$4:J$13), 0 ) +
        IFERROR( MMULT(NotlarYuzdelikBasari!$AL120:$AU120, Degerlendirme!J$15:J$24) / SUM(Degerlendirme!J$15:J$24), 0 )
    ) / 2,
    0
)</f>
        <v>0</v>
      </c>
      <c r="AB120" s="188">
        <f>IFERROR(
    (
        IFERROR( MMULT(NotlarYuzdelikBasari!$E120:$N120, Degerlendirme!K$4:K$13) / SUM(Degerlendirme!K$4:K$13), 0 ) +
        IFERROR( MMULT(NotlarYuzdelikBasari!$AL120:$AU120, Degerlendirme!K$15:K$24) / SUM(Degerlendirme!K$15:K$24), 0 )
    ) / 2,
    0
)</f>
        <v>0</v>
      </c>
    </row>
    <row r="121" spans="1:28" x14ac:dyDescent="0.25">
      <c r="A121" s="94">
        <v>119</v>
      </c>
      <c r="B121" s="143" t="str">
        <f>IF(Notlar!B121&lt;&gt;"",Notlar!B121,"")</f>
        <v/>
      </c>
      <c r="C121" s="144" t="str">
        <f>IF(Notlar!C121&lt;&gt;"",Notlar!C121,"")</f>
        <v/>
      </c>
      <c r="D121" s="184" t="str">
        <f>IF(Notlar!D121&lt;&gt;"",Notlar!D121,"")</f>
        <v/>
      </c>
      <c r="E121" s="208" cm="1">
        <f t="array" ref="E121">_xlfn.SINGLE(IFERROR(((MMULT(NotlarYuzdelikBasari!$E121:$N121,DersMatris_Degerlendirme!D$4:D$13)/(SUM(DersMatris_Degerlendirme!D$4:D$13)))+(MMULT(NotlarYuzdelikBasari!$AL121:$AU121,DersMatris_Degerlendirme!D$15:D$24)/(SUM(DersMatris_Degerlendirme!D$15:D$24))))/2,0))*(DersMatris!$C$12/100)</f>
        <v>0</v>
      </c>
      <c r="F121" s="208" cm="1">
        <f t="array" ref="F121">_xlfn.SINGLE(IFERROR(((MMULT(NotlarYuzdelikBasari!$E121:$N121,DersMatris_Degerlendirme!E$4:E$13)/(SUM(DersMatris_Degerlendirme!E$4:E$13)))+(MMULT(NotlarYuzdelikBasari!$AL121:$AU121,DersMatris_Degerlendirme!E$15:E$24)/(SUM(DersMatris_Degerlendirme!E$15:E$24))))/2,0))*(DersMatris!$D$12/100)</f>
        <v>0</v>
      </c>
      <c r="G121" s="204" cm="1">
        <f t="array" ref="G121">_xlfn.SINGLE(IFERROR(((MMULT(NotlarYuzdelikBasari!$E121:$N121,DersMatris_Degerlendirme!F$4:F$13)/(SUM(DersMatris_Degerlendirme!F$4:F$13)))+(MMULT(NotlarYuzdelikBasari!$AL121:$AU121,DersMatris_Degerlendirme!F$15:F$24)/(SUM(DersMatris_Degerlendirme!F$15:F$24))))/2,0))*(DersMatris!$E$12/100)</f>
        <v>0</v>
      </c>
      <c r="H121" s="204" cm="1">
        <f t="array" ref="H121">_xlfn.SINGLE(IFERROR(((MMULT(NotlarYuzdelikBasari!$E121:$N121,DersMatris_Degerlendirme!G$4:G$13)/(SUM(DersMatris_Degerlendirme!G$4:G$13)))+(MMULT(NotlarYuzdelikBasari!$AL121:$AU121,DersMatris_Degerlendirme!G$15:G$24)/(SUM(DersMatris_Degerlendirme!G$15:G$24))))/2,0))*(DersMatris!$F$12/100)</f>
        <v>0</v>
      </c>
      <c r="I121" s="204" cm="1">
        <f t="array" ref="I121">_xlfn.SINGLE(IFERROR(((MMULT(NotlarYuzdelikBasari!$E121:$N121,DersMatris_Degerlendirme!H$4:H$13)/(SUM(DersMatris_Degerlendirme!H$4:H$13)))+(MMULT(NotlarYuzdelikBasari!$AL121:$AU121,DersMatris_Degerlendirme!H$15:H$24)/(SUM(DersMatris_Degerlendirme!H$15:H$24))))/2,0))*(DersMatris!$G$12/100)</f>
        <v>0</v>
      </c>
      <c r="J121" s="204" cm="1">
        <f t="array" ref="J121">_xlfn.SINGLE(IFERROR(((MMULT(NotlarYuzdelikBasari!$E121:$N121,DersMatris_Degerlendirme!I$4:I$13)/(SUM(DersMatris_Degerlendirme!I$4:I$13)))+(MMULT(NotlarYuzdelikBasari!$AL121:$AU121,DersMatris_Degerlendirme!I$15:I$24)/(SUM(DersMatris_Degerlendirme!I$15:I$24))))/2,0))*(DersMatris!$H$12/100)</f>
        <v>0</v>
      </c>
      <c r="K121" s="204" cm="1">
        <f t="array" ref="K121">_xlfn.SINGLE(IFERROR(((MMULT(NotlarYuzdelikBasari!$E121:$N121,DersMatris_Degerlendirme!J$4:J$13)/(SUM(DersMatris_Degerlendirme!J$4:J$13)))+(MMULT(NotlarYuzdelikBasari!$AL121:$AU121,DersMatris_Degerlendirme!J$15:J$24)/(SUM(DersMatris_Degerlendirme!J$15:J$24))))/2,0))*(DersMatris!$I$12/100)</f>
        <v>0</v>
      </c>
      <c r="L121" s="204" cm="1">
        <f t="array" ref="L121">_xlfn.SINGLE(IFERROR(((MMULT(NotlarYuzdelikBasari!$E121:$N121,DersMatris_Degerlendirme!K$4:K$13)/(SUM(DersMatris_Degerlendirme!K$4:K$13)))+(MMULT(NotlarYuzdelikBasari!$AL121:$AU121,DersMatris_Degerlendirme!K$15:K$24)/(SUM(DersMatris_Degerlendirme!K$15:K$24))))/2,0))*(DersMatris!$J$12/100)</f>
        <v>0</v>
      </c>
      <c r="M121" s="204" cm="1">
        <f t="array" ref="M121">_xlfn.SINGLE(IFERROR(((MMULT(NotlarYuzdelikBasari!$E121:$N121,DersMatris_Degerlendirme!L$4:L$13)/(SUM(DersMatris_Degerlendirme!L$4:L$13)))+(MMULT(NotlarYuzdelikBasari!$AL121:$AU121,DersMatris_Degerlendirme!L$15:L$24)/(SUM(DersMatris_Degerlendirme!L$15:L$24))))/2,0))*(DersMatris!$K$12/100)</f>
        <v>0</v>
      </c>
      <c r="N121" s="204" cm="1">
        <f t="array" ref="N121">_xlfn.SINGLE(IFERROR(((MMULT(NotlarYuzdelikBasari!$E121:$N121,DersMatris_Degerlendirme!M$4:M$13)/(SUM(DersMatris_Degerlendirme!M$4:M$13)))+(MMULT(NotlarYuzdelikBasari!$AL121:$AU121,DersMatris_Degerlendirme!M$15:M$24)/(SUM(DersMatris_Degerlendirme!M$15:M$24))))/2,0))*(DersMatris!$L$12/100)</f>
        <v>0</v>
      </c>
      <c r="O121" s="204" cm="1">
        <f t="array" ref="O121">_xlfn.SINGLE(IFERROR(((MMULT(NotlarYuzdelikBasari!$E121:$N121,DersMatris_Degerlendirme!N$4:N$13)/(SUM(DersMatris_Degerlendirme!N$4:N$13)))+(MMULT(NotlarYuzdelikBasari!$AL121:$AU121,DersMatris_Degerlendirme!N$15:N$24)/(SUM(DersMatris_Degerlendirme!N$15:N$24))))/2,0))*(DersMatris!$M$12/100)</f>
        <v>0</v>
      </c>
      <c r="P121" s="204" cm="1">
        <f t="array" ref="P121">_xlfn.SINGLE(IFERROR(((MMULT(NotlarYuzdelikBasari!$E121:$N121,DersMatris_Degerlendirme!O$4:O$13)/(SUM(DersMatris_Degerlendirme!O$4:O$13)))+(MMULT(NotlarYuzdelikBasari!$AL121:$AU121,DersMatris_Degerlendirme!O$15:O$24)/(SUM(DersMatris_Degerlendirme!O$15:O$24))))/2,0))*(DersMatris!$N$12/100)</f>
        <v>0</v>
      </c>
      <c r="Q121" s="204" cm="1">
        <f t="array" ref="Q121">_xlfn.SINGLE(IFERROR(((MMULT(NotlarYuzdelikBasari!$E121:$N121,DersMatris_Degerlendirme!P$4:P$13)/(SUM(DersMatris_Degerlendirme!P$4:P$13)))+(MMULT(NotlarYuzdelikBasari!$AL121:$AU121,DersMatris_Degerlendirme!P$15:P$24)/(SUM(DersMatris_Degerlendirme!P$15:P$24))))/2,0))*(DersMatris!$O$12/100)</f>
        <v>0</v>
      </c>
      <c r="R121" s="204" cm="1">
        <f t="array" ref="R121">_xlfn.SINGLE(IFERROR(((MMULT(NotlarYuzdelikBasari!$E121:$N121,DersMatris_Degerlendirme!Q$4:Q$13)/(SUM(DersMatris_Degerlendirme!Q$4:Q$13)))+(MMULT(NotlarYuzdelikBasari!$AL121:$AU121,DersMatris_Degerlendirme!Q$15:Q$24)/(SUM(DersMatris_Degerlendirme!Q$15:Q$24))))/2,0))*(DersMatris!$P$12/100)</f>
        <v>0</v>
      </c>
      <c r="S121" s="204" cm="1">
        <f t="array" ref="S121">_xlfn.SINGLE(IFERROR(((MMULT(NotlarYuzdelikBasari!$E121:$N121,DersMatris_Degerlendirme!R$4:R$13)/(SUM(DersMatris_Degerlendirme!R$4:R$13)))+(MMULT(NotlarYuzdelikBasari!$AL121:$AU121,DersMatris_Degerlendirme!R$15:R$24)/(SUM(DersMatris_Degerlendirme!R$15:R$24))))/2,0))*(DersMatris!$Q$12/100)</f>
        <v>0</v>
      </c>
      <c r="U121" s="188">
        <f>IFERROR(
    (
        IFERROR( MMULT(NotlarYuzdelikBasari!$E121:$N121, Degerlendirme!D$4:D$13) / SUM(Degerlendirme!D$4:D$13), 0 ) +
        IFERROR( MMULT(NotlarYuzdelikBasari!$AL121:$AU121, Degerlendirme!D$15:D$24) / SUM(Degerlendirme!D$15:D$24), 0 )
    ) / 2,
    0
)</f>
        <v>0</v>
      </c>
      <c r="V121" s="188">
        <f>IFERROR(
    (
        IFERROR( MMULT(NotlarYuzdelikBasari!$E121:$N121, Degerlendirme!E$4:E$13) / SUM(Degerlendirme!E$4:E$13), 0 ) +
        IFERROR( MMULT(NotlarYuzdelikBasari!$AL121:$AU121, Degerlendirme!E$15:E$24) / SUM(Degerlendirme!E$15:E$24), 0 )
    ) / 2,
    0
)</f>
        <v>0</v>
      </c>
      <c r="W121" s="188">
        <f>IFERROR(
    (
        IFERROR( MMULT(NotlarYuzdelikBasari!$E121:$N121, Degerlendirme!F$4:F$13) / SUM(Degerlendirme!F$4:F$13), 0 ) +
        IFERROR( MMULT(NotlarYuzdelikBasari!$AL121:$AU121, Degerlendirme!F$15:F$24) / SUM(Degerlendirme!F$15:F$24), 0 )
    ) / 2,
    0
)</f>
        <v>0</v>
      </c>
      <c r="X121" s="188">
        <f>IFERROR(
    (
        IFERROR( MMULT(NotlarYuzdelikBasari!$E121:$N121, Degerlendirme!G$4:G$13) / SUM(Degerlendirme!G$4:G$13), 0 ) +
        IFERROR( MMULT(NotlarYuzdelikBasari!$AL121:$AU121, Degerlendirme!G$15:G$24) / SUM(Degerlendirme!G$15:G$24), 0 )
    ) / 2,
    0
)</f>
        <v>0</v>
      </c>
      <c r="Y121" s="188">
        <f>IFERROR(
    (
        IFERROR( MMULT(NotlarYuzdelikBasari!$E121:$N121, Degerlendirme!H$4:H$13) / SUM(Degerlendirme!H$4:H$13), 0 ) +
        IFERROR( MMULT(NotlarYuzdelikBasari!$AL121:$AU121, Degerlendirme!H$15:H$24) / SUM(Degerlendirme!H$15:H$24), 0 )
    ) / 2,
    0
)</f>
        <v>0</v>
      </c>
      <c r="Z121" s="188">
        <f>IFERROR(
    (
        IFERROR( MMULT(NotlarYuzdelikBasari!$E121:$N121, Degerlendirme!I$4:I$13) / SUM(Degerlendirme!I$4:I$13), 0 ) +
        IFERROR( MMULT(NotlarYuzdelikBasari!$AL121:$AU121, Degerlendirme!I$15:I$24) / SUM(Degerlendirme!I$15:I$24), 0 )
    ) / 2,
    0
)</f>
        <v>0</v>
      </c>
      <c r="AA121" s="188">
        <f>IFERROR(
    (
        IFERROR( MMULT(NotlarYuzdelikBasari!$E121:$N121, Degerlendirme!J$4:J$13) / SUM(Degerlendirme!J$4:J$13), 0 ) +
        IFERROR( MMULT(NotlarYuzdelikBasari!$AL121:$AU121, Degerlendirme!J$15:J$24) / SUM(Degerlendirme!J$15:J$24), 0 )
    ) / 2,
    0
)</f>
        <v>0</v>
      </c>
      <c r="AB121" s="188">
        <f>IFERROR(
    (
        IFERROR( MMULT(NotlarYuzdelikBasari!$E121:$N121, Degerlendirme!K$4:K$13) / SUM(Degerlendirme!K$4:K$13), 0 ) +
        IFERROR( MMULT(NotlarYuzdelikBasari!$AL121:$AU121, Degerlendirme!K$15:K$24) / SUM(Degerlendirme!K$15:K$24), 0 )
    ) / 2,
    0
)</f>
        <v>0</v>
      </c>
    </row>
    <row r="122" spans="1:28" x14ac:dyDescent="0.25">
      <c r="A122" s="95">
        <v>120</v>
      </c>
      <c r="B122" s="141" t="str">
        <f>IF(Notlar!B122&lt;&gt;"",Notlar!B122,"")</f>
        <v/>
      </c>
      <c r="C122" s="142" t="str">
        <f>IF(Notlar!C122&lt;&gt;"",Notlar!C122,"")</f>
        <v/>
      </c>
      <c r="D122" s="183" t="str">
        <f>IF(Notlar!D122&lt;&gt;"",Notlar!D122,"")</f>
        <v/>
      </c>
      <c r="E122" s="208" cm="1">
        <f t="array" ref="E122">_xlfn.SINGLE(IFERROR(((MMULT(NotlarYuzdelikBasari!$E122:$N122,DersMatris_Degerlendirme!D$4:D$13)/(SUM(DersMatris_Degerlendirme!D$4:D$13)))+(MMULT(NotlarYuzdelikBasari!$AL122:$AU122,DersMatris_Degerlendirme!D$15:D$24)/(SUM(DersMatris_Degerlendirme!D$15:D$24))))/2,0))*(DersMatris!$C$12/100)</f>
        <v>0</v>
      </c>
      <c r="F122" s="208" cm="1">
        <f t="array" ref="F122">_xlfn.SINGLE(IFERROR(((MMULT(NotlarYuzdelikBasari!$E122:$N122,DersMatris_Degerlendirme!E$4:E$13)/(SUM(DersMatris_Degerlendirme!E$4:E$13)))+(MMULT(NotlarYuzdelikBasari!$AL122:$AU122,DersMatris_Degerlendirme!E$15:E$24)/(SUM(DersMatris_Degerlendirme!E$15:E$24))))/2,0))*(DersMatris!$D$12/100)</f>
        <v>0</v>
      </c>
      <c r="G122" s="204" cm="1">
        <f t="array" ref="G122">_xlfn.SINGLE(IFERROR(((MMULT(NotlarYuzdelikBasari!$E122:$N122,DersMatris_Degerlendirme!F$4:F$13)/(SUM(DersMatris_Degerlendirme!F$4:F$13)))+(MMULT(NotlarYuzdelikBasari!$AL122:$AU122,DersMatris_Degerlendirme!F$15:F$24)/(SUM(DersMatris_Degerlendirme!F$15:F$24))))/2,0))*(DersMatris!$E$12/100)</f>
        <v>0</v>
      </c>
      <c r="H122" s="204" cm="1">
        <f t="array" ref="H122">_xlfn.SINGLE(IFERROR(((MMULT(NotlarYuzdelikBasari!$E122:$N122,DersMatris_Degerlendirme!G$4:G$13)/(SUM(DersMatris_Degerlendirme!G$4:G$13)))+(MMULT(NotlarYuzdelikBasari!$AL122:$AU122,DersMatris_Degerlendirme!G$15:G$24)/(SUM(DersMatris_Degerlendirme!G$15:G$24))))/2,0))*(DersMatris!$F$12/100)</f>
        <v>0</v>
      </c>
      <c r="I122" s="204" cm="1">
        <f t="array" ref="I122">_xlfn.SINGLE(IFERROR(((MMULT(NotlarYuzdelikBasari!$E122:$N122,DersMatris_Degerlendirme!H$4:H$13)/(SUM(DersMatris_Degerlendirme!H$4:H$13)))+(MMULT(NotlarYuzdelikBasari!$AL122:$AU122,DersMatris_Degerlendirme!H$15:H$24)/(SUM(DersMatris_Degerlendirme!H$15:H$24))))/2,0))*(DersMatris!$G$12/100)</f>
        <v>0</v>
      </c>
      <c r="J122" s="204" cm="1">
        <f t="array" ref="J122">_xlfn.SINGLE(IFERROR(((MMULT(NotlarYuzdelikBasari!$E122:$N122,DersMatris_Degerlendirme!I$4:I$13)/(SUM(DersMatris_Degerlendirme!I$4:I$13)))+(MMULT(NotlarYuzdelikBasari!$AL122:$AU122,DersMatris_Degerlendirme!I$15:I$24)/(SUM(DersMatris_Degerlendirme!I$15:I$24))))/2,0))*(DersMatris!$H$12/100)</f>
        <v>0</v>
      </c>
      <c r="K122" s="204" cm="1">
        <f t="array" ref="K122">_xlfn.SINGLE(IFERROR(((MMULT(NotlarYuzdelikBasari!$E122:$N122,DersMatris_Degerlendirme!J$4:J$13)/(SUM(DersMatris_Degerlendirme!J$4:J$13)))+(MMULT(NotlarYuzdelikBasari!$AL122:$AU122,DersMatris_Degerlendirme!J$15:J$24)/(SUM(DersMatris_Degerlendirme!J$15:J$24))))/2,0))*(DersMatris!$I$12/100)</f>
        <v>0</v>
      </c>
      <c r="L122" s="204" cm="1">
        <f t="array" ref="L122">_xlfn.SINGLE(IFERROR(((MMULT(NotlarYuzdelikBasari!$E122:$N122,DersMatris_Degerlendirme!K$4:K$13)/(SUM(DersMatris_Degerlendirme!K$4:K$13)))+(MMULT(NotlarYuzdelikBasari!$AL122:$AU122,DersMatris_Degerlendirme!K$15:K$24)/(SUM(DersMatris_Degerlendirme!K$15:K$24))))/2,0))*(DersMatris!$J$12/100)</f>
        <v>0</v>
      </c>
      <c r="M122" s="204" cm="1">
        <f t="array" ref="M122">_xlfn.SINGLE(IFERROR(((MMULT(NotlarYuzdelikBasari!$E122:$N122,DersMatris_Degerlendirme!L$4:L$13)/(SUM(DersMatris_Degerlendirme!L$4:L$13)))+(MMULT(NotlarYuzdelikBasari!$AL122:$AU122,DersMatris_Degerlendirme!L$15:L$24)/(SUM(DersMatris_Degerlendirme!L$15:L$24))))/2,0))*(DersMatris!$K$12/100)</f>
        <v>0</v>
      </c>
      <c r="N122" s="204" cm="1">
        <f t="array" ref="N122">_xlfn.SINGLE(IFERROR(((MMULT(NotlarYuzdelikBasari!$E122:$N122,DersMatris_Degerlendirme!M$4:M$13)/(SUM(DersMatris_Degerlendirme!M$4:M$13)))+(MMULT(NotlarYuzdelikBasari!$AL122:$AU122,DersMatris_Degerlendirme!M$15:M$24)/(SUM(DersMatris_Degerlendirme!M$15:M$24))))/2,0))*(DersMatris!$L$12/100)</f>
        <v>0</v>
      </c>
      <c r="O122" s="204" cm="1">
        <f t="array" ref="O122">_xlfn.SINGLE(IFERROR(((MMULT(NotlarYuzdelikBasari!$E122:$N122,DersMatris_Degerlendirme!N$4:N$13)/(SUM(DersMatris_Degerlendirme!N$4:N$13)))+(MMULT(NotlarYuzdelikBasari!$AL122:$AU122,DersMatris_Degerlendirme!N$15:N$24)/(SUM(DersMatris_Degerlendirme!N$15:N$24))))/2,0))*(DersMatris!$M$12/100)</f>
        <v>0</v>
      </c>
      <c r="P122" s="204" cm="1">
        <f t="array" ref="P122">_xlfn.SINGLE(IFERROR(((MMULT(NotlarYuzdelikBasari!$E122:$N122,DersMatris_Degerlendirme!O$4:O$13)/(SUM(DersMatris_Degerlendirme!O$4:O$13)))+(MMULT(NotlarYuzdelikBasari!$AL122:$AU122,DersMatris_Degerlendirme!O$15:O$24)/(SUM(DersMatris_Degerlendirme!O$15:O$24))))/2,0))*(DersMatris!$N$12/100)</f>
        <v>0</v>
      </c>
      <c r="Q122" s="204" cm="1">
        <f t="array" ref="Q122">_xlfn.SINGLE(IFERROR(((MMULT(NotlarYuzdelikBasari!$E122:$N122,DersMatris_Degerlendirme!P$4:P$13)/(SUM(DersMatris_Degerlendirme!P$4:P$13)))+(MMULT(NotlarYuzdelikBasari!$AL122:$AU122,DersMatris_Degerlendirme!P$15:P$24)/(SUM(DersMatris_Degerlendirme!P$15:P$24))))/2,0))*(DersMatris!$O$12/100)</f>
        <v>0</v>
      </c>
      <c r="R122" s="204" cm="1">
        <f t="array" ref="R122">_xlfn.SINGLE(IFERROR(((MMULT(NotlarYuzdelikBasari!$E122:$N122,DersMatris_Degerlendirme!Q$4:Q$13)/(SUM(DersMatris_Degerlendirme!Q$4:Q$13)))+(MMULT(NotlarYuzdelikBasari!$AL122:$AU122,DersMatris_Degerlendirme!Q$15:Q$24)/(SUM(DersMatris_Degerlendirme!Q$15:Q$24))))/2,0))*(DersMatris!$P$12/100)</f>
        <v>0</v>
      </c>
      <c r="S122" s="204" cm="1">
        <f t="array" ref="S122">_xlfn.SINGLE(IFERROR(((MMULT(NotlarYuzdelikBasari!$E122:$N122,DersMatris_Degerlendirme!R$4:R$13)/(SUM(DersMatris_Degerlendirme!R$4:R$13)))+(MMULT(NotlarYuzdelikBasari!$AL122:$AU122,DersMatris_Degerlendirme!R$15:R$24)/(SUM(DersMatris_Degerlendirme!R$15:R$24))))/2,0))*(DersMatris!$Q$12/100)</f>
        <v>0</v>
      </c>
      <c r="U122" s="188">
        <f>IFERROR(
    (
        IFERROR( MMULT(NotlarYuzdelikBasari!$E122:$N122, Degerlendirme!D$4:D$13) / SUM(Degerlendirme!D$4:D$13), 0 ) +
        IFERROR( MMULT(NotlarYuzdelikBasari!$AL122:$AU122, Degerlendirme!D$15:D$24) / SUM(Degerlendirme!D$15:D$24), 0 )
    ) / 2,
    0
)</f>
        <v>0</v>
      </c>
      <c r="V122" s="188">
        <f>IFERROR(
    (
        IFERROR( MMULT(NotlarYuzdelikBasari!$E122:$N122, Degerlendirme!E$4:E$13) / SUM(Degerlendirme!E$4:E$13), 0 ) +
        IFERROR( MMULT(NotlarYuzdelikBasari!$AL122:$AU122, Degerlendirme!E$15:E$24) / SUM(Degerlendirme!E$15:E$24), 0 )
    ) / 2,
    0
)</f>
        <v>0</v>
      </c>
      <c r="W122" s="188">
        <f>IFERROR(
    (
        IFERROR( MMULT(NotlarYuzdelikBasari!$E122:$N122, Degerlendirme!F$4:F$13) / SUM(Degerlendirme!F$4:F$13), 0 ) +
        IFERROR( MMULT(NotlarYuzdelikBasari!$AL122:$AU122, Degerlendirme!F$15:F$24) / SUM(Degerlendirme!F$15:F$24), 0 )
    ) / 2,
    0
)</f>
        <v>0</v>
      </c>
      <c r="X122" s="188">
        <f>IFERROR(
    (
        IFERROR( MMULT(NotlarYuzdelikBasari!$E122:$N122, Degerlendirme!G$4:G$13) / SUM(Degerlendirme!G$4:G$13), 0 ) +
        IFERROR( MMULT(NotlarYuzdelikBasari!$AL122:$AU122, Degerlendirme!G$15:G$24) / SUM(Degerlendirme!G$15:G$24), 0 )
    ) / 2,
    0
)</f>
        <v>0</v>
      </c>
      <c r="Y122" s="188">
        <f>IFERROR(
    (
        IFERROR( MMULT(NotlarYuzdelikBasari!$E122:$N122, Degerlendirme!H$4:H$13) / SUM(Degerlendirme!H$4:H$13), 0 ) +
        IFERROR( MMULT(NotlarYuzdelikBasari!$AL122:$AU122, Degerlendirme!H$15:H$24) / SUM(Degerlendirme!H$15:H$24), 0 )
    ) / 2,
    0
)</f>
        <v>0</v>
      </c>
      <c r="Z122" s="188">
        <f>IFERROR(
    (
        IFERROR( MMULT(NotlarYuzdelikBasari!$E122:$N122, Degerlendirme!I$4:I$13) / SUM(Degerlendirme!I$4:I$13), 0 ) +
        IFERROR( MMULT(NotlarYuzdelikBasari!$AL122:$AU122, Degerlendirme!I$15:I$24) / SUM(Degerlendirme!I$15:I$24), 0 )
    ) / 2,
    0
)</f>
        <v>0</v>
      </c>
      <c r="AA122" s="188">
        <f>IFERROR(
    (
        IFERROR( MMULT(NotlarYuzdelikBasari!$E122:$N122, Degerlendirme!J$4:J$13) / SUM(Degerlendirme!J$4:J$13), 0 ) +
        IFERROR( MMULT(NotlarYuzdelikBasari!$AL122:$AU122, Degerlendirme!J$15:J$24) / SUM(Degerlendirme!J$15:J$24), 0 )
    ) / 2,
    0
)</f>
        <v>0</v>
      </c>
      <c r="AB122" s="188">
        <f>IFERROR(
    (
        IFERROR( MMULT(NotlarYuzdelikBasari!$E122:$N122, Degerlendirme!K$4:K$13) / SUM(Degerlendirme!K$4:K$13), 0 ) +
        IFERROR( MMULT(NotlarYuzdelikBasari!$AL122:$AU122, Degerlendirme!K$15:K$24) / SUM(Degerlendirme!K$15:K$24), 0 )
    ) / 2,
    0
)</f>
        <v>0</v>
      </c>
    </row>
    <row r="123" spans="1:28" x14ac:dyDescent="0.25">
      <c r="A123" s="94">
        <v>121</v>
      </c>
      <c r="B123" s="143" t="str">
        <f>IF(Notlar!B123&lt;&gt;"",Notlar!B123,"")</f>
        <v/>
      </c>
      <c r="C123" s="144" t="str">
        <f>IF(Notlar!C123&lt;&gt;"",Notlar!C123,"")</f>
        <v/>
      </c>
      <c r="D123" s="184" t="str">
        <f>IF(Notlar!D123&lt;&gt;"",Notlar!D123,"")</f>
        <v/>
      </c>
      <c r="E123" s="208" cm="1">
        <f t="array" ref="E123">_xlfn.SINGLE(IFERROR(((MMULT(NotlarYuzdelikBasari!$E123:$N123,DersMatris_Degerlendirme!D$4:D$13)/(SUM(DersMatris_Degerlendirme!D$4:D$13)))+(MMULT(NotlarYuzdelikBasari!$AL123:$AU123,DersMatris_Degerlendirme!D$15:D$24)/(SUM(DersMatris_Degerlendirme!D$15:D$24))))/2,0))*(DersMatris!$C$12/100)</f>
        <v>0</v>
      </c>
      <c r="F123" s="208" cm="1">
        <f t="array" ref="F123">_xlfn.SINGLE(IFERROR(((MMULT(NotlarYuzdelikBasari!$E123:$N123,DersMatris_Degerlendirme!E$4:E$13)/(SUM(DersMatris_Degerlendirme!E$4:E$13)))+(MMULT(NotlarYuzdelikBasari!$AL123:$AU123,DersMatris_Degerlendirme!E$15:E$24)/(SUM(DersMatris_Degerlendirme!E$15:E$24))))/2,0))*(DersMatris!$D$12/100)</f>
        <v>0</v>
      </c>
      <c r="G123" s="204" cm="1">
        <f t="array" ref="G123">_xlfn.SINGLE(IFERROR(((MMULT(NotlarYuzdelikBasari!$E123:$N123,DersMatris_Degerlendirme!F$4:F$13)/(SUM(DersMatris_Degerlendirme!F$4:F$13)))+(MMULT(NotlarYuzdelikBasari!$AL123:$AU123,DersMatris_Degerlendirme!F$15:F$24)/(SUM(DersMatris_Degerlendirme!F$15:F$24))))/2,0))*(DersMatris!$E$12/100)</f>
        <v>0</v>
      </c>
      <c r="H123" s="204" cm="1">
        <f t="array" ref="H123">_xlfn.SINGLE(IFERROR(((MMULT(NotlarYuzdelikBasari!$E123:$N123,DersMatris_Degerlendirme!G$4:G$13)/(SUM(DersMatris_Degerlendirme!G$4:G$13)))+(MMULT(NotlarYuzdelikBasari!$AL123:$AU123,DersMatris_Degerlendirme!G$15:G$24)/(SUM(DersMatris_Degerlendirme!G$15:G$24))))/2,0))*(DersMatris!$F$12/100)</f>
        <v>0</v>
      </c>
      <c r="I123" s="204" cm="1">
        <f t="array" ref="I123">_xlfn.SINGLE(IFERROR(((MMULT(NotlarYuzdelikBasari!$E123:$N123,DersMatris_Degerlendirme!H$4:H$13)/(SUM(DersMatris_Degerlendirme!H$4:H$13)))+(MMULT(NotlarYuzdelikBasari!$AL123:$AU123,DersMatris_Degerlendirme!H$15:H$24)/(SUM(DersMatris_Degerlendirme!H$15:H$24))))/2,0))*(DersMatris!$G$12/100)</f>
        <v>0</v>
      </c>
      <c r="J123" s="204" cm="1">
        <f t="array" ref="J123">_xlfn.SINGLE(IFERROR(((MMULT(NotlarYuzdelikBasari!$E123:$N123,DersMatris_Degerlendirme!I$4:I$13)/(SUM(DersMatris_Degerlendirme!I$4:I$13)))+(MMULT(NotlarYuzdelikBasari!$AL123:$AU123,DersMatris_Degerlendirme!I$15:I$24)/(SUM(DersMatris_Degerlendirme!I$15:I$24))))/2,0))*(DersMatris!$H$12/100)</f>
        <v>0</v>
      </c>
      <c r="K123" s="204" cm="1">
        <f t="array" ref="K123">_xlfn.SINGLE(IFERROR(((MMULT(NotlarYuzdelikBasari!$E123:$N123,DersMatris_Degerlendirme!J$4:J$13)/(SUM(DersMatris_Degerlendirme!J$4:J$13)))+(MMULT(NotlarYuzdelikBasari!$AL123:$AU123,DersMatris_Degerlendirme!J$15:J$24)/(SUM(DersMatris_Degerlendirme!J$15:J$24))))/2,0))*(DersMatris!$I$12/100)</f>
        <v>0</v>
      </c>
      <c r="L123" s="204" cm="1">
        <f t="array" ref="L123">_xlfn.SINGLE(IFERROR(((MMULT(NotlarYuzdelikBasari!$E123:$N123,DersMatris_Degerlendirme!K$4:K$13)/(SUM(DersMatris_Degerlendirme!K$4:K$13)))+(MMULT(NotlarYuzdelikBasari!$AL123:$AU123,DersMatris_Degerlendirme!K$15:K$24)/(SUM(DersMatris_Degerlendirme!K$15:K$24))))/2,0))*(DersMatris!$J$12/100)</f>
        <v>0</v>
      </c>
      <c r="M123" s="204" cm="1">
        <f t="array" ref="M123">_xlfn.SINGLE(IFERROR(((MMULT(NotlarYuzdelikBasari!$E123:$N123,DersMatris_Degerlendirme!L$4:L$13)/(SUM(DersMatris_Degerlendirme!L$4:L$13)))+(MMULT(NotlarYuzdelikBasari!$AL123:$AU123,DersMatris_Degerlendirme!L$15:L$24)/(SUM(DersMatris_Degerlendirme!L$15:L$24))))/2,0))*(DersMatris!$K$12/100)</f>
        <v>0</v>
      </c>
      <c r="N123" s="204" cm="1">
        <f t="array" ref="N123">_xlfn.SINGLE(IFERROR(((MMULT(NotlarYuzdelikBasari!$E123:$N123,DersMatris_Degerlendirme!M$4:M$13)/(SUM(DersMatris_Degerlendirme!M$4:M$13)))+(MMULT(NotlarYuzdelikBasari!$AL123:$AU123,DersMatris_Degerlendirme!M$15:M$24)/(SUM(DersMatris_Degerlendirme!M$15:M$24))))/2,0))*(DersMatris!$L$12/100)</f>
        <v>0</v>
      </c>
      <c r="O123" s="204" cm="1">
        <f t="array" ref="O123">_xlfn.SINGLE(IFERROR(((MMULT(NotlarYuzdelikBasari!$E123:$N123,DersMatris_Degerlendirme!N$4:N$13)/(SUM(DersMatris_Degerlendirme!N$4:N$13)))+(MMULT(NotlarYuzdelikBasari!$AL123:$AU123,DersMatris_Degerlendirme!N$15:N$24)/(SUM(DersMatris_Degerlendirme!N$15:N$24))))/2,0))*(DersMatris!$M$12/100)</f>
        <v>0</v>
      </c>
      <c r="P123" s="204" cm="1">
        <f t="array" ref="P123">_xlfn.SINGLE(IFERROR(((MMULT(NotlarYuzdelikBasari!$E123:$N123,DersMatris_Degerlendirme!O$4:O$13)/(SUM(DersMatris_Degerlendirme!O$4:O$13)))+(MMULT(NotlarYuzdelikBasari!$AL123:$AU123,DersMatris_Degerlendirme!O$15:O$24)/(SUM(DersMatris_Degerlendirme!O$15:O$24))))/2,0))*(DersMatris!$N$12/100)</f>
        <v>0</v>
      </c>
      <c r="Q123" s="204" cm="1">
        <f t="array" ref="Q123">_xlfn.SINGLE(IFERROR(((MMULT(NotlarYuzdelikBasari!$E123:$N123,DersMatris_Degerlendirme!P$4:P$13)/(SUM(DersMatris_Degerlendirme!P$4:P$13)))+(MMULT(NotlarYuzdelikBasari!$AL123:$AU123,DersMatris_Degerlendirme!P$15:P$24)/(SUM(DersMatris_Degerlendirme!P$15:P$24))))/2,0))*(DersMatris!$O$12/100)</f>
        <v>0</v>
      </c>
      <c r="R123" s="204" cm="1">
        <f t="array" ref="R123">_xlfn.SINGLE(IFERROR(((MMULT(NotlarYuzdelikBasari!$E123:$N123,DersMatris_Degerlendirme!Q$4:Q$13)/(SUM(DersMatris_Degerlendirme!Q$4:Q$13)))+(MMULT(NotlarYuzdelikBasari!$AL123:$AU123,DersMatris_Degerlendirme!Q$15:Q$24)/(SUM(DersMatris_Degerlendirme!Q$15:Q$24))))/2,0))*(DersMatris!$P$12/100)</f>
        <v>0</v>
      </c>
      <c r="S123" s="204" cm="1">
        <f t="array" ref="S123">_xlfn.SINGLE(IFERROR(((MMULT(NotlarYuzdelikBasari!$E123:$N123,DersMatris_Degerlendirme!R$4:R$13)/(SUM(DersMatris_Degerlendirme!R$4:R$13)))+(MMULT(NotlarYuzdelikBasari!$AL123:$AU123,DersMatris_Degerlendirme!R$15:R$24)/(SUM(DersMatris_Degerlendirme!R$15:R$24))))/2,0))*(DersMatris!$Q$12/100)</f>
        <v>0</v>
      </c>
      <c r="U123" s="188">
        <f>IFERROR(
    (
        IFERROR( MMULT(NotlarYuzdelikBasari!$E123:$N123, Degerlendirme!D$4:D$13) / SUM(Degerlendirme!D$4:D$13), 0 ) +
        IFERROR( MMULT(NotlarYuzdelikBasari!$AL123:$AU123, Degerlendirme!D$15:D$24) / SUM(Degerlendirme!D$15:D$24), 0 )
    ) / 2,
    0
)</f>
        <v>0</v>
      </c>
      <c r="V123" s="188">
        <f>IFERROR(
    (
        IFERROR( MMULT(NotlarYuzdelikBasari!$E123:$N123, Degerlendirme!E$4:E$13) / SUM(Degerlendirme!E$4:E$13), 0 ) +
        IFERROR( MMULT(NotlarYuzdelikBasari!$AL123:$AU123, Degerlendirme!E$15:E$24) / SUM(Degerlendirme!E$15:E$24), 0 )
    ) / 2,
    0
)</f>
        <v>0</v>
      </c>
      <c r="W123" s="188">
        <f>IFERROR(
    (
        IFERROR( MMULT(NotlarYuzdelikBasari!$E123:$N123, Degerlendirme!F$4:F$13) / SUM(Degerlendirme!F$4:F$13), 0 ) +
        IFERROR( MMULT(NotlarYuzdelikBasari!$AL123:$AU123, Degerlendirme!F$15:F$24) / SUM(Degerlendirme!F$15:F$24), 0 )
    ) / 2,
    0
)</f>
        <v>0</v>
      </c>
      <c r="X123" s="188">
        <f>IFERROR(
    (
        IFERROR( MMULT(NotlarYuzdelikBasari!$E123:$N123, Degerlendirme!G$4:G$13) / SUM(Degerlendirme!G$4:G$13), 0 ) +
        IFERROR( MMULT(NotlarYuzdelikBasari!$AL123:$AU123, Degerlendirme!G$15:G$24) / SUM(Degerlendirme!G$15:G$24), 0 )
    ) / 2,
    0
)</f>
        <v>0</v>
      </c>
      <c r="Y123" s="188">
        <f>IFERROR(
    (
        IFERROR( MMULT(NotlarYuzdelikBasari!$E123:$N123, Degerlendirme!H$4:H$13) / SUM(Degerlendirme!H$4:H$13), 0 ) +
        IFERROR( MMULT(NotlarYuzdelikBasari!$AL123:$AU123, Degerlendirme!H$15:H$24) / SUM(Degerlendirme!H$15:H$24), 0 )
    ) / 2,
    0
)</f>
        <v>0</v>
      </c>
      <c r="Z123" s="188">
        <f>IFERROR(
    (
        IFERROR( MMULT(NotlarYuzdelikBasari!$E123:$N123, Degerlendirme!I$4:I$13) / SUM(Degerlendirme!I$4:I$13), 0 ) +
        IFERROR( MMULT(NotlarYuzdelikBasari!$AL123:$AU123, Degerlendirme!I$15:I$24) / SUM(Degerlendirme!I$15:I$24), 0 )
    ) / 2,
    0
)</f>
        <v>0</v>
      </c>
      <c r="AA123" s="188">
        <f>IFERROR(
    (
        IFERROR( MMULT(NotlarYuzdelikBasari!$E123:$N123, Degerlendirme!J$4:J$13) / SUM(Degerlendirme!J$4:J$13), 0 ) +
        IFERROR( MMULT(NotlarYuzdelikBasari!$AL123:$AU123, Degerlendirme!J$15:J$24) / SUM(Degerlendirme!J$15:J$24), 0 )
    ) / 2,
    0
)</f>
        <v>0</v>
      </c>
      <c r="AB123" s="188">
        <f>IFERROR(
    (
        IFERROR( MMULT(NotlarYuzdelikBasari!$E123:$N123, Degerlendirme!K$4:K$13) / SUM(Degerlendirme!K$4:K$13), 0 ) +
        IFERROR( MMULT(NotlarYuzdelikBasari!$AL123:$AU123, Degerlendirme!K$15:K$24) / SUM(Degerlendirme!K$15:K$24), 0 )
    ) / 2,
    0
)</f>
        <v>0</v>
      </c>
    </row>
    <row r="124" spans="1:28" x14ac:dyDescent="0.25">
      <c r="A124" s="95">
        <v>122</v>
      </c>
      <c r="B124" s="141" t="str">
        <f>IF(Notlar!B124&lt;&gt;"",Notlar!B124,"")</f>
        <v/>
      </c>
      <c r="C124" s="142" t="str">
        <f>IF(Notlar!C124&lt;&gt;"",Notlar!C124,"")</f>
        <v/>
      </c>
      <c r="D124" s="183" t="str">
        <f>IF(Notlar!D124&lt;&gt;"",Notlar!D124,"")</f>
        <v/>
      </c>
      <c r="E124" s="208" cm="1">
        <f t="array" ref="E124">_xlfn.SINGLE(IFERROR(((MMULT(NotlarYuzdelikBasari!$E124:$N124,DersMatris_Degerlendirme!D$4:D$13)/(SUM(DersMatris_Degerlendirme!D$4:D$13)))+(MMULT(NotlarYuzdelikBasari!$AL124:$AU124,DersMatris_Degerlendirme!D$15:D$24)/(SUM(DersMatris_Degerlendirme!D$15:D$24))))/2,0))*(DersMatris!$C$12/100)</f>
        <v>0</v>
      </c>
      <c r="F124" s="208" cm="1">
        <f t="array" ref="F124">_xlfn.SINGLE(IFERROR(((MMULT(NotlarYuzdelikBasari!$E124:$N124,DersMatris_Degerlendirme!E$4:E$13)/(SUM(DersMatris_Degerlendirme!E$4:E$13)))+(MMULT(NotlarYuzdelikBasari!$AL124:$AU124,DersMatris_Degerlendirme!E$15:E$24)/(SUM(DersMatris_Degerlendirme!E$15:E$24))))/2,0))*(DersMatris!$D$12/100)</f>
        <v>0</v>
      </c>
      <c r="G124" s="204" cm="1">
        <f t="array" ref="G124">_xlfn.SINGLE(IFERROR(((MMULT(NotlarYuzdelikBasari!$E124:$N124,DersMatris_Degerlendirme!F$4:F$13)/(SUM(DersMatris_Degerlendirme!F$4:F$13)))+(MMULT(NotlarYuzdelikBasari!$AL124:$AU124,DersMatris_Degerlendirme!F$15:F$24)/(SUM(DersMatris_Degerlendirme!F$15:F$24))))/2,0))*(DersMatris!$E$12/100)</f>
        <v>0</v>
      </c>
      <c r="H124" s="204" cm="1">
        <f t="array" ref="H124">_xlfn.SINGLE(IFERROR(((MMULT(NotlarYuzdelikBasari!$E124:$N124,DersMatris_Degerlendirme!G$4:G$13)/(SUM(DersMatris_Degerlendirme!G$4:G$13)))+(MMULT(NotlarYuzdelikBasari!$AL124:$AU124,DersMatris_Degerlendirme!G$15:G$24)/(SUM(DersMatris_Degerlendirme!G$15:G$24))))/2,0))*(DersMatris!$F$12/100)</f>
        <v>0</v>
      </c>
      <c r="I124" s="204" cm="1">
        <f t="array" ref="I124">_xlfn.SINGLE(IFERROR(((MMULT(NotlarYuzdelikBasari!$E124:$N124,DersMatris_Degerlendirme!H$4:H$13)/(SUM(DersMatris_Degerlendirme!H$4:H$13)))+(MMULT(NotlarYuzdelikBasari!$AL124:$AU124,DersMatris_Degerlendirme!H$15:H$24)/(SUM(DersMatris_Degerlendirme!H$15:H$24))))/2,0))*(DersMatris!$G$12/100)</f>
        <v>0</v>
      </c>
      <c r="J124" s="204" cm="1">
        <f t="array" ref="J124">_xlfn.SINGLE(IFERROR(((MMULT(NotlarYuzdelikBasari!$E124:$N124,DersMatris_Degerlendirme!I$4:I$13)/(SUM(DersMatris_Degerlendirme!I$4:I$13)))+(MMULT(NotlarYuzdelikBasari!$AL124:$AU124,DersMatris_Degerlendirme!I$15:I$24)/(SUM(DersMatris_Degerlendirme!I$15:I$24))))/2,0))*(DersMatris!$H$12/100)</f>
        <v>0</v>
      </c>
      <c r="K124" s="204" cm="1">
        <f t="array" ref="K124">_xlfn.SINGLE(IFERROR(((MMULT(NotlarYuzdelikBasari!$E124:$N124,DersMatris_Degerlendirme!J$4:J$13)/(SUM(DersMatris_Degerlendirme!J$4:J$13)))+(MMULT(NotlarYuzdelikBasari!$AL124:$AU124,DersMatris_Degerlendirme!J$15:J$24)/(SUM(DersMatris_Degerlendirme!J$15:J$24))))/2,0))*(DersMatris!$I$12/100)</f>
        <v>0</v>
      </c>
      <c r="L124" s="204" cm="1">
        <f t="array" ref="L124">_xlfn.SINGLE(IFERROR(((MMULT(NotlarYuzdelikBasari!$E124:$N124,DersMatris_Degerlendirme!K$4:K$13)/(SUM(DersMatris_Degerlendirme!K$4:K$13)))+(MMULT(NotlarYuzdelikBasari!$AL124:$AU124,DersMatris_Degerlendirme!K$15:K$24)/(SUM(DersMatris_Degerlendirme!K$15:K$24))))/2,0))*(DersMatris!$J$12/100)</f>
        <v>0</v>
      </c>
      <c r="M124" s="204" cm="1">
        <f t="array" ref="M124">_xlfn.SINGLE(IFERROR(((MMULT(NotlarYuzdelikBasari!$E124:$N124,DersMatris_Degerlendirme!L$4:L$13)/(SUM(DersMatris_Degerlendirme!L$4:L$13)))+(MMULT(NotlarYuzdelikBasari!$AL124:$AU124,DersMatris_Degerlendirme!L$15:L$24)/(SUM(DersMatris_Degerlendirme!L$15:L$24))))/2,0))*(DersMatris!$K$12/100)</f>
        <v>0</v>
      </c>
      <c r="N124" s="204" cm="1">
        <f t="array" ref="N124">_xlfn.SINGLE(IFERROR(((MMULT(NotlarYuzdelikBasari!$E124:$N124,DersMatris_Degerlendirme!M$4:M$13)/(SUM(DersMatris_Degerlendirme!M$4:M$13)))+(MMULT(NotlarYuzdelikBasari!$AL124:$AU124,DersMatris_Degerlendirme!M$15:M$24)/(SUM(DersMatris_Degerlendirme!M$15:M$24))))/2,0))*(DersMatris!$L$12/100)</f>
        <v>0</v>
      </c>
      <c r="O124" s="204" cm="1">
        <f t="array" ref="O124">_xlfn.SINGLE(IFERROR(((MMULT(NotlarYuzdelikBasari!$E124:$N124,DersMatris_Degerlendirme!N$4:N$13)/(SUM(DersMatris_Degerlendirme!N$4:N$13)))+(MMULT(NotlarYuzdelikBasari!$AL124:$AU124,DersMatris_Degerlendirme!N$15:N$24)/(SUM(DersMatris_Degerlendirme!N$15:N$24))))/2,0))*(DersMatris!$M$12/100)</f>
        <v>0</v>
      </c>
      <c r="P124" s="204" cm="1">
        <f t="array" ref="P124">_xlfn.SINGLE(IFERROR(((MMULT(NotlarYuzdelikBasari!$E124:$N124,DersMatris_Degerlendirme!O$4:O$13)/(SUM(DersMatris_Degerlendirme!O$4:O$13)))+(MMULT(NotlarYuzdelikBasari!$AL124:$AU124,DersMatris_Degerlendirme!O$15:O$24)/(SUM(DersMatris_Degerlendirme!O$15:O$24))))/2,0))*(DersMatris!$N$12/100)</f>
        <v>0</v>
      </c>
      <c r="Q124" s="204" cm="1">
        <f t="array" ref="Q124">_xlfn.SINGLE(IFERROR(((MMULT(NotlarYuzdelikBasari!$E124:$N124,DersMatris_Degerlendirme!P$4:P$13)/(SUM(DersMatris_Degerlendirme!P$4:P$13)))+(MMULT(NotlarYuzdelikBasari!$AL124:$AU124,DersMatris_Degerlendirme!P$15:P$24)/(SUM(DersMatris_Degerlendirme!P$15:P$24))))/2,0))*(DersMatris!$O$12/100)</f>
        <v>0</v>
      </c>
      <c r="R124" s="204" cm="1">
        <f t="array" ref="R124">_xlfn.SINGLE(IFERROR(((MMULT(NotlarYuzdelikBasari!$E124:$N124,DersMatris_Degerlendirme!Q$4:Q$13)/(SUM(DersMatris_Degerlendirme!Q$4:Q$13)))+(MMULT(NotlarYuzdelikBasari!$AL124:$AU124,DersMatris_Degerlendirme!Q$15:Q$24)/(SUM(DersMatris_Degerlendirme!Q$15:Q$24))))/2,0))*(DersMatris!$P$12/100)</f>
        <v>0</v>
      </c>
      <c r="S124" s="204" cm="1">
        <f t="array" ref="S124">_xlfn.SINGLE(IFERROR(((MMULT(NotlarYuzdelikBasari!$E124:$N124,DersMatris_Degerlendirme!R$4:R$13)/(SUM(DersMatris_Degerlendirme!R$4:R$13)))+(MMULT(NotlarYuzdelikBasari!$AL124:$AU124,DersMatris_Degerlendirme!R$15:R$24)/(SUM(DersMatris_Degerlendirme!R$15:R$24))))/2,0))*(DersMatris!$Q$12/100)</f>
        <v>0</v>
      </c>
      <c r="U124" s="188">
        <f>IFERROR(
    (
        IFERROR( MMULT(NotlarYuzdelikBasari!$E124:$N124, Degerlendirme!D$4:D$13) / SUM(Degerlendirme!D$4:D$13), 0 ) +
        IFERROR( MMULT(NotlarYuzdelikBasari!$AL124:$AU124, Degerlendirme!D$15:D$24) / SUM(Degerlendirme!D$15:D$24), 0 )
    ) / 2,
    0
)</f>
        <v>0</v>
      </c>
      <c r="V124" s="188">
        <f>IFERROR(
    (
        IFERROR( MMULT(NotlarYuzdelikBasari!$E124:$N124, Degerlendirme!E$4:E$13) / SUM(Degerlendirme!E$4:E$13), 0 ) +
        IFERROR( MMULT(NotlarYuzdelikBasari!$AL124:$AU124, Degerlendirme!E$15:E$24) / SUM(Degerlendirme!E$15:E$24), 0 )
    ) / 2,
    0
)</f>
        <v>0</v>
      </c>
      <c r="W124" s="188">
        <f>IFERROR(
    (
        IFERROR( MMULT(NotlarYuzdelikBasari!$E124:$N124, Degerlendirme!F$4:F$13) / SUM(Degerlendirme!F$4:F$13), 0 ) +
        IFERROR( MMULT(NotlarYuzdelikBasari!$AL124:$AU124, Degerlendirme!F$15:F$24) / SUM(Degerlendirme!F$15:F$24), 0 )
    ) / 2,
    0
)</f>
        <v>0</v>
      </c>
      <c r="X124" s="188">
        <f>IFERROR(
    (
        IFERROR( MMULT(NotlarYuzdelikBasari!$E124:$N124, Degerlendirme!G$4:G$13) / SUM(Degerlendirme!G$4:G$13), 0 ) +
        IFERROR( MMULT(NotlarYuzdelikBasari!$AL124:$AU124, Degerlendirme!G$15:G$24) / SUM(Degerlendirme!G$15:G$24), 0 )
    ) / 2,
    0
)</f>
        <v>0</v>
      </c>
      <c r="Y124" s="188">
        <f>IFERROR(
    (
        IFERROR( MMULT(NotlarYuzdelikBasari!$E124:$N124, Degerlendirme!H$4:H$13) / SUM(Degerlendirme!H$4:H$13), 0 ) +
        IFERROR( MMULT(NotlarYuzdelikBasari!$AL124:$AU124, Degerlendirme!H$15:H$24) / SUM(Degerlendirme!H$15:H$24), 0 )
    ) / 2,
    0
)</f>
        <v>0</v>
      </c>
      <c r="Z124" s="188">
        <f>IFERROR(
    (
        IFERROR( MMULT(NotlarYuzdelikBasari!$E124:$N124, Degerlendirme!I$4:I$13) / SUM(Degerlendirme!I$4:I$13), 0 ) +
        IFERROR( MMULT(NotlarYuzdelikBasari!$AL124:$AU124, Degerlendirme!I$15:I$24) / SUM(Degerlendirme!I$15:I$24), 0 )
    ) / 2,
    0
)</f>
        <v>0</v>
      </c>
      <c r="AA124" s="188">
        <f>IFERROR(
    (
        IFERROR( MMULT(NotlarYuzdelikBasari!$E124:$N124, Degerlendirme!J$4:J$13) / SUM(Degerlendirme!J$4:J$13), 0 ) +
        IFERROR( MMULT(NotlarYuzdelikBasari!$AL124:$AU124, Degerlendirme!J$15:J$24) / SUM(Degerlendirme!J$15:J$24), 0 )
    ) / 2,
    0
)</f>
        <v>0</v>
      </c>
      <c r="AB124" s="188">
        <f>IFERROR(
    (
        IFERROR( MMULT(NotlarYuzdelikBasari!$E124:$N124, Degerlendirme!K$4:K$13) / SUM(Degerlendirme!K$4:K$13), 0 ) +
        IFERROR( MMULT(NotlarYuzdelikBasari!$AL124:$AU124, Degerlendirme!K$15:K$24) / SUM(Degerlendirme!K$15:K$24), 0 )
    ) / 2,
    0
)</f>
        <v>0</v>
      </c>
    </row>
    <row r="125" spans="1:28" x14ac:dyDescent="0.25">
      <c r="A125" s="94">
        <v>123</v>
      </c>
      <c r="B125" s="143" t="str">
        <f>IF(Notlar!B125&lt;&gt;"",Notlar!B125,"")</f>
        <v/>
      </c>
      <c r="C125" s="144" t="str">
        <f>IF(Notlar!C125&lt;&gt;"",Notlar!C125,"")</f>
        <v/>
      </c>
      <c r="D125" s="184" t="str">
        <f>IF(Notlar!D125&lt;&gt;"",Notlar!D125,"")</f>
        <v/>
      </c>
      <c r="E125" s="208" cm="1">
        <f t="array" ref="E125">_xlfn.SINGLE(IFERROR(((MMULT(NotlarYuzdelikBasari!$E125:$N125,DersMatris_Degerlendirme!D$4:D$13)/(SUM(DersMatris_Degerlendirme!D$4:D$13)))+(MMULT(NotlarYuzdelikBasari!$AL125:$AU125,DersMatris_Degerlendirme!D$15:D$24)/(SUM(DersMatris_Degerlendirme!D$15:D$24))))/2,0))*(DersMatris!$C$12/100)</f>
        <v>0</v>
      </c>
      <c r="F125" s="208" cm="1">
        <f t="array" ref="F125">_xlfn.SINGLE(IFERROR(((MMULT(NotlarYuzdelikBasari!$E125:$N125,DersMatris_Degerlendirme!E$4:E$13)/(SUM(DersMatris_Degerlendirme!E$4:E$13)))+(MMULT(NotlarYuzdelikBasari!$AL125:$AU125,DersMatris_Degerlendirme!E$15:E$24)/(SUM(DersMatris_Degerlendirme!E$15:E$24))))/2,0))*(DersMatris!$D$12/100)</f>
        <v>0</v>
      </c>
      <c r="G125" s="204" cm="1">
        <f t="array" ref="G125">_xlfn.SINGLE(IFERROR(((MMULT(NotlarYuzdelikBasari!$E125:$N125,DersMatris_Degerlendirme!F$4:F$13)/(SUM(DersMatris_Degerlendirme!F$4:F$13)))+(MMULT(NotlarYuzdelikBasari!$AL125:$AU125,DersMatris_Degerlendirme!F$15:F$24)/(SUM(DersMatris_Degerlendirme!F$15:F$24))))/2,0))*(DersMatris!$E$12/100)</f>
        <v>0</v>
      </c>
      <c r="H125" s="204" cm="1">
        <f t="array" ref="H125">_xlfn.SINGLE(IFERROR(((MMULT(NotlarYuzdelikBasari!$E125:$N125,DersMatris_Degerlendirme!G$4:G$13)/(SUM(DersMatris_Degerlendirme!G$4:G$13)))+(MMULT(NotlarYuzdelikBasari!$AL125:$AU125,DersMatris_Degerlendirme!G$15:G$24)/(SUM(DersMatris_Degerlendirme!G$15:G$24))))/2,0))*(DersMatris!$F$12/100)</f>
        <v>0</v>
      </c>
      <c r="I125" s="204" cm="1">
        <f t="array" ref="I125">_xlfn.SINGLE(IFERROR(((MMULT(NotlarYuzdelikBasari!$E125:$N125,DersMatris_Degerlendirme!H$4:H$13)/(SUM(DersMatris_Degerlendirme!H$4:H$13)))+(MMULT(NotlarYuzdelikBasari!$AL125:$AU125,DersMatris_Degerlendirme!H$15:H$24)/(SUM(DersMatris_Degerlendirme!H$15:H$24))))/2,0))*(DersMatris!$G$12/100)</f>
        <v>0</v>
      </c>
      <c r="J125" s="204" cm="1">
        <f t="array" ref="J125">_xlfn.SINGLE(IFERROR(((MMULT(NotlarYuzdelikBasari!$E125:$N125,DersMatris_Degerlendirme!I$4:I$13)/(SUM(DersMatris_Degerlendirme!I$4:I$13)))+(MMULT(NotlarYuzdelikBasari!$AL125:$AU125,DersMatris_Degerlendirme!I$15:I$24)/(SUM(DersMatris_Degerlendirme!I$15:I$24))))/2,0))*(DersMatris!$H$12/100)</f>
        <v>0</v>
      </c>
      <c r="K125" s="204" cm="1">
        <f t="array" ref="K125">_xlfn.SINGLE(IFERROR(((MMULT(NotlarYuzdelikBasari!$E125:$N125,DersMatris_Degerlendirme!J$4:J$13)/(SUM(DersMatris_Degerlendirme!J$4:J$13)))+(MMULT(NotlarYuzdelikBasari!$AL125:$AU125,DersMatris_Degerlendirme!J$15:J$24)/(SUM(DersMatris_Degerlendirme!J$15:J$24))))/2,0))*(DersMatris!$I$12/100)</f>
        <v>0</v>
      </c>
      <c r="L125" s="204" cm="1">
        <f t="array" ref="L125">_xlfn.SINGLE(IFERROR(((MMULT(NotlarYuzdelikBasari!$E125:$N125,DersMatris_Degerlendirme!K$4:K$13)/(SUM(DersMatris_Degerlendirme!K$4:K$13)))+(MMULT(NotlarYuzdelikBasari!$AL125:$AU125,DersMatris_Degerlendirme!K$15:K$24)/(SUM(DersMatris_Degerlendirme!K$15:K$24))))/2,0))*(DersMatris!$J$12/100)</f>
        <v>0</v>
      </c>
      <c r="M125" s="204" cm="1">
        <f t="array" ref="M125">_xlfn.SINGLE(IFERROR(((MMULT(NotlarYuzdelikBasari!$E125:$N125,DersMatris_Degerlendirme!L$4:L$13)/(SUM(DersMatris_Degerlendirme!L$4:L$13)))+(MMULT(NotlarYuzdelikBasari!$AL125:$AU125,DersMatris_Degerlendirme!L$15:L$24)/(SUM(DersMatris_Degerlendirme!L$15:L$24))))/2,0))*(DersMatris!$K$12/100)</f>
        <v>0</v>
      </c>
      <c r="N125" s="204" cm="1">
        <f t="array" ref="N125">_xlfn.SINGLE(IFERROR(((MMULT(NotlarYuzdelikBasari!$E125:$N125,DersMatris_Degerlendirme!M$4:M$13)/(SUM(DersMatris_Degerlendirme!M$4:M$13)))+(MMULT(NotlarYuzdelikBasari!$AL125:$AU125,DersMatris_Degerlendirme!M$15:M$24)/(SUM(DersMatris_Degerlendirme!M$15:M$24))))/2,0))*(DersMatris!$L$12/100)</f>
        <v>0</v>
      </c>
      <c r="O125" s="204" cm="1">
        <f t="array" ref="O125">_xlfn.SINGLE(IFERROR(((MMULT(NotlarYuzdelikBasari!$E125:$N125,DersMatris_Degerlendirme!N$4:N$13)/(SUM(DersMatris_Degerlendirme!N$4:N$13)))+(MMULT(NotlarYuzdelikBasari!$AL125:$AU125,DersMatris_Degerlendirme!N$15:N$24)/(SUM(DersMatris_Degerlendirme!N$15:N$24))))/2,0))*(DersMatris!$M$12/100)</f>
        <v>0</v>
      </c>
      <c r="P125" s="204" cm="1">
        <f t="array" ref="P125">_xlfn.SINGLE(IFERROR(((MMULT(NotlarYuzdelikBasari!$E125:$N125,DersMatris_Degerlendirme!O$4:O$13)/(SUM(DersMatris_Degerlendirme!O$4:O$13)))+(MMULT(NotlarYuzdelikBasari!$AL125:$AU125,DersMatris_Degerlendirme!O$15:O$24)/(SUM(DersMatris_Degerlendirme!O$15:O$24))))/2,0))*(DersMatris!$N$12/100)</f>
        <v>0</v>
      </c>
      <c r="Q125" s="204" cm="1">
        <f t="array" ref="Q125">_xlfn.SINGLE(IFERROR(((MMULT(NotlarYuzdelikBasari!$E125:$N125,DersMatris_Degerlendirme!P$4:P$13)/(SUM(DersMatris_Degerlendirme!P$4:P$13)))+(MMULT(NotlarYuzdelikBasari!$AL125:$AU125,DersMatris_Degerlendirme!P$15:P$24)/(SUM(DersMatris_Degerlendirme!P$15:P$24))))/2,0))*(DersMatris!$O$12/100)</f>
        <v>0</v>
      </c>
      <c r="R125" s="204" cm="1">
        <f t="array" ref="R125">_xlfn.SINGLE(IFERROR(((MMULT(NotlarYuzdelikBasari!$E125:$N125,DersMatris_Degerlendirme!Q$4:Q$13)/(SUM(DersMatris_Degerlendirme!Q$4:Q$13)))+(MMULT(NotlarYuzdelikBasari!$AL125:$AU125,DersMatris_Degerlendirme!Q$15:Q$24)/(SUM(DersMatris_Degerlendirme!Q$15:Q$24))))/2,0))*(DersMatris!$P$12/100)</f>
        <v>0</v>
      </c>
      <c r="S125" s="204" cm="1">
        <f t="array" ref="S125">_xlfn.SINGLE(IFERROR(((MMULT(NotlarYuzdelikBasari!$E125:$N125,DersMatris_Degerlendirme!R$4:R$13)/(SUM(DersMatris_Degerlendirme!R$4:R$13)))+(MMULT(NotlarYuzdelikBasari!$AL125:$AU125,DersMatris_Degerlendirme!R$15:R$24)/(SUM(DersMatris_Degerlendirme!R$15:R$24))))/2,0))*(DersMatris!$Q$12/100)</f>
        <v>0</v>
      </c>
      <c r="U125" s="188">
        <f>IFERROR(
    (
        IFERROR( MMULT(NotlarYuzdelikBasari!$E125:$N125, Degerlendirme!D$4:D$13) / SUM(Degerlendirme!D$4:D$13), 0 ) +
        IFERROR( MMULT(NotlarYuzdelikBasari!$AL125:$AU125, Degerlendirme!D$15:D$24) / SUM(Degerlendirme!D$15:D$24), 0 )
    ) / 2,
    0
)</f>
        <v>0</v>
      </c>
      <c r="V125" s="188">
        <f>IFERROR(
    (
        IFERROR( MMULT(NotlarYuzdelikBasari!$E125:$N125, Degerlendirme!E$4:E$13) / SUM(Degerlendirme!E$4:E$13), 0 ) +
        IFERROR( MMULT(NotlarYuzdelikBasari!$AL125:$AU125, Degerlendirme!E$15:E$24) / SUM(Degerlendirme!E$15:E$24), 0 )
    ) / 2,
    0
)</f>
        <v>0</v>
      </c>
      <c r="W125" s="188">
        <f>IFERROR(
    (
        IFERROR( MMULT(NotlarYuzdelikBasari!$E125:$N125, Degerlendirme!F$4:F$13) / SUM(Degerlendirme!F$4:F$13), 0 ) +
        IFERROR( MMULT(NotlarYuzdelikBasari!$AL125:$AU125, Degerlendirme!F$15:F$24) / SUM(Degerlendirme!F$15:F$24), 0 )
    ) / 2,
    0
)</f>
        <v>0</v>
      </c>
      <c r="X125" s="188">
        <f>IFERROR(
    (
        IFERROR( MMULT(NotlarYuzdelikBasari!$E125:$N125, Degerlendirme!G$4:G$13) / SUM(Degerlendirme!G$4:G$13), 0 ) +
        IFERROR( MMULT(NotlarYuzdelikBasari!$AL125:$AU125, Degerlendirme!G$15:G$24) / SUM(Degerlendirme!G$15:G$24), 0 )
    ) / 2,
    0
)</f>
        <v>0</v>
      </c>
      <c r="Y125" s="188">
        <f>IFERROR(
    (
        IFERROR( MMULT(NotlarYuzdelikBasari!$E125:$N125, Degerlendirme!H$4:H$13) / SUM(Degerlendirme!H$4:H$13), 0 ) +
        IFERROR( MMULT(NotlarYuzdelikBasari!$AL125:$AU125, Degerlendirme!H$15:H$24) / SUM(Degerlendirme!H$15:H$24), 0 )
    ) / 2,
    0
)</f>
        <v>0</v>
      </c>
      <c r="Z125" s="188">
        <f>IFERROR(
    (
        IFERROR( MMULT(NotlarYuzdelikBasari!$E125:$N125, Degerlendirme!I$4:I$13) / SUM(Degerlendirme!I$4:I$13), 0 ) +
        IFERROR( MMULT(NotlarYuzdelikBasari!$AL125:$AU125, Degerlendirme!I$15:I$24) / SUM(Degerlendirme!I$15:I$24), 0 )
    ) / 2,
    0
)</f>
        <v>0</v>
      </c>
      <c r="AA125" s="188">
        <f>IFERROR(
    (
        IFERROR( MMULT(NotlarYuzdelikBasari!$E125:$N125, Degerlendirme!J$4:J$13) / SUM(Degerlendirme!J$4:J$13), 0 ) +
        IFERROR( MMULT(NotlarYuzdelikBasari!$AL125:$AU125, Degerlendirme!J$15:J$24) / SUM(Degerlendirme!J$15:J$24), 0 )
    ) / 2,
    0
)</f>
        <v>0</v>
      </c>
      <c r="AB125" s="188">
        <f>IFERROR(
    (
        IFERROR( MMULT(NotlarYuzdelikBasari!$E125:$N125, Degerlendirme!K$4:K$13) / SUM(Degerlendirme!K$4:K$13), 0 ) +
        IFERROR( MMULT(NotlarYuzdelikBasari!$AL125:$AU125, Degerlendirme!K$15:K$24) / SUM(Degerlendirme!K$15:K$24), 0 )
    ) / 2,
    0
)</f>
        <v>0</v>
      </c>
    </row>
    <row r="126" spans="1:28" x14ac:dyDescent="0.25">
      <c r="A126" s="95">
        <v>124</v>
      </c>
      <c r="B126" s="141" t="str">
        <f>IF(Notlar!B126&lt;&gt;"",Notlar!B126,"")</f>
        <v/>
      </c>
      <c r="C126" s="142" t="str">
        <f>IF(Notlar!C126&lt;&gt;"",Notlar!C126,"")</f>
        <v/>
      </c>
      <c r="D126" s="183" t="str">
        <f>IF(Notlar!D126&lt;&gt;"",Notlar!D126,"")</f>
        <v/>
      </c>
      <c r="E126" s="208" cm="1">
        <f t="array" ref="E126">_xlfn.SINGLE(IFERROR(((MMULT(NotlarYuzdelikBasari!$E126:$N126,DersMatris_Degerlendirme!D$4:D$13)/(SUM(DersMatris_Degerlendirme!D$4:D$13)))+(MMULT(NotlarYuzdelikBasari!$AL126:$AU126,DersMatris_Degerlendirme!D$15:D$24)/(SUM(DersMatris_Degerlendirme!D$15:D$24))))/2,0))*(DersMatris!$C$12/100)</f>
        <v>0</v>
      </c>
      <c r="F126" s="208" cm="1">
        <f t="array" ref="F126">_xlfn.SINGLE(IFERROR(((MMULT(NotlarYuzdelikBasari!$E126:$N126,DersMatris_Degerlendirme!E$4:E$13)/(SUM(DersMatris_Degerlendirme!E$4:E$13)))+(MMULT(NotlarYuzdelikBasari!$AL126:$AU126,DersMatris_Degerlendirme!E$15:E$24)/(SUM(DersMatris_Degerlendirme!E$15:E$24))))/2,0))*(DersMatris!$D$12/100)</f>
        <v>0</v>
      </c>
      <c r="G126" s="204" cm="1">
        <f t="array" ref="G126">_xlfn.SINGLE(IFERROR(((MMULT(NotlarYuzdelikBasari!$E126:$N126,DersMatris_Degerlendirme!F$4:F$13)/(SUM(DersMatris_Degerlendirme!F$4:F$13)))+(MMULT(NotlarYuzdelikBasari!$AL126:$AU126,DersMatris_Degerlendirme!F$15:F$24)/(SUM(DersMatris_Degerlendirme!F$15:F$24))))/2,0))*(DersMatris!$E$12/100)</f>
        <v>0</v>
      </c>
      <c r="H126" s="204" cm="1">
        <f t="array" ref="H126">_xlfn.SINGLE(IFERROR(((MMULT(NotlarYuzdelikBasari!$E126:$N126,DersMatris_Degerlendirme!G$4:G$13)/(SUM(DersMatris_Degerlendirme!G$4:G$13)))+(MMULT(NotlarYuzdelikBasari!$AL126:$AU126,DersMatris_Degerlendirme!G$15:G$24)/(SUM(DersMatris_Degerlendirme!G$15:G$24))))/2,0))*(DersMatris!$F$12/100)</f>
        <v>0</v>
      </c>
      <c r="I126" s="204" cm="1">
        <f t="array" ref="I126">_xlfn.SINGLE(IFERROR(((MMULT(NotlarYuzdelikBasari!$E126:$N126,DersMatris_Degerlendirme!H$4:H$13)/(SUM(DersMatris_Degerlendirme!H$4:H$13)))+(MMULT(NotlarYuzdelikBasari!$AL126:$AU126,DersMatris_Degerlendirme!H$15:H$24)/(SUM(DersMatris_Degerlendirme!H$15:H$24))))/2,0))*(DersMatris!$G$12/100)</f>
        <v>0</v>
      </c>
      <c r="J126" s="204" cm="1">
        <f t="array" ref="J126">_xlfn.SINGLE(IFERROR(((MMULT(NotlarYuzdelikBasari!$E126:$N126,DersMatris_Degerlendirme!I$4:I$13)/(SUM(DersMatris_Degerlendirme!I$4:I$13)))+(MMULT(NotlarYuzdelikBasari!$AL126:$AU126,DersMatris_Degerlendirme!I$15:I$24)/(SUM(DersMatris_Degerlendirme!I$15:I$24))))/2,0))*(DersMatris!$H$12/100)</f>
        <v>0</v>
      </c>
      <c r="K126" s="204" cm="1">
        <f t="array" ref="K126">_xlfn.SINGLE(IFERROR(((MMULT(NotlarYuzdelikBasari!$E126:$N126,DersMatris_Degerlendirme!J$4:J$13)/(SUM(DersMatris_Degerlendirme!J$4:J$13)))+(MMULT(NotlarYuzdelikBasari!$AL126:$AU126,DersMatris_Degerlendirme!J$15:J$24)/(SUM(DersMatris_Degerlendirme!J$15:J$24))))/2,0))*(DersMatris!$I$12/100)</f>
        <v>0</v>
      </c>
      <c r="L126" s="204" cm="1">
        <f t="array" ref="L126">_xlfn.SINGLE(IFERROR(((MMULT(NotlarYuzdelikBasari!$E126:$N126,DersMatris_Degerlendirme!K$4:K$13)/(SUM(DersMatris_Degerlendirme!K$4:K$13)))+(MMULT(NotlarYuzdelikBasari!$AL126:$AU126,DersMatris_Degerlendirme!K$15:K$24)/(SUM(DersMatris_Degerlendirme!K$15:K$24))))/2,0))*(DersMatris!$J$12/100)</f>
        <v>0</v>
      </c>
      <c r="M126" s="204" cm="1">
        <f t="array" ref="M126">_xlfn.SINGLE(IFERROR(((MMULT(NotlarYuzdelikBasari!$E126:$N126,DersMatris_Degerlendirme!L$4:L$13)/(SUM(DersMatris_Degerlendirme!L$4:L$13)))+(MMULT(NotlarYuzdelikBasari!$AL126:$AU126,DersMatris_Degerlendirme!L$15:L$24)/(SUM(DersMatris_Degerlendirme!L$15:L$24))))/2,0))*(DersMatris!$K$12/100)</f>
        <v>0</v>
      </c>
      <c r="N126" s="204" cm="1">
        <f t="array" ref="N126">_xlfn.SINGLE(IFERROR(((MMULT(NotlarYuzdelikBasari!$E126:$N126,DersMatris_Degerlendirme!M$4:M$13)/(SUM(DersMatris_Degerlendirme!M$4:M$13)))+(MMULT(NotlarYuzdelikBasari!$AL126:$AU126,DersMatris_Degerlendirme!M$15:M$24)/(SUM(DersMatris_Degerlendirme!M$15:M$24))))/2,0))*(DersMatris!$L$12/100)</f>
        <v>0</v>
      </c>
      <c r="O126" s="204" cm="1">
        <f t="array" ref="O126">_xlfn.SINGLE(IFERROR(((MMULT(NotlarYuzdelikBasari!$E126:$N126,DersMatris_Degerlendirme!N$4:N$13)/(SUM(DersMatris_Degerlendirme!N$4:N$13)))+(MMULT(NotlarYuzdelikBasari!$AL126:$AU126,DersMatris_Degerlendirme!N$15:N$24)/(SUM(DersMatris_Degerlendirme!N$15:N$24))))/2,0))*(DersMatris!$M$12/100)</f>
        <v>0</v>
      </c>
      <c r="P126" s="204" cm="1">
        <f t="array" ref="P126">_xlfn.SINGLE(IFERROR(((MMULT(NotlarYuzdelikBasari!$E126:$N126,DersMatris_Degerlendirme!O$4:O$13)/(SUM(DersMatris_Degerlendirme!O$4:O$13)))+(MMULT(NotlarYuzdelikBasari!$AL126:$AU126,DersMatris_Degerlendirme!O$15:O$24)/(SUM(DersMatris_Degerlendirme!O$15:O$24))))/2,0))*(DersMatris!$N$12/100)</f>
        <v>0</v>
      </c>
      <c r="Q126" s="204" cm="1">
        <f t="array" ref="Q126">_xlfn.SINGLE(IFERROR(((MMULT(NotlarYuzdelikBasari!$E126:$N126,DersMatris_Degerlendirme!P$4:P$13)/(SUM(DersMatris_Degerlendirme!P$4:P$13)))+(MMULT(NotlarYuzdelikBasari!$AL126:$AU126,DersMatris_Degerlendirme!P$15:P$24)/(SUM(DersMatris_Degerlendirme!P$15:P$24))))/2,0))*(DersMatris!$O$12/100)</f>
        <v>0</v>
      </c>
      <c r="R126" s="204" cm="1">
        <f t="array" ref="R126">_xlfn.SINGLE(IFERROR(((MMULT(NotlarYuzdelikBasari!$E126:$N126,DersMatris_Degerlendirme!Q$4:Q$13)/(SUM(DersMatris_Degerlendirme!Q$4:Q$13)))+(MMULT(NotlarYuzdelikBasari!$AL126:$AU126,DersMatris_Degerlendirme!Q$15:Q$24)/(SUM(DersMatris_Degerlendirme!Q$15:Q$24))))/2,0))*(DersMatris!$P$12/100)</f>
        <v>0</v>
      </c>
      <c r="S126" s="204" cm="1">
        <f t="array" ref="S126">_xlfn.SINGLE(IFERROR(((MMULT(NotlarYuzdelikBasari!$E126:$N126,DersMatris_Degerlendirme!R$4:R$13)/(SUM(DersMatris_Degerlendirme!R$4:R$13)))+(MMULT(NotlarYuzdelikBasari!$AL126:$AU126,DersMatris_Degerlendirme!R$15:R$24)/(SUM(DersMatris_Degerlendirme!R$15:R$24))))/2,0))*(DersMatris!$Q$12/100)</f>
        <v>0</v>
      </c>
      <c r="U126" s="188">
        <f>IFERROR(
    (
        IFERROR( MMULT(NotlarYuzdelikBasari!$E126:$N126, Degerlendirme!D$4:D$13) / SUM(Degerlendirme!D$4:D$13), 0 ) +
        IFERROR( MMULT(NotlarYuzdelikBasari!$AL126:$AU126, Degerlendirme!D$15:D$24) / SUM(Degerlendirme!D$15:D$24), 0 )
    ) / 2,
    0
)</f>
        <v>0</v>
      </c>
      <c r="V126" s="188">
        <f>IFERROR(
    (
        IFERROR( MMULT(NotlarYuzdelikBasari!$E126:$N126, Degerlendirme!E$4:E$13) / SUM(Degerlendirme!E$4:E$13), 0 ) +
        IFERROR( MMULT(NotlarYuzdelikBasari!$AL126:$AU126, Degerlendirme!E$15:E$24) / SUM(Degerlendirme!E$15:E$24), 0 )
    ) / 2,
    0
)</f>
        <v>0</v>
      </c>
      <c r="W126" s="188">
        <f>IFERROR(
    (
        IFERROR( MMULT(NotlarYuzdelikBasari!$E126:$N126, Degerlendirme!F$4:F$13) / SUM(Degerlendirme!F$4:F$13), 0 ) +
        IFERROR( MMULT(NotlarYuzdelikBasari!$AL126:$AU126, Degerlendirme!F$15:F$24) / SUM(Degerlendirme!F$15:F$24), 0 )
    ) / 2,
    0
)</f>
        <v>0</v>
      </c>
      <c r="X126" s="188">
        <f>IFERROR(
    (
        IFERROR( MMULT(NotlarYuzdelikBasari!$E126:$N126, Degerlendirme!G$4:G$13) / SUM(Degerlendirme!G$4:G$13), 0 ) +
        IFERROR( MMULT(NotlarYuzdelikBasari!$AL126:$AU126, Degerlendirme!G$15:G$24) / SUM(Degerlendirme!G$15:G$24), 0 )
    ) / 2,
    0
)</f>
        <v>0</v>
      </c>
      <c r="Y126" s="188">
        <f>IFERROR(
    (
        IFERROR( MMULT(NotlarYuzdelikBasari!$E126:$N126, Degerlendirme!H$4:H$13) / SUM(Degerlendirme!H$4:H$13), 0 ) +
        IFERROR( MMULT(NotlarYuzdelikBasari!$AL126:$AU126, Degerlendirme!H$15:H$24) / SUM(Degerlendirme!H$15:H$24), 0 )
    ) / 2,
    0
)</f>
        <v>0</v>
      </c>
      <c r="Z126" s="188">
        <f>IFERROR(
    (
        IFERROR( MMULT(NotlarYuzdelikBasari!$E126:$N126, Degerlendirme!I$4:I$13) / SUM(Degerlendirme!I$4:I$13), 0 ) +
        IFERROR( MMULT(NotlarYuzdelikBasari!$AL126:$AU126, Degerlendirme!I$15:I$24) / SUM(Degerlendirme!I$15:I$24), 0 )
    ) / 2,
    0
)</f>
        <v>0</v>
      </c>
      <c r="AA126" s="188">
        <f>IFERROR(
    (
        IFERROR( MMULT(NotlarYuzdelikBasari!$E126:$N126, Degerlendirme!J$4:J$13) / SUM(Degerlendirme!J$4:J$13), 0 ) +
        IFERROR( MMULT(NotlarYuzdelikBasari!$AL126:$AU126, Degerlendirme!J$15:J$24) / SUM(Degerlendirme!J$15:J$24), 0 )
    ) / 2,
    0
)</f>
        <v>0</v>
      </c>
      <c r="AB126" s="188">
        <f>IFERROR(
    (
        IFERROR( MMULT(NotlarYuzdelikBasari!$E126:$N126, Degerlendirme!K$4:K$13) / SUM(Degerlendirme!K$4:K$13), 0 ) +
        IFERROR( MMULT(NotlarYuzdelikBasari!$AL126:$AU126, Degerlendirme!K$15:K$24) / SUM(Degerlendirme!K$15:K$24), 0 )
    ) / 2,
    0
)</f>
        <v>0</v>
      </c>
    </row>
    <row r="127" spans="1:28" x14ac:dyDescent="0.25">
      <c r="A127" s="94">
        <v>125</v>
      </c>
      <c r="B127" s="143" t="str">
        <f>IF(Notlar!B127&lt;&gt;"",Notlar!B127,"")</f>
        <v/>
      </c>
      <c r="C127" s="144" t="str">
        <f>IF(Notlar!C127&lt;&gt;"",Notlar!C127,"")</f>
        <v/>
      </c>
      <c r="D127" s="184" t="str">
        <f>IF(Notlar!D127&lt;&gt;"",Notlar!D127,"")</f>
        <v/>
      </c>
      <c r="E127" s="208" cm="1">
        <f t="array" ref="E127">_xlfn.SINGLE(IFERROR(((MMULT(NotlarYuzdelikBasari!$E127:$N127,DersMatris_Degerlendirme!D$4:D$13)/(SUM(DersMatris_Degerlendirme!D$4:D$13)))+(MMULT(NotlarYuzdelikBasari!$AL127:$AU127,DersMatris_Degerlendirme!D$15:D$24)/(SUM(DersMatris_Degerlendirme!D$15:D$24))))/2,0))*(DersMatris!$C$12/100)</f>
        <v>0</v>
      </c>
      <c r="F127" s="208" cm="1">
        <f t="array" ref="F127">_xlfn.SINGLE(IFERROR(((MMULT(NotlarYuzdelikBasari!$E127:$N127,DersMatris_Degerlendirme!E$4:E$13)/(SUM(DersMatris_Degerlendirme!E$4:E$13)))+(MMULT(NotlarYuzdelikBasari!$AL127:$AU127,DersMatris_Degerlendirme!E$15:E$24)/(SUM(DersMatris_Degerlendirme!E$15:E$24))))/2,0))*(DersMatris!$D$12/100)</f>
        <v>0</v>
      </c>
      <c r="G127" s="204" cm="1">
        <f t="array" ref="G127">_xlfn.SINGLE(IFERROR(((MMULT(NotlarYuzdelikBasari!$E127:$N127,DersMatris_Degerlendirme!F$4:F$13)/(SUM(DersMatris_Degerlendirme!F$4:F$13)))+(MMULT(NotlarYuzdelikBasari!$AL127:$AU127,DersMatris_Degerlendirme!F$15:F$24)/(SUM(DersMatris_Degerlendirme!F$15:F$24))))/2,0))*(DersMatris!$E$12/100)</f>
        <v>0</v>
      </c>
      <c r="H127" s="204" cm="1">
        <f t="array" ref="H127">_xlfn.SINGLE(IFERROR(((MMULT(NotlarYuzdelikBasari!$E127:$N127,DersMatris_Degerlendirme!G$4:G$13)/(SUM(DersMatris_Degerlendirme!G$4:G$13)))+(MMULT(NotlarYuzdelikBasari!$AL127:$AU127,DersMatris_Degerlendirme!G$15:G$24)/(SUM(DersMatris_Degerlendirme!G$15:G$24))))/2,0))*(DersMatris!$F$12/100)</f>
        <v>0</v>
      </c>
      <c r="I127" s="204" cm="1">
        <f t="array" ref="I127">_xlfn.SINGLE(IFERROR(((MMULT(NotlarYuzdelikBasari!$E127:$N127,DersMatris_Degerlendirme!H$4:H$13)/(SUM(DersMatris_Degerlendirme!H$4:H$13)))+(MMULT(NotlarYuzdelikBasari!$AL127:$AU127,DersMatris_Degerlendirme!H$15:H$24)/(SUM(DersMatris_Degerlendirme!H$15:H$24))))/2,0))*(DersMatris!$G$12/100)</f>
        <v>0</v>
      </c>
      <c r="J127" s="204" cm="1">
        <f t="array" ref="J127">_xlfn.SINGLE(IFERROR(((MMULT(NotlarYuzdelikBasari!$E127:$N127,DersMatris_Degerlendirme!I$4:I$13)/(SUM(DersMatris_Degerlendirme!I$4:I$13)))+(MMULT(NotlarYuzdelikBasari!$AL127:$AU127,DersMatris_Degerlendirme!I$15:I$24)/(SUM(DersMatris_Degerlendirme!I$15:I$24))))/2,0))*(DersMatris!$H$12/100)</f>
        <v>0</v>
      </c>
      <c r="K127" s="204" cm="1">
        <f t="array" ref="K127">_xlfn.SINGLE(IFERROR(((MMULT(NotlarYuzdelikBasari!$E127:$N127,DersMatris_Degerlendirme!J$4:J$13)/(SUM(DersMatris_Degerlendirme!J$4:J$13)))+(MMULT(NotlarYuzdelikBasari!$AL127:$AU127,DersMatris_Degerlendirme!J$15:J$24)/(SUM(DersMatris_Degerlendirme!J$15:J$24))))/2,0))*(DersMatris!$I$12/100)</f>
        <v>0</v>
      </c>
      <c r="L127" s="204" cm="1">
        <f t="array" ref="L127">_xlfn.SINGLE(IFERROR(((MMULT(NotlarYuzdelikBasari!$E127:$N127,DersMatris_Degerlendirme!K$4:K$13)/(SUM(DersMatris_Degerlendirme!K$4:K$13)))+(MMULT(NotlarYuzdelikBasari!$AL127:$AU127,DersMatris_Degerlendirme!K$15:K$24)/(SUM(DersMatris_Degerlendirme!K$15:K$24))))/2,0))*(DersMatris!$J$12/100)</f>
        <v>0</v>
      </c>
      <c r="M127" s="204" cm="1">
        <f t="array" ref="M127">_xlfn.SINGLE(IFERROR(((MMULT(NotlarYuzdelikBasari!$E127:$N127,DersMatris_Degerlendirme!L$4:L$13)/(SUM(DersMatris_Degerlendirme!L$4:L$13)))+(MMULT(NotlarYuzdelikBasari!$AL127:$AU127,DersMatris_Degerlendirme!L$15:L$24)/(SUM(DersMatris_Degerlendirme!L$15:L$24))))/2,0))*(DersMatris!$K$12/100)</f>
        <v>0</v>
      </c>
      <c r="N127" s="204" cm="1">
        <f t="array" ref="N127">_xlfn.SINGLE(IFERROR(((MMULT(NotlarYuzdelikBasari!$E127:$N127,DersMatris_Degerlendirme!M$4:M$13)/(SUM(DersMatris_Degerlendirme!M$4:M$13)))+(MMULT(NotlarYuzdelikBasari!$AL127:$AU127,DersMatris_Degerlendirme!M$15:M$24)/(SUM(DersMatris_Degerlendirme!M$15:M$24))))/2,0))*(DersMatris!$L$12/100)</f>
        <v>0</v>
      </c>
      <c r="O127" s="204" cm="1">
        <f t="array" ref="O127">_xlfn.SINGLE(IFERROR(((MMULT(NotlarYuzdelikBasari!$E127:$N127,DersMatris_Degerlendirme!N$4:N$13)/(SUM(DersMatris_Degerlendirme!N$4:N$13)))+(MMULT(NotlarYuzdelikBasari!$AL127:$AU127,DersMatris_Degerlendirme!N$15:N$24)/(SUM(DersMatris_Degerlendirme!N$15:N$24))))/2,0))*(DersMatris!$M$12/100)</f>
        <v>0</v>
      </c>
      <c r="P127" s="204" cm="1">
        <f t="array" ref="P127">_xlfn.SINGLE(IFERROR(((MMULT(NotlarYuzdelikBasari!$E127:$N127,DersMatris_Degerlendirme!O$4:O$13)/(SUM(DersMatris_Degerlendirme!O$4:O$13)))+(MMULT(NotlarYuzdelikBasari!$AL127:$AU127,DersMatris_Degerlendirme!O$15:O$24)/(SUM(DersMatris_Degerlendirme!O$15:O$24))))/2,0))*(DersMatris!$N$12/100)</f>
        <v>0</v>
      </c>
      <c r="Q127" s="204" cm="1">
        <f t="array" ref="Q127">_xlfn.SINGLE(IFERROR(((MMULT(NotlarYuzdelikBasari!$E127:$N127,DersMatris_Degerlendirme!P$4:P$13)/(SUM(DersMatris_Degerlendirme!P$4:P$13)))+(MMULT(NotlarYuzdelikBasari!$AL127:$AU127,DersMatris_Degerlendirme!P$15:P$24)/(SUM(DersMatris_Degerlendirme!P$15:P$24))))/2,0))*(DersMatris!$O$12/100)</f>
        <v>0</v>
      </c>
      <c r="R127" s="204" cm="1">
        <f t="array" ref="R127">_xlfn.SINGLE(IFERROR(((MMULT(NotlarYuzdelikBasari!$E127:$N127,DersMatris_Degerlendirme!Q$4:Q$13)/(SUM(DersMatris_Degerlendirme!Q$4:Q$13)))+(MMULT(NotlarYuzdelikBasari!$AL127:$AU127,DersMatris_Degerlendirme!Q$15:Q$24)/(SUM(DersMatris_Degerlendirme!Q$15:Q$24))))/2,0))*(DersMatris!$P$12/100)</f>
        <v>0</v>
      </c>
      <c r="S127" s="204" cm="1">
        <f t="array" ref="S127">_xlfn.SINGLE(IFERROR(((MMULT(NotlarYuzdelikBasari!$E127:$N127,DersMatris_Degerlendirme!R$4:R$13)/(SUM(DersMatris_Degerlendirme!R$4:R$13)))+(MMULT(NotlarYuzdelikBasari!$AL127:$AU127,DersMatris_Degerlendirme!R$15:R$24)/(SUM(DersMatris_Degerlendirme!R$15:R$24))))/2,0))*(DersMatris!$Q$12/100)</f>
        <v>0</v>
      </c>
      <c r="U127" s="188">
        <f>IFERROR(
    (
        IFERROR( MMULT(NotlarYuzdelikBasari!$E127:$N127, Degerlendirme!D$4:D$13) / SUM(Degerlendirme!D$4:D$13), 0 ) +
        IFERROR( MMULT(NotlarYuzdelikBasari!$AL127:$AU127, Degerlendirme!D$15:D$24) / SUM(Degerlendirme!D$15:D$24), 0 )
    ) / 2,
    0
)</f>
        <v>0</v>
      </c>
      <c r="V127" s="188">
        <f>IFERROR(
    (
        IFERROR( MMULT(NotlarYuzdelikBasari!$E127:$N127, Degerlendirme!E$4:E$13) / SUM(Degerlendirme!E$4:E$13), 0 ) +
        IFERROR( MMULT(NotlarYuzdelikBasari!$AL127:$AU127, Degerlendirme!E$15:E$24) / SUM(Degerlendirme!E$15:E$24), 0 )
    ) / 2,
    0
)</f>
        <v>0</v>
      </c>
      <c r="W127" s="188">
        <f>IFERROR(
    (
        IFERROR( MMULT(NotlarYuzdelikBasari!$E127:$N127, Degerlendirme!F$4:F$13) / SUM(Degerlendirme!F$4:F$13), 0 ) +
        IFERROR( MMULT(NotlarYuzdelikBasari!$AL127:$AU127, Degerlendirme!F$15:F$24) / SUM(Degerlendirme!F$15:F$24), 0 )
    ) / 2,
    0
)</f>
        <v>0</v>
      </c>
      <c r="X127" s="188">
        <f>IFERROR(
    (
        IFERROR( MMULT(NotlarYuzdelikBasari!$E127:$N127, Degerlendirme!G$4:G$13) / SUM(Degerlendirme!G$4:G$13), 0 ) +
        IFERROR( MMULT(NotlarYuzdelikBasari!$AL127:$AU127, Degerlendirme!G$15:G$24) / SUM(Degerlendirme!G$15:G$24), 0 )
    ) / 2,
    0
)</f>
        <v>0</v>
      </c>
      <c r="Y127" s="188">
        <f>IFERROR(
    (
        IFERROR( MMULT(NotlarYuzdelikBasari!$E127:$N127, Degerlendirme!H$4:H$13) / SUM(Degerlendirme!H$4:H$13), 0 ) +
        IFERROR( MMULT(NotlarYuzdelikBasari!$AL127:$AU127, Degerlendirme!H$15:H$24) / SUM(Degerlendirme!H$15:H$24), 0 )
    ) / 2,
    0
)</f>
        <v>0</v>
      </c>
      <c r="Z127" s="188">
        <f>IFERROR(
    (
        IFERROR( MMULT(NotlarYuzdelikBasari!$E127:$N127, Degerlendirme!I$4:I$13) / SUM(Degerlendirme!I$4:I$13), 0 ) +
        IFERROR( MMULT(NotlarYuzdelikBasari!$AL127:$AU127, Degerlendirme!I$15:I$24) / SUM(Degerlendirme!I$15:I$24), 0 )
    ) / 2,
    0
)</f>
        <v>0</v>
      </c>
      <c r="AA127" s="188">
        <f>IFERROR(
    (
        IFERROR( MMULT(NotlarYuzdelikBasari!$E127:$N127, Degerlendirme!J$4:J$13) / SUM(Degerlendirme!J$4:J$13), 0 ) +
        IFERROR( MMULT(NotlarYuzdelikBasari!$AL127:$AU127, Degerlendirme!J$15:J$24) / SUM(Degerlendirme!J$15:J$24), 0 )
    ) / 2,
    0
)</f>
        <v>0</v>
      </c>
      <c r="AB127" s="188">
        <f>IFERROR(
    (
        IFERROR( MMULT(NotlarYuzdelikBasari!$E127:$N127, Degerlendirme!K$4:K$13) / SUM(Degerlendirme!K$4:K$13), 0 ) +
        IFERROR( MMULT(NotlarYuzdelikBasari!$AL127:$AU127, Degerlendirme!K$15:K$24) / SUM(Degerlendirme!K$15:K$24), 0 )
    ) / 2,
    0
)</f>
        <v>0</v>
      </c>
    </row>
    <row r="128" spans="1:28" x14ac:dyDescent="0.25">
      <c r="A128" s="95">
        <v>126</v>
      </c>
      <c r="B128" s="141" t="str">
        <f>IF(Notlar!B128&lt;&gt;"",Notlar!B128,"")</f>
        <v/>
      </c>
      <c r="C128" s="142" t="str">
        <f>IF(Notlar!C128&lt;&gt;"",Notlar!C128,"")</f>
        <v/>
      </c>
      <c r="D128" s="183" t="str">
        <f>IF(Notlar!D128&lt;&gt;"",Notlar!D128,"")</f>
        <v/>
      </c>
      <c r="E128" s="208" cm="1">
        <f t="array" ref="E128">_xlfn.SINGLE(IFERROR(((MMULT(NotlarYuzdelikBasari!$E128:$N128,DersMatris_Degerlendirme!D$4:D$13)/(SUM(DersMatris_Degerlendirme!D$4:D$13)))+(MMULT(NotlarYuzdelikBasari!$AL128:$AU128,DersMatris_Degerlendirme!D$15:D$24)/(SUM(DersMatris_Degerlendirme!D$15:D$24))))/2,0))*(DersMatris!$C$12/100)</f>
        <v>0</v>
      </c>
      <c r="F128" s="208" cm="1">
        <f t="array" ref="F128">_xlfn.SINGLE(IFERROR(((MMULT(NotlarYuzdelikBasari!$E128:$N128,DersMatris_Degerlendirme!E$4:E$13)/(SUM(DersMatris_Degerlendirme!E$4:E$13)))+(MMULT(NotlarYuzdelikBasari!$AL128:$AU128,DersMatris_Degerlendirme!E$15:E$24)/(SUM(DersMatris_Degerlendirme!E$15:E$24))))/2,0))*(DersMatris!$D$12/100)</f>
        <v>0</v>
      </c>
      <c r="G128" s="204" cm="1">
        <f t="array" ref="G128">_xlfn.SINGLE(IFERROR(((MMULT(NotlarYuzdelikBasari!$E128:$N128,DersMatris_Degerlendirme!F$4:F$13)/(SUM(DersMatris_Degerlendirme!F$4:F$13)))+(MMULT(NotlarYuzdelikBasari!$AL128:$AU128,DersMatris_Degerlendirme!F$15:F$24)/(SUM(DersMatris_Degerlendirme!F$15:F$24))))/2,0))*(DersMatris!$E$12/100)</f>
        <v>0</v>
      </c>
      <c r="H128" s="204" cm="1">
        <f t="array" ref="H128">_xlfn.SINGLE(IFERROR(((MMULT(NotlarYuzdelikBasari!$E128:$N128,DersMatris_Degerlendirme!G$4:G$13)/(SUM(DersMatris_Degerlendirme!G$4:G$13)))+(MMULT(NotlarYuzdelikBasari!$AL128:$AU128,DersMatris_Degerlendirme!G$15:G$24)/(SUM(DersMatris_Degerlendirme!G$15:G$24))))/2,0))*(DersMatris!$F$12/100)</f>
        <v>0</v>
      </c>
      <c r="I128" s="204" cm="1">
        <f t="array" ref="I128">_xlfn.SINGLE(IFERROR(((MMULT(NotlarYuzdelikBasari!$E128:$N128,DersMatris_Degerlendirme!H$4:H$13)/(SUM(DersMatris_Degerlendirme!H$4:H$13)))+(MMULT(NotlarYuzdelikBasari!$AL128:$AU128,DersMatris_Degerlendirme!H$15:H$24)/(SUM(DersMatris_Degerlendirme!H$15:H$24))))/2,0))*(DersMatris!$G$12/100)</f>
        <v>0</v>
      </c>
      <c r="J128" s="204" cm="1">
        <f t="array" ref="J128">_xlfn.SINGLE(IFERROR(((MMULT(NotlarYuzdelikBasari!$E128:$N128,DersMatris_Degerlendirme!I$4:I$13)/(SUM(DersMatris_Degerlendirme!I$4:I$13)))+(MMULT(NotlarYuzdelikBasari!$AL128:$AU128,DersMatris_Degerlendirme!I$15:I$24)/(SUM(DersMatris_Degerlendirme!I$15:I$24))))/2,0))*(DersMatris!$H$12/100)</f>
        <v>0</v>
      </c>
      <c r="K128" s="204" cm="1">
        <f t="array" ref="K128">_xlfn.SINGLE(IFERROR(((MMULT(NotlarYuzdelikBasari!$E128:$N128,DersMatris_Degerlendirme!J$4:J$13)/(SUM(DersMatris_Degerlendirme!J$4:J$13)))+(MMULT(NotlarYuzdelikBasari!$AL128:$AU128,DersMatris_Degerlendirme!J$15:J$24)/(SUM(DersMatris_Degerlendirme!J$15:J$24))))/2,0))*(DersMatris!$I$12/100)</f>
        <v>0</v>
      </c>
      <c r="L128" s="204" cm="1">
        <f t="array" ref="L128">_xlfn.SINGLE(IFERROR(((MMULT(NotlarYuzdelikBasari!$E128:$N128,DersMatris_Degerlendirme!K$4:K$13)/(SUM(DersMatris_Degerlendirme!K$4:K$13)))+(MMULT(NotlarYuzdelikBasari!$AL128:$AU128,DersMatris_Degerlendirme!K$15:K$24)/(SUM(DersMatris_Degerlendirme!K$15:K$24))))/2,0))*(DersMatris!$J$12/100)</f>
        <v>0</v>
      </c>
      <c r="M128" s="204" cm="1">
        <f t="array" ref="M128">_xlfn.SINGLE(IFERROR(((MMULT(NotlarYuzdelikBasari!$E128:$N128,DersMatris_Degerlendirme!L$4:L$13)/(SUM(DersMatris_Degerlendirme!L$4:L$13)))+(MMULT(NotlarYuzdelikBasari!$AL128:$AU128,DersMatris_Degerlendirme!L$15:L$24)/(SUM(DersMatris_Degerlendirme!L$15:L$24))))/2,0))*(DersMatris!$K$12/100)</f>
        <v>0</v>
      </c>
      <c r="N128" s="204" cm="1">
        <f t="array" ref="N128">_xlfn.SINGLE(IFERROR(((MMULT(NotlarYuzdelikBasari!$E128:$N128,DersMatris_Degerlendirme!M$4:M$13)/(SUM(DersMatris_Degerlendirme!M$4:M$13)))+(MMULT(NotlarYuzdelikBasari!$AL128:$AU128,DersMatris_Degerlendirme!M$15:M$24)/(SUM(DersMatris_Degerlendirme!M$15:M$24))))/2,0))*(DersMatris!$L$12/100)</f>
        <v>0</v>
      </c>
      <c r="O128" s="204" cm="1">
        <f t="array" ref="O128">_xlfn.SINGLE(IFERROR(((MMULT(NotlarYuzdelikBasari!$E128:$N128,DersMatris_Degerlendirme!N$4:N$13)/(SUM(DersMatris_Degerlendirme!N$4:N$13)))+(MMULT(NotlarYuzdelikBasari!$AL128:$AU128,DersMatris_Degerlendirme!N$15:N$24)/(SUM(DersMatris_Degerlendirme!N$15:N$24))))/2,0))*(DersMatris!$M$12/100)</f>
        <v>0</v>
      </c>
      <c r="P128" s="204" cm="1">
        <f t="array" ref="P128">_xlfn.SINGLE(IFERROR(((MMULT(NotlarYuzdelikBasari!$E128:$N128,DersMatris_Degerlendirme!O$4:O$13)/(SUM(DersMatris_Degerlendirme!O$4:O$13)))+(MMULT(NotlarYuzdelikBasari!$AL128:$AU128,DersMatris_Degerlendirme!O$15:O$24)/(SUM(DersMatris_Degerlendirme!O$15:O$24))))/2,0))*(DersMatris!$N$12/100)</f>
        <v>0</v>
      </c>
      <c r="Q128" s="204" cm="1">
        <f t="array" ref="Q128">_xlfn.SINGLE(IFERROR(((MMULT(NotlarYuzdelikBasari!$E128:$N128,DersMatris_Degerlendirme!P$4:P$13)/(SUM(DersMatris_Degerlendirme!P$4:P$13)))+(MMULT(NotlarYuzdelikBasari!$AL128:$AU128,DersMatris_Degerlendirme!P$15:P$24)/(SUM(DersMatris_Degerlendirme!P$15:P$24))))/2,0))*(DersMatris!$O$12/100)</f>
        <v>0</v>
      </c>
      <c r="R128" s="204" cm="1">
        <f t="array" ref="R128">_xlfn.SINGLE(IFERROR(((MMULT(NotlarYuzdelikBasari!$E128:$N128,DersMatris_Degerlendirme!Q$4:Q$13)/(SUM(DersMatris_Degerlendirme!Q$4:Q$13)))+(MMULT(NotlarYuzdelikBasari!$AL128:$AU128,DersMatris_Degerlendirme!Q$15:Q$24)/(SUM(DersMatris_Degerlendirme!Q$15:Q$24))))/2,0))*(DersMatris!$P$12/100)</f>
        <v>0</v>
      </c>
      <c r="S128" s="204" cm="1">
        <f t="array" ref="S128">_xlfn.SINGLE(IFERROR(((MMULT(NotlarYuzdelikBasari!$E128:$N128,DersMatris_Degerlendirme!R$4:R$13)/(SUM(DersMatris_Degerlendirme!R$4:R$13)))+(MMULT(NotlarYuzdelikBasari!$AL128:$AU128,DersMatris_Degerlendirme!R$15:R$24)/(SUM(DersMatris_Degerlendirme!R$15:R$24))))/2,0))*(DersMatris!$Q$12/100)</f>
        <v>0</v>
      </c>
      <c r="U128" s="188">
        <f>IFERROR(
    (
        IFERROR( MMULT(NotlarYuzdelikBasari!$E128:$N128, Degerlendirme!D$4:D$13) / SUM(Degerlendirme!D$4:D$13), 0 ) +
        IFERROR( MMULT(NotlarYuzdelikBasari!$AL128:$AU128, Degerlendirme!D$15:D$24) / SUM(Degerlendirme!D$15:D$24), 0 )
    ) / 2,
    0
)</f>
        <v>0</v>
      </c>
      <c r="V128" s="188">
        <f>IFERROR(
    (
        IFERROR( MMULT(NotlarYuzdelikBasari!$E128:$N128, Degerlendirme!E$4:E$13) / SUM(Degerlendirme!E$4:E$13), 0 ) +
        IFERROR( MMULT(NotlarYuzdelikBasari!$AL128:$AU128, Degerlendirme!E$15:E$24) / SUM(Degerlendirme!E$15:E$24), 0 )
    ) / 2,
    0
)</f>
        <v>0</v>
      </c>
      <c r="W128" s="188">
        <f>IFERROR(
    (
        IFERROR( MMULT(NotlarYuzdelikBasari!$E128:$N128, Degerlendirme!F$4:F$13) / SUM(Degerlendirme!F$4:F$13), 0 ) +
        IFERROR( MMULT(NotlarYuzdelikBasari!$AL128:$AU128, Degerlendirme!F$15:F$24) / SUM(Degerlendirme!F$15:F$24), 0 )
    ) / 2,
    0
)</f>
        <v>0</v>
      </c>
      <c r="X128" s="188">
        <f>IFERROR(
    (
        IFERROR( MMULT(NotlarYuzdelikBasari!$E128:$N128, Degerlendirme!G$4:G$13) / SUM(Degerlendirme!G$4:G$13), 0 ) +
        IFERROR( MMULT(NotlarYuzdelikBasari!$AL128:$AU128, Degerlendirme!G$15:G$24) / SUM(Degerlendirme!G$15:G$24), 0 )
    ) / 2,
    0
)</f>
        <v>0</v>
      </c>
      <c r="Y128" s="188">
        <f>IFERROR(
    (
        IFERROR( MMULT(NotlarYuzdelikBasari!$E128:$N128, Degerlendirme!H$4:H$13) / SUM(Degerlendirme!H$4:H$13), 0 ) +
        IFERROR( MMULT(NotlarYuzdelikBasari!$AL128:$AU128, Degerlendirme!H$15:H$24) / SUM(Degerlendirme!H$15:H$24), 0 )
    ) / 2,
    0
)</f>
        <v>0</v>
      </c>
      <c r="Z128" s="188">
        <f>IFERROR(
    (
        IFERROR( MMULT(NotlarYuzdelikBasari!$E128:$N128, Degerlendirme!I$4:I$13) / SUM(Degerlendirme!I$4:I$13), 0 ) +
        IFERROR( MMULT(NotlarYuzdelikBasari!$AL128:$AU128, Degerlendirme!I$15:I$24) / SUM(Degerlendirme!I$15:I$24), 0 )
    ) / 2,
    0
)</f>
        <v>0</v>
      </c>
      <c r="AA128" s="188">
        <f>IFERROR(
    (
        IFERROR( MMULT(NotlarYuzdelikBasari!$E128:$N128, Degerlendirme!J$4:J$13) / SUM(Degerlendirme!J$4:J$13), 0 ) +
        IFERROR( MMULT(NotlarYuzdelikBasari!$AL128:$AU128, Degerlendirme!J$15:J$24) / SUM(Degerlendirme!J$15:J$24), 0 )
    ) / 2,
    0
)</f>
        <v>0</v>
      </c>
      <c r="AB128" s="188">
        <f>IFERROR(
    (
        IFERROR( MMULT(NotlarYuzdelikBasari!$E128:$N128, Degerlendirme!K$4:K$13) / SUM(Degerlendirme!K$4:K$13), 0 ) +
        IFERROR( MMULT(NotlarYuzdelikBasari!$AL128:$AU128, Degerlendirme!K$15:K$24) / SUM(Degerlendirme!K$15:K$24), 0 )
    ) / 2,
    0
)</f>
        <v>0</v>
      </c>
    </row>
    <row r="129" spans="1:28" x14ac:dyDescent="0.25">
      <c r="A129" s="94">
        <v>127</v>
      </c>
      <c r="B129" s="143" t="str">
        <f>IF(Notlar!B129&lt;&gt;"",Notlar!B129,"")</f>
        <v/>
      </c>
      <c r="C129" s="144" t="str">
        <f>IF(Notlar!C129&lt;&gt;"",Notlar!C129,"")</f>
        <v/>
      </c>
      <c r="D129" s="184" t="str">
        <f>IF(Notlar!D129&lt;&gt;"",Notlar!D129,"")</f>
        <v/>
      </c>
      <c r="E129" s="208" cm="1">
        <f t="array" ref="E129">_xlfn.SINGLE(IFERROR(((MMULT(NotlarYuzdelikBasari!$E129:$N129,DersMatris_Degerlendirme!D$4:D$13)/(SUM(DersMatris_Degerlendirme!D$4:D$13)))+(MMULT(NotlarYuzdelikBasari!$AL129:$AU129,DersMatris_Degerlendirme!D$15:D$24)/(SUM(DersMatris_Degerlendirme!D$15:D$24))))/2,0))*(DersMatris!$C$12/100)</f>
        <v>0</v>
      </c>
      <c r="F129" s="208" cm="1">
        <f t="array" ref="F129">_xlfn.SINGLE(IFERROR(((MMULT(NotlarYuzdelikBasari!$E129:$N129,DersMatris_Degerlendirme!E$4:E$13)/(SUM(DersMatris_Degerlendirme!E$4:E$13)))+(MMULT(NotlarYuzdelikBasari!$AL129:$AU129,DersMatris_Degerlendirme!E$15:E$24)/(SUM(DersMatris_Degerlendirme!E$15:E$24))))/2,0))*(DersMatris!$D$12/100)</f>
        <v>0</v>
      </c>
      <c r="G129" s="204" cm="1">
        <f t="array" ref="G129">_xlfn.SINGLE(IFERROR(((MMULT(NotlarYuzdelikBasari!$E129:$N129,DersMatris_Degerlendirme!F$4:F$13)/(SUM(DersMatris_Degerlendirme!F$4:F$13)))+(MMULT(NotlarYuzdelikBasari!$AL129:$AU129,DersMatris_Degerlendirme!F$15:F$24)/(SUM(DersMatris_Degerlendirme!F$15:F$24))))/2,0))*(DersMatris!$E$12/100)</f>
        <v>0</v>
      </c>
      <c r="H129" s="204" cm="1">
        <f t="array" ref="H129">_xlfn.SINGLE(IFERROR(((MMULT(NotlarYuzdelikBasari!$E129:$N129,DersMatris_Degerlendirme!G$4:G$13)/(SUM(DersMatris_Degerlendirme!G$4:G$13)))+(MMULT(NotlarYuzdelikBasari!$AL129:$AU129,DersMatris_Degerlendirme!G$15:G$24)/(SUM(DersMatris_Degerlendirme!G$15:G$24))))/2,0))*(DersMatris!$F$12/100)</f>
        <v>0</v>
      </c>
      <c r="I129" s="204" cm="1">
        <f t="array" ref="I129">_xlfn.SINGLE(IFERROR(((MMULT(NotlarYuzdelikBasari!$E129:$N129,DersMatris_Degerlendirme!H$4:H$13)/(SUM(DersMatris_Degerlendirme!H$4:H$13)))+(MMULT(NotlarYuzdelikBasari!$AL129:$AU129,DersMatris_Degerlendirme!H$15:H$24)/(SUM(DersMatris_Degerlendirme!H$15:H$24))))/2,0))*(DersMatris!$G$12/100)</f>
        <v>0</v>
      </c>
      <c r="J129" s="204" cm="1">
        <f t="array" ref="J129">_xlfn.SINGLE(IFERROR(((MMULT(NotlarYuzdelikBasari!$E129:$N129,DersMatris_Degerlendirme!I$4:I$13)/(SUM(DersMatris_Degerlendirme!I$4:I$13)))+(MMULT(NotlarYuzdelikBasari!$AL129:$AU129,DersMatris_Degerlendirme!I$15:I$24)/(SUM(DersMatris_Degerlendirme!I$15:I$24))))/2,0))*(DersMatris!$H$12/100)</f>
        <v>0</v>
      </c>
      <c r="K129" s="204" cm="1">
        <f t="array" ref="K129">_xlfn.SINGLE(IFERROR(((MMULT(NotlarYuzdelikBasari!$E129:$N129,DersMatris_Degerlendirme!J$4:J$13)/(SUM(DersMatris_Degerlendirme!J$4:J$13)))+(MMULT(NotlarYuzdelikBasari!$AL129:$AU129,DersMatris_Degerlendirme!J$15:J$24)/(SUM(DersMatris_Degerlendirme!J$15:J$24))))/2,0))*(DersMatris!$I$12/100)</f>
        <v>0</v>
      </c>
      <c r="L129" s="204" cm="1">
        <f t="array" ref="L129">_xlfn.SINGLE(IFERROR(((MMULT(NotlarYuzdelikBasari!$E129:$N129,DersMatris_Degerlendirme!K$4:K$13)/(SUM(DersMatris_Degerlendirme!K$4:K$13)))+(MMULT(NotlarYuzdelikBasari!$AL129:$AU129,DersMatris_Degerlendirme!K$15:K$24)/(SUM(DersMatris_Degerlendirme!K$15:K$24))))/2,0))*(DersMatris!$J$12/100)</f>
        <v>0</v>
      </c>
      <c r="M129" s="204" cm="1">
        <f t="array" ref="M129">_xlfn.SINGLE(IFERROR(((MMULT(NotlarYuzdelikBasari!$E129:$N129,DersMatris_Degerlendirme!L$4:L$13)/(SUM(DersMatris_Degerlendirme!L$4:L$13)))+(MMULT(NotlarYuzdelikBasari!$AL129:$AU129,DersMatris_Degerlendirme!L$15:L$24)/(SUM(DersMatris_Degerlendirme!L$15:L$24))))/2,0))*(DersMatris!$K$12/100)</f>
        <v>0</v>
      </c>
      <c r="N129" s="204" cm="1">
        <f t="array" ref="N129">_xlfn.SINGLE(IFERROR(((MMULT(NotlarYuzdelikBasari!$E129:$N129,DersMatris_Degerlendirme!M$4:M$13)/(SUM(DersMatris_Degerlendirme!M$4:M$13)))+(MMULT(NotlarYuzdelikBasari!$AL129:$AU129,DersMatris_Degerlendirme!M$15:M$24)/(SUM(DersMatris_Degerlendirme!M$15:M$24))))/2,0))*(DersMatris!$L$12/100)</f>
        <v>0</v>
      </c>
      <c r="O129" s="204" cm="1">
        <f t="array" ref="O129">_xlfn.SINGLE(IFERROR(((MMULT(NotlarYuzdelikBasari!$E129:$N129,DersMatris_Degerlendirme!N$4:N$13)/(SUM(DersMatris_Degerlendirme!N$4:N$13)))+(MMULT(NotlarYuzdelikBasari!$AL129:$AU129,DersMatris_Degerlendirme!N$15:N$24)/(SUM(DersMatris_Degerlendirme!N$15:N$24))))/2,0))*(DersMatris!$M$12/100)</f>
        <v>0</v>
      </c>
      <c r="P129" s="204" cm="1">
        <f t="array" ref="P129">_xlfn.SINGLE(IFERROR(((MMULT(NotlarYuzdelikBasari!$E129:$N129,DersMatris_Degerlendirme!O$4:O$13)/(SUM(DersMatris_Degerlendirme!O$4:O$13)))+(MMULT(NotlarYuzdelikBasari!$AL129:$AU129,DersMatris_Degerlendirme!O$15:O$24)/(SUM(DersMatris_Degerlendirme!O$15:O$24))))/2,0))*(DersMatris!$N$12/100)</f>
        <v>0</v>
      </c>
      <c r="Q129" s="204" cm="1">
        <f t="array" ref="Q129">_xlfn.SINGLE(IFERROR(((MMULT(NotlarYuzdelikBasari!$E129:$N129,DersMatris_Degerlendirme!P$4:P$13)/(SUM(DersMatris_Degerlendirme!P$4:P$13)))+(MMULT(NotlarYuzdelikBasari!$AL129:$AU129,DersMatris_Degerlendirme!P$15:P$24)/(SUM(DersMatris_Degerlendirme!P$15:P$24))))/2,0))*(DersMatris!$O$12/100)</f>
        <v>0</v>
      </c>
      <c r="R129" s="204" cm="1">
        <f t="array" ref="R129">_xlfn.SINGLE(IFERROR(((MMULT(NotlarYuzdelikBasari!$E129:$N129,DersMatris_Degerlendirme!Q$4:Q$13)/(SUM(DersMatris_Degerlendirme!Q$4:Q$13)))+(MMULT(NotlarYuzdelikBasari!$AL129:$AU129,DersMatris_Degerlendirme!Q$15:Q$24)/(SUM(DersMatris_Degerlendirme!Q$15:Q$24))))/2,0))*(DersMatris!$P$12/100)</f>
        <v>0</v>
      </c>
      <c r="S129" s="204" cm="1">
        <f t="array" ref="S129">_xlfn.SINGLE(IFERROR(((MMULT(NotlarYuzdelikBasari!$E129:$N129,DersMatris_Degerlendirme!R$4:R$13)/(SUM(DersMatris_Degerlendirme!R$4:R$13)))+(MMULT(NotlarYuzdelikBasari!$AL129:$AU129,DersMatris_Degerlendirme!R$15:R$24)/(SUM(DersMatris_Degerlendirme!R$15:R$24))))/2,0))*(DersMatris!$Q$12/100)</f>
        <v>0</v>
      </c>
      <c r="U129" s="188">
        <f>IFERROR(
    (
        IFERROR( MMULT(NotlarYuzdelikBasari!$E129:$N129, Degerlendirme!D$4:D$13) / SUM(Degerlendirme!D$4:D$13), 0 ) +
        IFERROR( MMULT(NotlarYuzdelikBasari!$AL129:$AU129, Degerlendirme!D$15:D$24) / SUM(Degerlendirme!D$15:D$24), 0 )
    ) / 2,
    0
)</f>
        <v>0</v>
      </c>
      <c r="V129" s="188">
        <f>IFERROR(
    (
        IFERROR( MMULT(NotlarYuzdelikBasari!$E129:$N129, Degerlendirme!E$4:E$13) / SUM(Degerlendirme!E$4:E$13), 0 ) +
        IFERROR( MMULT(NotlarYuzdelikBasari!$AL129:$AU129, Degerlendirme!E$15:E$24) / SUM(Degerlendirme!E$15:E$24), 0 )
    ) / 2,
    0
)</f>
        <v>0</v>
      </c>
      <c r="W129" s="188">
        <f>IFERROR(
    (
        IFERROR( MMULT(NotlarYuzdelikBasari!$E129:$N129, Degerlendirme!F$4:F$13) / SUM(Degerlendirme!F$4:F$13), 0 ) +
        IFERROR( MMULT(NotlarYuzdelikBasari!$AL129:$AU129, Degerlendirme!F$15:F$24) / SUM(Degerlendirme!F$15:F$24), 0 )
    ) / 2,
    0
)</f>
        <v>0</v>
      </c>
      <c r="X129" s="188">
        <f>IFERROR(
    (
        IFERROR( MMULT(NotlarYuzdelikBasari!$E129:$N129, Degerlendirme!G$4:G$13) / SUM(Degerlendirme!G$4:G$13), 0 ) +
        IFERROR( MMULT(NotlarYuzdelikBasari!$AL129:$AU129, Degerlendirme!G$15:G$24) / SUM(Degerlendirme!G$15:G$24), 0 )
    ) / 2,
    0
)</f>
        <v>0</v>
      </c>
      <c r="Y129" s="188">
        <f>IFERROR(
    (
        IFERROR( MMULT(NotlarYuzdelikBasari!$E129:$N129, Degerlendirme!H$4:H$13) / SUM(Degerlendirme!H$4:H$13), 0 ) +
        IFERROR( MMULT(NotlarYuzdelikBasari!$AL129:$AU129, Degerlendirme!H$15:H$24) / SUM(Degerlendirme!H$15:H$24), 0 )
    ) / 2,
    0
)</f>
        <v>0</v>
      </c>
      <c r="Z129" s="188">
        <f>IFERROR(
    (
        IFERROR( MMULT(NotlarYuzdelikBasari!$E129:$N129, Degerlendirme!I$4:I$13) / SUM(Degerlendirme!I$4:I$13), 0 ) +
        IFERROR( MMULT(NotlarYuzdelikBasari!$AL129:$AU129, Degerlendirme!I$15:I$24) / SUM(Degerlendirme!I$15:I$24), 0 )
    ) / 2,
    0
)</f>
        <v>0</v>
      </c>
      <c r="AA129" s="188">
        <f>IFERROR(
    (
        IFERROR( MMULT(NotlarYuzdelikBasari!$E129:$N129, Degerlendirme!J$4:J$13) / SUM(Degerlendirme!J$4:J$13), 0 ) +
        IFERROR( MMULT(NotlarYuzdelikBasari!$AL129:$AU129, Degerlendirme!J$15:J$24) / SUM(Degerlendirme!J$15:J$24), 0 )
    ) / 2,
    0
)</f>
        <v>0</v>
      </c>
      <c r="AB129" s="188">
        <f>IFERROR(
    (
        IFERROR( MMULT(NotlarYuzdelikBasari!$E129:$N129, Degerlendirme!K$4:K$13) / SUM(Degerlendirme!K$4:K$13), 0 ) +
        IFERROR( MMULT(NotlarYuzdelikBasari!$AL129:$AU129, Degerlendirme!K$15:K$24) / SUM(Degerlendirme!K$15:K$24), 0 )
    ) / 2,
    0
)</f>
        <v>0</v>
      </c>
    </row>
    <row r="130" spans="1:28" x14ac:dyDescent="0.25">
      <c r="A130" s="95">
        <v>128</v>
      </c>
      <c r="B130" s="141" t="str">
        <f>IF(Notlar!B130&lt;&gt;"",Notlar!B130,"")</f>
        <v/>
      </c>
      <c r="C130" s="142" t="str">
        <f>IF(Notlar!C130&lt;&gt;"",Notlar!C130,"")</f>
        <v/>
      </c>
      <c r="D130" s="183" t="str">
        <f>IF(Notlar!D130&lt;&gt;"",Notlar!D130,"")</f>
        <v/>
      </c>
      <c r="E130" s="208" cm="1">
        <f t="array" ref="E130">_xlfn.SINGLE(IFERROR(((MMULT(NotlarYuzdelikBasari!$E130:$N130,DersMatris_Degerlendirme!D$4:D$13)/(SUM(DersMatris_Degerlendirme!D$4:D$13)))+(MMULT(NotlarYuzdelikBasari!$AL130:$AU130,DersMatris_Degerlendirme!D$15:D$24)/(SUM(DersMatris_Degerlendirme!D$15:D$24))))/2,0))*(DersMatris!$C$12/100)</f>
        <v>0</v>
      </c>
      <c r="F130" s="208" cm="1">
        <f t="array" ref="F130">_xlfn.SINGLE(IFERROR(((MMULT(NotlarYuzdelikBasari!$E130:$N130,DersMatris_Degerlendirme!E$4:E$13)/(SUM(DersMatris_Degerlendirme!E$4:E$13)))+(MMULT(NotlarYuzdelikBasari!$AL130:$AU130,DersMatris_Degerlendirme!E$15:E$24)/(SUM(DersMatris_Degerlendirme!E$15:E$24))))/2,0))*(DersMatris!$D$12/100)</f>
        <v>0</v>
      </c>
      <c r="G130" s="204" cm="1">
        <f t="array" ref="G130">_xlfn.SINGLE(IFERROR(((MMULT(NotlarYuzdelikBasari!$E130:$N130,DersMatris_Degerlendirme!F$4:F$13)/(SUM(DersMatris_Degerlendirme!F$4:F$13)))+(MMULT(NotlarYuzdelikBasari!$AL130:$AU130,DersMatris_Degerlendirme!F$15:F$24)/(SUM(DersMatris_Degerlendirme!F$15:F$24))))/2,0))*(DersMatris!$E$12/100)</f>
        <v>0</v>
      </c>
      <c r="H130" s="204" cm="1">
        <f t="array" ref="H130">_xlfn.SINGLE(IFERROR(((MMULT(NotlarYuzdelikBasari!$E130:$N130,DersMatris_Degerlendirme!G$4:G$13)/(SUM(DersMatris_Degerlendirme!G$4:G$13)))+(MMULT(NotlarYuzdelikBasari!$AL130:$AU130,DersMatris_Degerlendirme!G$15:G$24)/(SUM(DersMatris_Degerlendirme!G$15:G$24))))/2,0))*(DersMatris!$F$12/100)</f>
        <v>0</v>
      </c>
      <c r="I130" s="204" cm="1">
        <f t="array" ref="I130">_xlfn.SINGLE(IFERROR(((MMULT(NotlarYuzdelikBasari!$E130:$N130,DersMatris_Degerlendirme!H$4:H$13)/(SUM(DersMatris_Degerlendirme!H$4:H$13)))+(MMULT(NotlarYuzdelikBasari!$AL130:$AU130,DersMatris_Degerlendirme!H$15:H$24)/(SUM(DersMatris_Degerlendirme!H$15:H$24))))/2,0))*(DersMatris!$G$12/100)</f>
        <v>0</v>
      </c>
      <c r="J130" s="204" cm="1">
        <f t="array" ref="J130">_xlfn.SINGLE(IFERROR(((MMULT(NotlarYuzdelikBasari!$E130:$N130,DersMatris_Degerlendirme!I$4:I$13)/(SUM(DersMatris_Degerlendirme!I$4:I$13)))+(MMULT(NotlarYuzdelikBasari!$AL130:$AU130,DersMatris_Degerlendirme!I$15:I$24)/(SUM(DersMatris_Degerlendirme!I$15:I$24))))/2,0))*(DersMatris!$H$12/100)</f>
        <v>0</v>
      </c>
      <c r="K130" s="204" cm="1">
        <f t="array" ref="K130">_xlfn.SINGLE(IFERROR(((MMULT(NotlarYuzdelikBasari!$E130:$N130,DersMatris_Degerlendirme!J$4:J$13)/(SUM(DersMatris_Degerlendirme!J$4:J$13)))+(MMULT(NotlarYuzdelikBasari!$AL130:$AU130,DersMatris_Degerlendirme!J$15:J$24)/(SUM(DersMatris_Degerlendirme!J$15:J$24))))/2,0))*(DersMatris!$I$12/100)</f>
        <v>0</v>
      </c>
      <c r="L130" s="204" cm="1">
        <f t="array" ref="L130">_xlfn.SINGLE(IFERROR(((MMULT(NotlarYuzdelikBasari!$E130:$N130,DersMatris_Degerlendirme!K$4:K$13)/(SUM(DersMatris_Degerlendirme!K$4:K$13)))+(MMULT(NotlarYuzdelikBasari!$AL130:$AU130,DersMatris_Degerlendirme!K$15:K$24)/(SUM(DersMatris_Degerlendirme!K$15:K$24))))/2,0))*(DersMatris!$J$12/100)</f>
        <v>0</v>
      </c>
      <c r="M130" s="204" cm="1">
        <f t="array" ref="M130">_xlfn.SINGLE(IFERROR(((MMULT(NotlarYuzdelikBasari!$E130:$N130,DersMatris_Degerlendirme!L$4:L$13)/(SUM(DersMatris_Degerlendirme!L$4:L$13)))+(MMULT(NotlarYuzdelikBasari!$AL130:$AU130,DersMatris_Degerlendirme!L$15:L$24)/(SUM(DersMatris_Degerlendirme!L$15:L$24))))/2,0))*(DersMatris!$K$12/100)</f>
        <v>0</v>
      </c>
      <c r="N130" s="204" cm="1">
        <f t="array" ref="N130">_xlfn.SINGLE(IFERROR(((MMULT(NotlarYuzdelikBasari!$E130:$N130,DersMatris_Degerlendirme!M$4:M$13)/(SUM(DersMatris_Degerlendirme!M$4:M$13)))+(MMULT(NotlarYuzdelikBasari!$AL130:$AU130,DersMatris_Degerlendirme!M$15:M$24)/(SUM(DersMatris_Degerlendirme!M$15:M$24))))/2,0))*(DersMatris!$L$12/100)</f>
        <v>0</v>
      </c>
      <c r="O130" s="204" cm="1">
        <f t="array" ref="O130">_xlfn.SINGLE(IFERROR(((MMULT(NotlarYuzdelikBasari!$E130:$N130,DersMatris_Degerlendirme!N$4:N$13)/(SUM(DersMatris_Degerlendirme!N$4:N$13)))+(MMULT(NotlarYuzdelikBasari!$AL130:$AU130,DersMatris_Degerlendirme!N$15:N$24)/(SUM(DersMatris_Degerlendirme!N$15:N$24))))/2,0))*(DersMatris!$M$12/100)</f>
        <v>0</v>
      </c>
      <c r="P130" s="204" cm="1">
        <f t="array" ref="P130">_xlfn.SINGLE(IFERROR(((MMULT(NotlarYuzdelikBasari!$E130:$N130,DersMatris_Degerlendirme!O$4:O$13)/(SUM(DersMatris_Degerlendirme!O$4:O$13)))+(MMULT(NotlarYuzdelikBasari!$AL130:$AU130,DersMatris_Degerlendirme!O$15:O$24)/(SUM(DersMatris_Degerlendirme!O$15:O$24))))/2,0))*(DersMatris!$N$12/100)</f>
        <v>0</v>
      </c>
      <c r="Q130" s="204" cm="1">
        <f t="array" ref="Q130">_xlfn.SINGLE(IFERROR(((MMULT(NotlarYuzdelikBasari!$E130:$N130,DersMatris_Degerlendirme!P$4:P$13)/(SUM(DersMatris_Degerlendirme!P$4:P$13)))+(MMULT(NotlarYuzdelikBasari!$AL130:$AU130,DersMatris_Degerlendirme!P$15:P$24)/(SUM(DersMatris_Degerlendirme!P$15:P$24))))/2,0))*(DersMatris!$O$12/100)</f>
        <v>0</v>
      </c>
      <c r="R130" s="204" cm="1">
        <f t="array" ref="R130">_xlfn.SINGLE(IFERROR(((MMULT(NotlarYuzdelikBasari!$E130:$N130,DersMatris_Degerlendirme!Q$4:Q$13)/(SUM(DersMatris_Degerlendirme!Q$4:Q$13)))+(MMULT(NotlarYuzdelikBasari!$AL130:$AU130,DersMatris_Degerlendirme!Q$15:Q$24)/(SUM(DersMatris_Degerlendirme!Q$15:Q$24))))/2,0))*(DersMatris!$P$12/100)</f>
        <v>0</v>
      </c>
      <c r="S130" s="204" cm="1">
        <f t="array" ref="S130">_xlfn.SINGLE(IFERROR(((MMULT(NotlarYuzdelikBasari!$E130:$N130,DersMatris_Degerlendirme!R$4:R$13)/(SUM(DersMatris_Degerlendirme!R$4:R$13)))+(MMULT(NotlarYuzdelikBasari!$AL130:$AU130,DersMatris_Degerlendirme!R$15:R$24)/(SUM(DersMatris_Degerlendirme!R$15:R$24))))/2,0))*(DersMatris!$Q$12/100)</f>
        <v>0</v>
      </c>
      <c r="U130" s="188">
        <f>IFERROR(
    (
        IFERROR( MMULT(NotlarYuzdelikBasari!$E130:$N130, Degerlendirme!D$4:D$13) / SUM(Degerlendirme!D$4:D$13), 0 ) +
        IFERROR( MMULT(NotlarYuzdelikBasari!$AL130:$AU130, Degerlendirme!D$15:D$24) / SUM(Degerlendirme!D$15:D$24), 0 )
    ) / 2,
    0
)</f>
        <v>0</v>
      </c>
      <c r="V130" s="188">
        <f>IFERROR(
    (
        IFERROR( MMULT(NotlarYuzdelikBasari!$E130:$N130, Degerlendirme!E$4:E$13) / SUM(Degerlendirme!E$4:E$13), 0 ) +
        IFERROR( MMULT(NotlarYuzdelikBasari!$AL130:$AU130, Degerlendirme!E$15:E$24) / SUM(Degerlendirme!E$15:E$24), 0 )
    ) / 2,
    0
)</f>
        <v>0</v>
      </c>
      <c r="W130" s="188">
        <f>IFERROR(
    (
        IFERROR( MMULT(NotlarYuzdelikBasari!$E130:$N130, Degerlendirme!F$4:F$13) / SUM(Degerlendirme!F$4:F$13), 0 ) +
        IFERROR( MMULT(NotlarYuzdelikBasari!$AL130:$AU130, Degerlendirme!F$15:F$24) / SUM(Degerlendirme!F$15:F$24), 0 )
    ) / 2,
    0
)</f>
        <v>0</v>
      </c>
      <c r="X130" s="188">
        <f>IFERROR(
    (
        IFERROR( MMULT(NotlarYuzdelikBasari!$E130:$N130, Degerlendirme!G$4:G$13) / SUM(Degerlendirme!G$4:G$13), 0 ) +
        IFERROR( MMULT(NotlarYuzdelikBasari!$AL130:$AU130, Degerlendirme!G$15:G$24) / SUM(Degerlendirme!G$15:G$24), 0 )
    ) / 2,
    0
)</f>
        <v>0</v>
      </c>
      <c r="Y130" s="188">
        <f>IFERROR(
    (
        IFERROR( MMULT(NotlarYuzdelikBasari!$E130:$N130, Degerlendirme!H$4:H$13) / SUM(Degerlendirme!H$4:H$13), 0 ) +
        IFERROR( MMULT(NotlarYuzdelikBasari!$AL130:$AU130, Degerlendirme!H$15:H$24) / SUM(Degerlendirme!H$15:H$24), 0 )
    ) / 2,
    0
)</f>
        <v>0</v>
      </c>
      <c r="Z130" s="188">
        <f>IFERROR(
    (
        IFERROR( MMULT(NotlarYuzdelikBasari!$E130:$N130, Degerlendirme!I$4:I$13) / SUM(Degerlendirme!I$4:I$13), 0 ) +
        IFERROR( MMULT(NotlarYuzdelikBasari!$AL130:$AU130, Degerlendirme!I$15:I$24) / SUM(Degerlendirme!I$15:I$24), 0 )
    ) / 2,
    0
)</f>
        <v>0</v>
      </c>
      <c r="AA130" s="188">
        <f>IFERROR(
    (
        IFERROR( MMULT(NotlarYuzdelikBasari!$E130:$N130, Degerlendirme!J$4:J$13) / SUM(Degerlendirme!J$4:J$13), 0 ) +
        IFERROR( MMULT(NotlarYuzdelikBasari!$AL130:$AU130, Degerlendirme!J$15:J$24) / SUM(Degerlendirme!J$15:J$24), 0 )
    ) / 2,
    0
)</f>
        <v>0</v>
      </c>
      <c r="AB130" s="188">
        <f>IFERROR(
    (
        IFERROR( MMULT(NotlarYuzdelikBasari!$E130:$N130, Degerlendirme!K$4:K$13) / SUM(Degerlendirme!K$4:K$13), 0 ) +
        IFERROR( MMULT(NotlarYuzdelikBasari!$AL130:$AU130, Degerlendirme!K$15:K$24) / SUM(Degerlendirme!K$15:K$24), 0 )
    ) / 2,
    0
)</f>
        <v>0</v>
      </c>
    </row>
    <row r="131" spans="1:28" x14ac:dyDescent="0.25">
      <c r="A131" s="94">
        <v>129</v>
      </c>
      <c r="B131" s="143" t="str">
        <f>IF(Notlar!B131&lt;&gt;"",Notlar!B131,"")</f>
        <v/>
      </c>
      <c r="C131" s="144" t="str">
        <f>IF(Notlar!C131&lt;&gt;"",Notlar!C131,"")</f>
        <v/>
      </c>
      <c r="D131" s="184" t="str">
        <f>IF(Notlar!D131&lt;&gt;"",Notlar!D131,"")</f>
        <v/>
      </c>
      <c r="E131" s="208" cm="1">
        <f t="array" ref="E131">_xlfn.SINGLE(IFERROR(((MMULT(NotlarYuzdelikBasari!$E131:$N131,DersMatris_Degerlendirme!D$4:D$13)/(SUM(DersMatris_Degerlendirme!D$4:D$13)))+(MMULT(NotlarYuzdelikBasari!$AL131:$AU131,DersMatris_Degerlendirme!D$15:D$24)/(SUM(DersMatris_Degerlendirme!D$15:D$24))))/2,0))*(DersMatris!$C$12/100)</f>
        <v>0</v>
      </c>
      <c r="F131" s="208" cm="1">
        <f t="array" ref="F131">_xlfn.SINGLE(IFERROR(((MMULT(NotlarYuzdelikBasari!$E131:$N131,DersMatris_Degerlendirme!E$4:E$13)/(SUM(DersMatris_Degerlendirme!E$4:E$13)))+(MMULT(NotlarYuzdelikBasari!$AL131:$AU131,DersMatris_Degerlendirme!E$15:E$24)/(SUM(DersMatris_Degerlendirme!E$15:E$24))))/2,0))*(DersMatris!$D$12/100)</f>
        <v>0</v>
      </c>
      <c r="G131" s="204" cm="1">
        <f t="array" ref="G131">_xlfn.SINGLE(IFERROR(((MMULT(NotlarYuzdelikBasari!$E131:$N131,DersMatris_Degerlendirme!F$4:F$13)/(SUM(DersMatris_Degerlendirme!F$4:F$13)))+(MMULT(NotlarYuzdelikBasari!$AL131:$AU131,DersMatris_Degerlendirme!F$15:F$24)/(SUM(DersMatris_Degerlendirme!F$15:F$24))))/2,0))*(DersMatris!$E$12/100)</f>
        <v>0</v>
      </c>
      <c r="H131" s="204" cm="1">
        <f t="array" ref="H131">_xlfn.SINGLE(IFERROR(((MMULT(NotlarYuzdelikBasari!$E131:$N131,DersMatris_Degerlendirme!G$4:G$13)/(SUM(DersMatris_Degerlendirme!G$4:G$13)))+(MMULT(NotlarYuzdelikBasari!$AL131:$AU131,DersMatris_Degerlendirme!G$15:G$24)/(SUM(DersMatris_Degerlendirme!G$15:G$24))))/2,0))*(DersMatris!$F$12/100)</f>
        <v>0</v>
      </c>
      <c r="I131" s="204" cm="1">
        <f t="array" ref="I131">_xlfn.SINGLE(IFERROR(((MMULT(NotlarYuzdelikBasari!$E131:$N131,DersMatris_Degerlendirme!H$4:H$13)/(SUM(DersMatris_Degerlendirme!H$4:H$13)))+(MMULT(NotlarYuzdelikBasari!$AL131:$AU131,DersMatris_Degerlendirme!H$15:H$24)/(SUM(DersMatris_Degerlendirme!H$15:H$24))))/2,0))*(DersMatris!$G$12/100)</f>
        <v>0</v>
      </c>
      <c r="J131" s="204" cm="1">
        <f t="array" ref="J131">_xlfn.SINGLE(IFERROR(((MMULT(NotlarYuzdelikBasari!$E131:$N131,DersMatris_Degerlendirme!I$4:I$13)/(SUM(DersMatris_Degerlendirme!I$4:I$13)))+(MMULT(NotlarYuzdelikBasari!$AL131:$AU131,DersMatris_Degerlendirme!I$15:I$24)/(SUM(DersMatris_Degerlendirme!I$15:I$24))))/2,0))*(DersMatris!$H$12/100)</f>
        <v>0</v>
      </c>
      <c r="K131" s="204" cm="1">
        <f t="array" ref="K131">_xlfn.SINGLE(IFERROR(((MMULT(NotlarYuzdelikBasari!$E131:$N131,DersMatris_Degerlendirme!J$4:J$13)/(SUM(DersMatris_Degerlendirme!J$4:J$13)))+(MMULT(NotlarYuzdelikBasari!$AL131:$AU131,DersMatris_Degerlendirme!J$15:J$24)/(SUM(DersMatris_Degerlendirme!J$15:J$24))))/2,0))*(DersMatris!$I$12/100)</f>
        <v>0</v>
      </c>
      <c r="L131" s="204" cm="1">
        <f t="array" ref="L131">_xlfn.SINGLE(IFERROR(((MMULT(NotlarYuzdelikBasari!$E131:$N131,DersMatris_Degerlendirme!K$4:K$13)/(SUM(DersMatris_Degerlendirme!K$4:K$13)))+(MMULT(NotlarYuzdelikBasari!$AL131:$AU131,DersMatris_Degerlendirme!K$15:K$24)/(SUM(DersMatris_Degerlendirme!K$15:K$24))))/2,0))*(DersMatris!$J$12/100)</f>
        <v>0</v>
      </c>
      <c r="M131" s="204" cm="1">
        <f t="array" ref="M131">_xlfn.SINGLE(IFERROR(((MMULT(NotlarYuzdelikBasari!$E131:$N131,DersMatris_Degerlendirme!L$4:L$13)/(SUM(DersMatris_Degerlendirme!L$4:L$13)))+(MMULT(NotlarYuzdelikBasari!$AL131:$AU131,DersMatris_Degerlendirme!L$15:L$24)/(SUM(DersMatris_Degerlendirme!L$15:L$24))))/2,0))*(DersMatris!$K$12/100)</f>
        <v>0</v>
      </c>
      <c r="N131" s="204" cm="1">
        <f t="array" ref="N131">_xlfn.SINGLE(IFERROR(((MMULT(NotlarYuzdelikBasari!$E131:$N131,DersMatris_Degerlendirme!M$4:M$13)/(SUM(DersMatris_Degerlendirme!M$4:M$13)))+(MMULT(NotlarYuzdelikBasari!$AL131:$AU131,DersMatris_Degerlendirme!M$15:M$24)/(SUM(DersMatris_Degerlendirme!M$15:M$24))))/2,0))*(DersMatris!$L$12/100)</f>
        <v>0</v>
      </c>
      <c r="O131" s="204" cm="1">
        <f t="array" ref="O131">_xlfn.SINGLE(IFERROR(((MMULT(NotlarYuzdelikBasari!$E131:$N131,DersMatris_Degerlendirme!N$4:N$13)/(SUM(DersMatris_Degerlendirme!N$4:N$13)))+(MMULT(NotlarYuzdelikBasari!$AL131:$AU131,DersMatris_Degerlendirme!N$15:N$24)/(SUM(DersMatris_Degerlendirme!N$15:N$24))))/2,0))*(DersMatris!$M$12/100)</f>
        <v>0</v>
      </c>
      <c r="P131" s="204" cm="1">
        <f t="array" ref="P131">_xlfn.SINGLE(IFERROR(((MMULT(NotlarYuzdelikBasari!$E131:$N131,DersMatris_Degerlendirme!O$4:O$13)/(SUM(DersMatris_Degerlendirme!O$4:O$13)))+(MMULT(NotlarYuzdelikBasari!$AL131:$AU131,DersMatris_Degerlendirme!O$15:O$24)/(SUM(DersMatris_Degerlendirme!O$15:O$24))))/2,0))*(DersMatris!$N$12/100)</f>
        <v>0</v>
      </c>
      <c r="Q131" s="204" cm="1">
        <f t="array" ref="Q131">_xlfn.SINGLE(IFERROR(((MMULT(NotlarYuzdelikBasari!$E131:$N131,DersMatris_Degerlendirme!P$4:P$13)/(SUM(DersMatris_Degerlendirme!P$4:P$13)))+(MMULT(NotlarYuzdelikBasari!$AL131:$AU131,DersMatris_Degerlendirme!P$15:P$24)/(SUM(DersMatris_Degerlendirme!P$15:P$24))))/2,0))*(DersMatris!$O$12/100)</f>
        <v>0</v>
      </c>
      <c r="R131" s="204" cm="1">
        <f t="array" ref="R131">_xlfn.SINGLE(IFERROR(((MMULT(NotlarYuzdelikBasari!$E131:$N131,DersMatris_Degerlendirme!Q$4:Q$13)/(SUM(DersMatris_Degerlendirme!Q$4:Q$13)))+(MMULT(NotlarYuzdelikBasari!$AL131:$AU131,DersMatris_Degerlendirme!Q$15:Q$24)/(SUM(DersMatris_Degerlendirme!Q$15:Q$24))))/2,0))*(DersMatris!$P$12/100)</f>
        <v>0</v>
      </c>
      <c r="S131" s="204" cm="1">
        <f t="array" ref="S131">_xlfn.SINGLE(IFERROR(((MMULT(NotlarYuzdelikBasari!$E131:$N131,DersMatris_Degerlendirme!R$4:R$13)/(SUM(DersMatris_Degerlendirme!R$4:R$13)))+(MMULT(NotlarYuzdelikBasari!$AL131:$AU131,DersMatris_Degerlendirme!R$15:R$24)/(SUM(DersMatris_Degerlendirme!R$15:R$24))))/2,0))*(DersMatris!$Q$12/100)</f>
        <v>0</v>
      </c>
      <c r="U131" s="188">
        <f>IFERROR(
    (
        IFERROR( MMULT(NotlarYuzdelikBasari!$E131:$N131, Degerlendirme!D$4:D$13) / SUM(Degerlendirme!D$4:D$13), 0 ) +
        IFERROR( MMULT(NotlarYuzdelikBasari!$AL131:$AU131, Degerlendirme!D$15:D$24) / SUM(Degerlendirme!D$15:D$24), 0 )
    ) / 2,
    0
)</f>
        <v>0</v>
      </c>
      <c r="V131" s="188">
        <f>IFERROR(
    (
        IFERROR( MMULT(NotlarYuzdelikBasari!$E131:$N131, Degerlendirme!E$4:E$13) / SUM(Degerlendirme!E$4:E$13), 0 ) +
        IFERROR( MMULT(NotlarYuzdelikBasari!$AL131:$AU131, Degerlendirme!E$15:E$24) / SUM(Degerlendirme!E$15:E$24), 0 )
    ) / 2,
    0
)</f>
        <v>0</v>
      </c>
      <c r="W131" s="188">
        <f>IFERROR(
    (
        IFERROR( MMULT(NotlarYuzdelikBasari!$E131:$N131, Degerlendirme!F$4:F$13) / SUM(Degerlendirme!F$4:F$13), 0 ) +
        IFERROR( MMULT(NotlarYuzdelikBasari!$AL131:$AU131, Degerlendirme!F$15:F$24) / SUM(Degerlendirme!F$15:F$24), 0 )
    ) / 2,
    0
)</f>
        <v>0</v>
      </c>
      <c r="X131" s="188">
        <f>IFERROR(
    (
        IFERROR( MMULT(NotlarYuzdelikBasari!$E131:$N131, Degerlendirme!G$4:G$13) / SUM(Degerlendirme!G$4:G$13), 0 ) +
        IFERROR( MMULT(NotlarYuzdelikBasari!$AL131:$AU131, Degerlendirme!G$15:G$24) / SUM(Degerlendirme!G$15:G$24), 0 )
    ) / 2,
    0
)</f>
        <v>0</v>
      </c>
      <c r="Y131" s="188">
        <f>IFERROR(
    (
        IFERROR( MMULT(NotlarYuzdelikBasari!$E131:$N131, Degerlendirme!H$4:H$13) / SUM(Degerlendirme!H$4:H$13), 0 ) +
        IFERROR( MMULT(NotlarYuzdelikBasari!$AL131:$AU131, Degerlendirme!H$15:H$24) / SUM(Degerlendirme!H$15:H$24), 0 )
    ) / 2,
    0
)</f>
        <v>0</v>
      </c>
      <c r="Z131" s="188">
        <f>IFERROR(
    (
        IFERROR( MMULT(NotlarYuzdelikBasari!$E131:$N131, Degerlendirme!I$4:I$13) / SUM(Degerlendirme!I$4:I$13), 0 ) +
        IFERROR( MMULT(NotlarYuzdelikBasari!$AL131:$AU131, Degerlendirme!I$15:I$24) / SUM(Degerlendirme!I$15:I$24), 0 )
    ) / 2,
    0
)</f>
        <v>0</v>
      </c>
      <c r="AA131" s="188">
        <f>IFERROR(
    (
        IFERROR( MMULT(NotlarYuzdelikBasari!$E131:$N131, Degerlendirme!J$4:J$13) / SUM(Degerlendirme!J$4:J$13), 0 ) +
        IFERROR( MMULT(NotlarYuzdelikBasari!$AL131:$AU131, Degerlendirme!J$15:J$24) / SUM(Degerlendirme!J$15:J$24), 0 )
    ) / 2,
    0
)</f>
        <v>0</v>
      </c>
      <c r="AB131" s="188">
        <f>IFERROR(
    (
        IFERROR( MMULT(NotlarYuzdelikBasari!$E131:$N131, Degerlendirme!K$4:K$13) / SUM(Degerlendirme!K$4:K$13), 0 ) +
        IFERROR( MMULT(NotlarYuzdelikBasari!$AL131:$AU131, Degerlendirme!K$15:K$24) / SUM(Degerlendirme!K$15:K$24), 0 )
    ) / 2,
    0
)</f>
        <v>0</v>
      </c>
    </row>
    <row r="132" spans="1:28" x14ac:dyDescent="0.25">
      <c r="A132" s="95">
        <v>130</v>
      </c>
      <c r="B132" s="141" t="str">
        <f>IF(Notlar!B132&lt;&gt;"",Notlar!B132,"")</f>
        <v/>
      </c>
      <c r="C132" s="142" t="str">
        <f>IF(Notlar!C132&lt;&gt;"",Notlar!C132,"")</f>
        <v/>
      </c>
      <c r="D132" s="183" t="str">
        <f>IF(Notlar!D132&lt;&gt;"",Notlar!D132,"")</f>
        <v/>
      </c>
      <c r="E132" s="208" cm="1">
        <f t="array" ref="E132">_xlfn.SINGLE(IFERROR(((MMULT(NotlarYuzdelikBasari!$E132:$N132,DersMatris_Degerlendirme!D$4:D$13)/(SUM(DersMatris_Degerlendirme!D$4:D$13)))+(MMULT(NotlarYuzdelikBasari!$AL132:$AU132,DersMatris_Degerlendirme!D$15:D$24)/(SUM(DersMatris_Degerlendirme!D$15:D$24))))/2,0))*(DersMatris!$C$12/100)</f>
        <v>0</v>
      </c>
      <c r="F132" s="208" cm="1">
        <f t="array" ref="F132">_xlfn.SINGLE(IFERROR(((MMULT(NotlarYuzdelikBasari!$E132:$N132,DersMatris_Degerlendirme!E$4:E$13)/(SUM(DersMatris_Degerlendirme!E$4:E$13)))+(MMULT(NotlarYuzdelikBasari!$AL132:$AU132,DersMatris_Degerlendirme!E$15:E$24)/(SUM(DersMatris_Degerlendirme!E$15:E$24))))/2,0))*(DersMatris!$D$12/100)</f>
        <v>0</v>
      </c>
      <c r="G132" s="204" cm="1">
        <f t="array" ref="G132">_xlfn.SINGLE(IFERROR(((MMULT(NotlarYuzdelikBasari!$E132:$N132,DersMatris_Degerlendirme!F$4:F$13)/(SUM(DersMatris_Degerlendirme!F$4:F$13)))+(MMULT(NotlarYuzdelikBasari!$AL132:$AU132,DersMatris_Degerlendirme!F$15:F$24)/(SUM(DersMatris_Degerlendirme!F$15:F$24))))/2,0))*(DersMatris!$E$12/100)</f>
        <v>0</v>
      </c>
      <c r="H132" s="204" cm="1">
        <f t="array" ref="H132">_xlfn.SINGLE(IFERROR(((MMULT(NotlarYuzdelikBasari!$E132:$N132,DersMatris_Degerlendirme!G$4:G$13)/(SUM(DersMatris_Degerlendirme!G$4:G$13)))+(MMULT(NotlarYuzdelikBasari!$AL132:$AU132,DersMatris_Degerlendirme!G$15:G$24)/(SUM(DersMatris_Degerlendirme!G$15:G$24))))/2,0))*(DersMatris!$F$12/100)</f>
        <v>0</v>
      </c>
      <c r="I132" s="204" cm="1">
        <f t="array" ref="I132">_xlfn.SINGLE(IFERROR(((MMULT(NotlarYuzdelikBasari!$E132:$N132,DersMatris_Degerlendirme!H$4:H$13)/(SUM(DersMatris_Degerlendirme!H$4:H$13)))+(MMULT(NotlarYuzdelikBasari!$AL132:$AU132,DersMatris_Degerlendirme!H$15:H$24)/(SUM(DersMatris_Degerlendirme!H$15:H$24))))/2,0))*(DersMatris!$G$12/100)</f>
        <v>0</v>
      </c>
      <c r="J132" s="204" cm="1">
        <f t="array" ref="J132">_xlfn.SINGLE(IFERROR(((MMULT(NotlarYuzdelikBasari!$E132:$N132,DersMatris_Degerlendirme!I$4:I$13)/(SUM(DersMatris_Degerlendirme!I$4:I$13)))+(MMULT(NotlarYuzdelikBasari!$AL132:$AU132,DersMatris_Degerlendirme!I$15:I$24)/(SUM(DersMatris_Degerlendirme!I$15:I$24))))/2,0))*(DersMatris!$H$12/100)</f>
        <v>0</v>
      </c>
      <c r="K132" s="204" cm="1">
        <f t="array" ref="K132">_xlfn.SINGLE(IFERROR(((MMULT(NotlarYuzdelikBasari!$E132:$N132,DersMatris_Degerlendirme!J$4:J$13)/(SUM(DersMatris_Degerlendirme!J$4:J$13)))+(MMULT(NotlarYuzdelikBasari!$AL132:$AU132,DersMatris_Degerlendirme!J$15:J$24)/(SUM(DersMatris_Degerlendirme!J$15:J$24))))/2,0))*(DersMatris!$I$12/100)</f>
        <v>0</v>
      </c>
      <c r="L132" s="204" cm="1">
        <f t="array" ref="L132">_xlfn.SINGLE(IFERROR(((MMULT(NotlarYuzdelikBasari!$E132:$N132,DersMatris_Degerlendirme!K$4:K$13)/(SUM(DersMatris_Degerlendirme!K$4:K$13)))+(MMULT(NotlarYuzdelikBasari!$AL132:$AU132,DersMatris_Degerlendirme!K$15:K$24)/(SUM(DersMatris_Degerlendirme!K$15:K$24))))/2,0))*(DersMatris!$J$12/100)</f>
        <v>0</v>
      </c>
      <c r="M132" s="204" cm="1">
        <f t="array" ref="M132">_xlfn.SINGLE(IFERROR(((MMULT(NotlarYuzdelikBasari!$E132:$N132,DersMatris_Degerlendirme!L$4:L$13)/(SUM(DersMatris_Degerlendirme!L$4:L$13)))+(MMULT(NotlarYuzdelikBasari!$AL132:$AU132,DersMatris_Degerlendirme!L$15:L$24)/(SUM(DersMatris_Degerlendirme!L$15:L$24))))/2,0))*(DersMatris!$K$12/100)</f>
        <v>0</v>
      </c>
      <c r="N132" s="204" cm="1">
        <f t="array" ref="N132">_xlfn.SINGLE(IFERROR(((MMULT(NotlarYuzdelikBasari!$E132:$N132,DersMatris_Degerlendirme!M$4:M$13)/(SUM(DersMatris_Degerlendirme!M$4:M$13)))+(MMULT(NotlarYuzdelikBasari!$AL132:$AU132,DersMatris_Degerlendirme!M$15:M$24)/(SUM(DersMatris_Degerlendirme!M$15:M$24))))/2,0))*(DersMatris!$L$12/100)</f>
        <v>0</v>
      </c>
      <c r="O132" s="204" cm="1">
        <f t="array" ref="O132">_xlfn.SINGLE(IFERROR(((MMULT(NotlarYuzdelikBasari!$E132:$N132,DersMatris_Degerlendirme!N$4:N$13)/(SUM(DersMatris_Degerlendirme!N$4:N$13)))+(MMULT(NotlarYuzdelikBasari!$AL132:$AU132,DersMatris_Degerlendirme!N$15:N$24)/(SUM(DersMatris_Degerlendirme!N$15:N$24))))/2,0))*(DersMatris!$M$12/100)</f>
        <v>0</v>
      </c>
      <c r="P132" s="204" cm="1">
        <f t="array" ref="P132">_xlfn.SINGLE(IFERROR(((MMULT(NotlarYuzdelikBasari!$E132:$N132,DersMatris_Degerlendirme!O$4:O$13)/(SUM(DersMatris_Degerlendirme!O$4:O$13)))+(MMULT(NotlarYuzdelikBasari!$AL132:$AU132,DersMatris_Degerlendirme!O$15:O$24)/(SUM(DersMatris_Degerlendirme!O$15:O$24))))/2,0))*(DersMatris!$N$12/100)</f>
        <v>0</v>
      </c>
      <c r="Q132" s="204" cm="1">
        <f t="array" ref="Q132">_xlfn.SINGLE(IFERROR(((MMULT(NotlarYuzdelikBasari!$E132:$N132,DersMatris_Degerlendirme!P$4:P$13)/(SUM(DersMatris_Degerlendirme!P$4:P$13)))+(MMULT(NotlarYuzdelikBasari!$AL132:$AU132,DersMatris_Degerlendirme!P$15:P$24)/(SUM(DersMatris_Degerlendirme!P$15:P$24))))/2,0))*(DersMatris!$O$12/100)</f>
        <v>0</v>
      </c>
      <c r="R132" s="204" cm="1">
        <f t="array" ref="R132">_xlfn.SINGLE(IFERROR(((MMULT(NotlarYuzdelikBasari!$E132:$N132,DersMatris_Degerlendirme!Q$4:Q$13)/(SUM(DersMatris_Degerlendirme!Q$4:Q$13)))+(MMULT(NotlarYuzdelikBasari!$AL132:$AU132,DersMatris_Degerlendirme!Q$15:Q$24)/(SUM(DersMatris_Degerlendirme!Q$15:Q$24))))/2,0))*(DersMatris!$P$12/100)</f>
        <v>0</v>
      </c>
      <c r="S132" s="204" cm="1">
        <f t="array" ref="S132">_xlfn.SINGLE(IFERROR(((MMULT(NotlarYuzdelikBasari!$E132:$N132,DersMatris_Degerlendirme!R$4:R$13)/(SUM(DersMatris_Degerlendirme!R$4:R$13)))+(MMULT(NotlarYuzdelikBasari!$AL132:$AU132,DersMatris_Degerlendirme!R$15:R$24)/(SUM(DersMatris_Degerlendirme!R$15:R$24))))/2,0))*(DersMatris!$Q$12/100)</f>
        <v>0</v>
      </c>
      <c r="U132" s="188">
        <f>IFERROR(
    (
        IFERROR( MMULT(NotlarYuzdelikBasari!$E132:$N132, Degerlendirme!D$4:D$13) / SUM(Degerlendirme!D$4:D$13), 0 ) +
        IFERROR( MMULT(NotlarYuzdelikBasari!$AL132:$AU132, Degerlendirme!D$15:D$24) / SUM(Degerlendirme!D$15:D$24), 0 )
    ) / 2,
    0
)</f>
        <v>0</v>
      </c>
      <c r="V132" s="188">
        <f>IFERROR(
    (
        IFERROR( MMULT(NotlarYuzdelikBasari!$E132:$N132, Degerlendirme!E$4:E$13) / SUM(Degerlendirme!E$4:E$13), 0 ) +
        IFERROR( MMULT(NotlarYuzdelikBasari!$AL132:$AU132, Degerlendirme!E$15:E$24) / SUM(Degerlendirme!E$15:E$24), 0 )
    ) / 2,
    0
)</f>
        <v>0</v>
      </c>
      <c r="W132" s="188">
        <f>IFERROR(
    (
        IFERROR( MMULT(NotlarYuzdelikBasari!$E132:$N132, Degerlendirme!F$4:F$13) / SUM(Degerlendirme!F$4:F$13), 0 ) +
        IFERROR( MMULT(NotlarYuzdelikBasari!$AL132:$AU132, Degerlendirme!F$15:F$24) / SUM(Degerlendirme!F$15:F$24), 0 )
    ) / 2,
    0
)</f>
        <v>0</v>
      </c>
      <c r="X132" s="188">
        <f>IFERROR(
    (
        IFERROR( MMULT(NotlarYuzdelikBasari!$E132:$N132, Degerlendirme!G$4:G$13) / SUM(Degerlendirme!G$4:G$13), 0 ) +
        IFERROR( MMULT(NotlarYuzdelikBasari!$AL132:$AU132, Degerlendirme!G$15:G$24) / SUM(Degerlendirme!G$15:G$24), 0 )
    ) / 2,
    0
)</f>
        <v>0</v>
      </c>
      <c r="Y132" s="188">
        <f>IFERROR(
    (
        IFERROR( MMULT(NotlarYuzdelikBasari!$E132:$N132, Degerlendirme!H$4:H$13) / SUM(Degerlendirme!H$4:H$13), 0 ) +
        IFERROR( MMULT(NotlarYuzdelikBasari!$AL132:$AU132, Degerlendirme!H$15:H$24) / SUM(Degerlendirme!H$15:H$24), 0 )
    ) / 2,
    0
)</f>
        <v>0</v>
      </c>
      <c r="Z132" s="188">
        <f>IFERROR(
    (
        IFERROR( MMULT(NotlarYuzdelikBasari!$E132:$N132, Degerlendirme!I$4:I$13) / SUM(Degerlendirme!I$4:I$13), 0 ) +
        IFERROR( MMULT(NotlarYuzdelikBasari!$AL132:$AU132, Degerlendirme!I$15:I$24) / SUM(Degerlendirme!I$15:I$24), 0 )
    ) / 2,
    0
)</f>
        <v>0</v>
      </c>
      <c r="AA132" s="188">
        <f>IFERROR(
    (
        IFERROR( MMULT(NotlarYuzdelikBasari!$E132:$N132, Degerlendirme!J$4:J$13) / SUM(Degerlendirme!J$4:J$13), 0 ) +
        IFERROR( MMULT(NotlarYuzdelikBasari!$AL132:$AU132, Degerlendirme!J$15:J$24) / SUM(Degerlendirme!J$15:J$24), 0 )
    ) / 2,
    0
)</f>
        <v>0</v>
      </c>
      <c r="AB132" s="188">
        <f>IFERROR(
    (
        IFERROR( MMULT(NotlarYuzdelikBasari!$E132:$N132, Degerlendirme!K$4:K$13) / SUM(Degerlendirme!K$4:K$13), 0 ) +
        IFERROR( MMULT(NotlarYuzdelikBasari!$AL132:$AU132, Degerlendirme!K$15:K$24) / SUM(Degerlendirme!K$15:K$24), 0 )
    ) / 2,
    0
)</f>
        <v>0</v>
      </c>
    </row>
    <row r="133" spans="1:28" x14ac:dyDescent="0.25">
      <c r="A133" s="94">
        <v>131</v>
      </c>
      <c r="B133" s="143" t="str">
        <f>IF(Notlar!B133&lt;&gt;"",Notlar!B133,"")</f>
        <v/>
      </c>
      <c r="C133" s="144" t="str">
        <f>IF(Notlar!C133&lt;&gt;"",Notlar!C133,"")</f>
        <v/>
      </c>
      <c r="D133" s="184" t="str">
        <f>IF(Notlar!D133&lt;&gt;"",Notlar!D133,"")</f>
        <v/>
      </c>
      <c r="E133" s="208" cm="1">
        <f t="array" ref="E133">_xlfn.SINGLE(IFERROR(((MMULT(NotlarYuzdelikBasari!$E133:$N133,DersMatris_Degerlendirme!D$4:D$13)/(SUM(DersMatris_Degerlendirme!D$4:D$13)))+(MMULT(NotlarYuzdelikBasari!$AL133:$AU133,DersMatris_Degerlendirme!D$15:D$24)/(SUM(DersMatris_Degerlendirme!D$15:D$24))))/2,0))*(DersMatris!$C$12/100)</f>
        <v>0</v>
      </c>
      <c r="F133" s="208" cm="1">
        <f t="array" ref="F133">_xlfn.SINGLE(IFERROR(((MMULT(NotlarYuzdelikBasari!$E133:$N133,DersMatris_Degerlendirme!E$4:E$13)/(SUM(DersMatris_Degerlendirme!E$4:E$13)))+(MMULT(NotlarYuzdelikBasari!$AL133:$AU133,DersMatris_Degerlendirme!E$15:E$24)/(SUM(DersMatris_Degerlendirme!E$15:E$24))))/2,0))*(DersMatris!$D$12/100)</f>
        <v>0</v>
      </c>
      <c r="G133" s="204" cm="1">
        <f t="array" ref="G133">_xlfn.SINGLE(IFERROR(((MMULT(NotlarYuzdelikBasari!$E133:$N133,DersMatris_Degerlendirme!F$4:F$13)/(SUM(DersMatris_Degerlendirme!F$4:F$13)))+(MMULT(NotlarYuzdelikBasari!$AL133:$AU133,DersMatris_Degerlendirme!F$15:F$24)/(SUM(DersMatris_Degerlendirme!F$15:F$24))))/2,0))*(DersMatris!$E$12/100)</f>
        <v>0</v>
      </c>
      <c r="H133" s="204" cm="1">
        <f t="array" ref="H133">_xlfn.SINGLE(IFERROR(((MMULT(NotlarYuzdelikBasari!$E133:$N133,DersMatris_Degerlendirme!G$4:G$13)/(SUM(DersMatris_Degerlendirme!G$4:G$13)))+(MMULT(NotlarYuzdelikBasari!$AL133:$AU133,DersMatris_Degerlendirme!G$15:G$24)/(SUM(DersMatris_Degerlendirme!G$15:G$24))))/2,0))*(DersMatris!$F$12/100)</f>
        <v>0</v>
      </c>
      <c r="I133" s="204" cm="1">
        <f t="array" ref="I133">_xlfn.SINGLE(IFERROR(((MMULT(NotlarYuzdelikBasari!$E133:$N133,DersMatris_Degerlendirme!H$4:H$13)/(SUM(DersMatris_Degerlendirme!H$4:H$13)))+(MMULT(NotlarYuzdelikBasari!$AL133:$AU133,DersMatris_Degerlendirme!H$15:H$24)/(SUM(DersMatris_Degerlendirme!H$15:H$24))))/2,0))*(DersMatris!$G$12/100)</f>
        <v>0</v>
      </c>
      <c r="J133" s="204" cm="1">
        <f t="array" ref="J133">_xlfn.SINGLE(IFERROR(((MMULT(NotlarYuzdelikBasari!$E133:$N133,DersMatris_Degerlendirme!I$4:I$13)/(SUM(DersMatris_Degerlendirme!I$4:I$13)))+(MMULT(NotlarYuzdelikBasari!$AL133:$AU133,DersMatris_Degerlendirme!I$15:I$24)/(SUM(DersMatris_Degerlendirme!I$15:I$24))))/2,0))*(DersMatris!$H$12/100)</f>
        <v>0</v>
      </c>
      <c r="K133" s="204" cm="1">
        <f t="array" ref="K133">_xlfn.SINGLE(IFERROR(((MMULT(NotlarYuzdelikBasari!$E133:$N133,DersMatris_Degerlendirme!J$4:J$13)/(SUM(DersMatris_Degerlendirme!J$4:J$13)))+(MMULT(NotlarYuzdelikBasari!$AL133:$AU133,DersMatris_Degerlendirme!J$15:J$24)/(SUM(DersMatris_Degerlendirme!J$15:J$24))))/2,0))*(DersMatris!$I$12/100)</f>
        <v>0</v>
      </c>
      <c r="L133" s="204" cm="1">
        <f t="array" ref="L133">_xlfn.SINGLE(IFERROR(((MMULT(NotlarYuzdelikBasari!$E133:$N133,DersMatris_Degerlendirme!K$4:K$13)/(SUM(DersMatris_Degerlendirme!K$4:K$13)))+(MMULT(NotlarYuzdelikBasari!$AL133:$AU133,DersMatris_Degerlendirme!K$15:K$24)/(SUM(DersMatris_Degerlendirme!K$15:K$24))))/2,0))*(DersMatris!$J$12/100)</f>
        <v>0</v>
      </c>
      <c r="M133" s="204" cm="1">
        <f t="array" ref="M133">_xlfn.SINGLE(IFERROR(((MMULT(NotlarYuzdelikBasari!$E133:$N133,DersMatris_Degerlendirme!L$4:L$13)/(SUM(DersMatris_Degerlendirme!L$4:L$13)))+(MMULT(NotlarYuzdelikBasari!$AL133:$AU133,DersMatris_Degerlendirme!L$15:L$24)/(SUM(DersMatris_Degerlendirme!L$15:L$24))))/2,0))*(DersMatris!$K$12/100)</f>
        <v>0</v>
      </c>
      <c r="N133" s="204" cm="1">
        <f t="array" ref="N133">_xlfn.SINGLE(IFERROR(((MMULT(NotlarYuzdelikBasari!$E133:$N133,DersMatris_Degerlendirme!M$4:M$13)/(SUM(DersMatris_Degerlendirme!M$4:M$13)))+(MMULT(NotlarYuzdelikBasari!$AL133:$AU133,DersMatris_Degerlendirme!M$15:M$24)/(SUM(DersMatris_Degerlendirme!M$15:M$24))))/2,0))*(DersMatris!$L$12/100)</f>
        <v>0</v>
      </c>
      <c r="O133" s="204" cm="1">
        <f t="array" ref="O133">_xlfn.SINGLE(IFERROR(((MMULT(NotlarYuzdelikBasari!$E133:$N133,DersMatris_Degerlendirme!N$4:N$13)/(SUM(DersMatris_Degerlendirme!N$4:N$13)))+(MMULT(NotlarYuzdelikBasari!$AL133:$AU133,DersMatris_Degerlendirme!N$15:N$24)/(SUM(DersMatris_Degerlendirme!N$15:N$24))))/2,0))*(DersMatris!$M$12/100)</f>
        <v>0</v>
      </c>
      <c r="P133" s="204" cm="1">
        <f t="array" ref="P133">_xlfn.SINGLE(IFERROR(((MMULT(NotlarYuzdelikBasari!$E133:$N133,DersMatris_Degerlendirme!O$4:O$13)/(SUM(DersMatris_Degerlendirme!O$4:O$13)))+(MMULT(NotlarYuzdelikBasari!$AL133:$AU133,DersMatris_Degerlendirme!O$15:O$24)/(SUM(DersMatris_Degerlendirme!O$15:O$24))))/2,0))*(DersMatris!$N$12/100)</f>
        <v>0</v>
      </c>
      <c r="Q133" s="204" cm="1">
        <f t="array" ref="Q133">_xlfn.SINGLE(IFERROR(((MMULT(NotlarYuzdelikBasari!$E133:$N133,DersMatris_Degerlendirme!P$4:P$13)/(SUM(DersMatris_Degerlendirme!P$4:P$13)))+(MMULT(NotlarYuzdelikBasari!$AL133:$AU133,DersMatris_Degerlendirme!P$15:P$24)/(SUM(DersMatris_Degerlendirme!P$15:P$24))))/2,0))*(DersMatris!$O$12/100)</f>
        <v>0</v>
      </c>
      <c r="R133" s="204" cm="1">
        <f t="array" ref="R133">_xlfn.SINGLE(IFERROR(((MMULT(NotlarYuzdelikBasari!$E133:$N133,DersMatris_Degerlendirme!Q$4:Q$13)/(SUM(DersMatris_Degerlendirme!Q$4:Q$13)))+(MMULT(NotlarYuzdelikBasari!$AL133:$AU133,DersMatris_Degerlendirme!Q$15:Q$24)/(SUM(DersMatris_Degerlendirme!Q$15:Q$24))))/2,0))*(DersMatris!$P$12/100)</f>
        <v>0</v>
      </c>
      <c r="S133" s="204" cm="1">
        <f t="array" ref="S133">_xlfn.SINGLE(IFERROR(((MMULT(NotlarYuzdelikBasari!$E133:$N133,DersMatris_Degerlendirme!R$4:R$13)/(SUM(DersMatris_Degerlendirme!R$4:R$13)))+(MMULT(NotlarYuzdelikBasari!$AL133:$AU133,DersMatris_Degerlendirme!R$15:R$24)/(SUM(DersMatris_Degerlendirme!R$15:R$24))))/2,0))*(DersMatris!$Q$12/100)</f>
        <v>0</v>
      </c>
      <c r="U133" s="188">
        <f>IFERROR(
    (
        IFERROR( MMULT(NotlarYuzdelikBasari!$E133:$N133, Degerlendirme!D$4:D$13) / SUM(Degerlendirme!D$4:D$13), 0 ) +
        IFERROR( MMULT(NotlarYuzdelikBasari!$AL133:$AU133, Degerlendirme!D$15:D$24) / SUM(Degerlendirme!D$15:D$24), 0 )
    ) / 2,
    0
)</f>
        <v>0</v>
      </c>
      <c r="V133" s="188">
        <f>IFERROR(
    (
        IFERROR( MMULT(NotlarYuzdelikBasari!$E133:$N133, Degerlendirme!E$4:E$13) / SUM(Degerlendirme!E$4:E$13), 0 ) +
        IFERROR( MMULT(NotlarYuzdelikBasari!$AL133:$AU133, Degerlendirme!E$15:E$24) / SUM(Degerlendirme!E$15:E$24), 0 )
    ) / 2,
    0
)</f>
        <v>0</v>
      </c>
      <c r="W133" s="188">
        <f>IFERROR(
    (
        IFERROR( MMULT(NotlarYuzdelikBasari!$E133:$N133, Degerlendirme!F$4:F$13) / SUM(Degerlendirme!F$4:F$13), 0 ) +
        IFERROR( MMULT(NotlarYuzdelikBasari!$AL133:$AU133, Degerlendirme!F$15:F$24) / SUM(Degerlendirme!F$15:F$24), 0 )
    ) / 2,
    0
)</f>
        <v>0</v>
      </c>
      <c r="X133" s="188">
        <f>IFERROR(
    (
        IFERROR( MMULT(NotlarYuzdelikBasari!$E133:$N133, Degerlendirme!G$4:G$13) / SUM(Degerlendirme!G$4:G$13), 0 ) +
        IFERROR( MMULT(NotlarYuzdelikBasari!$AL133:$AU133, Degerlendirme!G$15:G$24) / SUM(Degerlendirme!G$15:G$24), 0 )
    ) / 2,
    0
)</f>
        <v>0</v>
      </c>
      <c r="Y133" s="188">
        <f>IFERROR(
    (
        IFERROR( MMULT(NotlarYuzdelikBasari!$E133:$N133, Degerlendirme!H$4:H$13) / SUM(Degerlendirme!H$4:H$13), 0 ) +
        IFERROR( MMULT(NotlarYuzdelikBasari!$AL133:$AU133, Degerlendirme!H$15:H$24) / SUM(Degerlendirme!H$15:H$24), 0 )
    ) / 2,
    0
)</f>
        <v>0</v>
      </c>
      <c r="Z133" s="188">
        <f>IFERROR(
    (
        IFERROR( MMULT(NotlarYuzdelikBasari!$E133:$N133, Degerlendirme!I$4:I$13) / SUM(Degerlendirme!I$4:I$13), 0 ) +
        IFERROR( MMULT(NotlarYuzdelikBasari!$AL133:$AU133, Degerlendirme!I$15:I$24) / SUM(Degerlendirme!I$15:I$24), 0 )
    ) / 2,
    0
)</f>
        <v>0</v>
      </c>
      <c r="AA133" s="188">
        <f>IFERROR(
    (
        IFERROR( MMULT(NotlarYuzdelikBasari!$E133:$N133, Degerlendirme!J$4:J$13) / SUM(Degerlendirme!J$4:J$13), 0 ) +
        IFERROR( MMULT(NotlarYuzdelikBasari!$AL133:$AU133, Degerlendirme!J$15:J$24) / SUM(Degerlendirme!J$15:J$24), 0 )
    ) / 2,
    0
)</f>
        <v>0</v>
      </c>
      <c r="AB133" s="188">
        <f>IFERROR(
    (
        IFERROR( MMULT(NotlarYuzdelikBasari!$E133:$N133, Degerlendirme!K$4:K$13) / SUM(Degerlendirme!K$4:K$13), 0 ) +
        IFERROR( MMULT(NotlarYuzdelikBasari!$AL133:$AU133, Degerlendirme!K$15:K$24) / SUM(Degerlendirme!K$15:K$24), 0 )
    ) / 2,
    0
)</f>
        <v>0</v>
      </c>
    </row>
    <row r="134" spans="1:28" x14ac:dyDescent="0.25">
      <c r="A134" s="95">
        <v>132</v>
      </c>
      <c r="B134" s="141" t="str">
        <f>IF(Notlar!B134&lt;&gt;"",Notlar!B134,"")</f>
        <v/>
      </c>
      <c r="C134" s="142" t="str">
        <f>IF(Notlar!C134&lt;&gt;"",Notlar!C134,"")</f>
        <v/>
      </c>
      <c r="D134" s="183" t="str">
        <f>IF(Notlar!D134&lt;&gt;"",Notlar!D134,"")</f>
        <v/>
      </c>
      <c r="E134" s="208" cm="1">
        <f t="array" ref="E134">_xlfn.SINGLE(IFERROR(((MMULT(NotlarYuzdelikBasari!$E134:$N134,DersMatris_Degerlendirme!D$4:D$13)/(SUM(DersMatris_Degerlendirme!D$4:D$13)))+(MMULT(NotlarYuzdelikBasari!$AL134:$AU134,DersMatris_Degerlendirme!D$15:D$24)/(SUM(DersMatris_Degerlendirme!D$15:D$24))))/2,0))*(DersMatris!$C$12/100)</f>
        <v>0</v>
      </c>
      <c r="F134" s="208" cm="1">
        <f t="array" ref="F134">_xlfn.SINGLE(IFERROR(((MMULT(NotlarYuzdelikBasari!$E134:$N134,DersMatris_Degerlendirme!E$4:E$13)/(SUM(DersMatris_Degerlendirme!E$4:E$13)))+(MMULT(NotlarYuzdelikBasari!$AL134:$AU134,DersMatris_Degerlendirme!E$15:E$24)/(SUM(DersMatris_Degerlendirme!E$15:E$24))))/2,0))*(DersMatris!$D$12/100)</f>
        <v>0</v>
      </c>
      <c r="G134" s="204" cm="1">
        <f t="array" ref="G134">_xlfn.SINGLE(IFERROR(((MMULT(NotlarYuzdelikBasari!$E134:$N134,DersMatris_Degerlendirme!F$4:F$13)/(SUM(DersMatris_Degerlendirme!F$4:F$13)))+(MMULT(NotlarYuzdelikBasari!$AL134:$AU134,DersMatris_Degerlendirme!F$15:F$24)/(SUM(DersMatris_Degerlendirme!F$15:F$24))))/2,0))*(DersMatris!$E$12/100)</f>
        <v>0</v>
      </c>
      <c r="H134" s="204" cm="1">
        <f t="array" ref="H134">_xlfn.SINGLE(IFERROR(((MMULT(NotlarYuzdelikBasari!$E134:$N134,DersMatris_Degerlendirme!G$4:G$13)/(SUM(DersMatris_Degerlendirme!G$4:G$13)))+(MMULT(NotlarYuzdelikBasari!$AL134:$AU134,DersMatris_Degerlendirme!G$15:G$24)/(SUM(DersMatris_Degerlendirme!G$15:G$24))))/2,0))*(DersMatris!$F$12/100)</f>
        <v>0</v>
      </c>
      <c r="I134" s="204" cm="1">
        <f t="array" ref="I134">_xlfn.SINGLE(IFERROR(((MMULT(NotlarYuzdelikBasari!$E134:$N134,DersMatris_Degerlendirme!H$4:H$13)/(SUM(DersMatris_Degerlendirme!H$4:H$13)))+(MMULT(NotlarYuzdelikBasari!$AL134:$AU134,DersMatris_Degerlendirme!H$15:H$24)/(SUM(DersMatris_Degerlendirme!H$15:H$24))))/2,0))*(DersMatris!$G$12/100)</f>
        <v>0</v>
      </c>
      <c r="J134" s="204" cm="1">
        <f t="array" ref="J134">_xlfn.SINGLE(IFERROR(((MMULT(NotlarYuzdelikBasari!$E134:$N134,DersMatris_Degerlendirme!I$4:I$13)/(SUM(DersMatris_Degerlendirme!I$4:I$13)))+(MMULT(NotlarYuzdelikBasari!$AL134:$AU134,DersMatris_Degerlendirme!I$15:I$24)/(SUM(DersMatris_Degerlendirme!I$15:I$24))))/2,0))*(DersMatris!$H$12/100)</f>
        <v>0</v>
      </c>
      <c r="K134" s="204" cm="1">
        <f t="array" ref="K134">_xlfn.SINGLE(IFERROR(((MMULT(NotlarYuzdelikBasari!$E134:$N134,DersMatris_Degerlendirme!J$4:J$13)/(SUM(DersMatris_Degerlendirme!J$4:J$13)))+(MMULT(NotlarYuzdelikBasari!$AL134:$AU134,DersMatris_Degerlendirme!J$15:J$24)/(SUM(DersMatris_Degerlendirme!J$15:J$24))))/2,0))*(DersMatris!$I$12/100)</f>
        <v>0</v>
      </c>
      <c r="L134" s="204" cm="1">
        <f t="array" ref="L134">_xlfn.SINGLE(IFERROR(((MMULT(NotlarYuzdelikBasari!$E134:$N134,DersMatris_Degerlendirme!K$4:K$13)/(SUM(DersMatris_Degerlendirme!K$4:K$13)))+(MMULT(NotlarYuzdelikBasari!$AL134:$AU134,DersMatris_Degerlendirme!K$15:K$24)/(SUM(DersMatris_Degerlendirme!K$15:K$24))))/2,0))*(DersMatris!$J$12/100)</f>
        <v>0</v>
      </c>
      <c r="M134" s="204" cm="1">
        <f t="array" ref="M134">_xlfn.SINGLE(IFERROR(((MMULT(NotlarYuzdelikBasari!$E134:$N134,DersMatris_Degerlendirme!L$4:L$13)/(SUM(DersMatris_Degerlendirme!L$4:L$13)))+(MMULT(NotlarYuzdelikBasari!$AL134:$AU134,DersMatris_Degerlendirme!L$15:L$24)/(SUM(DersMatris_Degerlendirme!L$15:L$24))))/2,0))*(DersMatris!$K$12/100)</f>
        <v>0</v>
      </c>
      <c r="N134" s="204" cm="1">
        <f t="array" ref="N134">_xlfn.SINGLE(IFERROR(((MMULT(NotlarYuzdelikBasari!$E134:$N134,DersMatris_Degerlendirme!M$4:M$13)/(SUM(DersMatris_Degerlendirme!M$4:M$13)))+(MMULT(NotlarYuzdelikBasari!$AL134:$AU134,DersMatris_Degerlendirme!M$15:M$24)/(SUM(DersMatris_Degerlendirme!M$15:M$24))))/2,0))*(DersMatris!$L$12/100)</f>
        <v>0</v>
      </c>
      <c r="O134" s="204" cm="1">
        <f t="array" ref="O134">_xlfn.SINGLE(IFERROR(((MMULT(NotlarYuzdelikBasari!$E134:$N134,DersMatris_Degerlendirme!N$4:N$13)/(SUM(DersMatris_Degerlendirme!N$4:N$13)))+(MMULT(NotlarYuzdelikBasari!$AL134:$AU134,DersMatris_Degerlendirme!N$15:N$24)/(SUM(DersMatris_Degerlendirme!N$15:N$24))))/2,0))*(DersMatris!$M$12/100)</f>
        <v>0</v>
      </c>
      <c r="P134" s="204" cm="1">
        <f t="array" ref="P134">_xlfn.SINGLE(IFERROR(((MMULT(NotlarYuzdelikBasari!$E134:$N134,DersMatris_Degerlendirme!O$4:O$13)/(SUM(DersMatris_Degerlendirme!O$4:O$13)))+(MMULT(NotlarYuzdelikBasari!$AL134:$AU134,DersMatris_Degerlendirme!O$15:O$24)/(SUM(DersMatris_Degerlendirme!O$15:O$24))))/2,0))*(DersMatris!$N$12/100)</f>
        <v>0</v>
      </c>
      <c r="Q134" s="204" cm="1">
        <f t="array" ref="Q134">_xlfn.SINGLE(IFERROR(((MMULT(NotlarYuzdelikBasari!$E134:$N134,DersMatris_Degerlendirme!P$4:P$13)/(SUM(DersMatris_Degerlendirme!P$4:P$13)))+(MMULT(NotlarYuzdelikBasari!$AL134:$AU134,DersMatris_Degerlendirme!P$15:P$24)/(SUM(DersMatris_Degerlendirme!P$15:P$24))))/2,0))*(DersMatris!$O$12/100)</f>
        <v>0</v>
      </c>
      <c r="R134" s="204" cm="1">
        <f t="array" ref="R134">_xlfn.SINGLE(IFERROR(((MMULT(NotlarYuzdelikBasari!$E134:$N134,DersMatris_Degerlendirme!Q$4:Q$13)/(SUM(DersMatris_Degerlendirme!Q$4:Q$13)))+(MMULT(NotlarYuzdelikBasari!$AL134:$AU134,DersMatris_Degerlendirme!Q$15:Q$24)/(SUM(DersMatris_Degerlendirme!Q$15:Q$24))))/2,0))*(DersMatris!$P$12/100)</f>
        <v>0</v>
      </c>
      <c r="S134" s="204" cm="1">
        <f t="array" ref="S134">_xlfn.SINGLE(IFERROR(((MMULT(NotlarYuzdelikBasari!$E134:$N134,DersMatris_Degerlendirme!R$4:R$13)/(SUM(DersMatris_Degerlendirme!R$4:R$13)))+(MMULT(NotlarYuzdelikBasari!$AL134:$AU134,DersMatris_Degerlendirme!R$15:R$24)/(SUM(DersMatris_Degerlendirme!R$15:R$24))))/2,0))*(DersMatris!$Q$12/100)</f>
        <v>0</v>
      </c>
      <c r="U134" s="188">
        <f>IFERROR(
    (
        IFERROR( MMULT(NotlarYuzdelikBasari!$E134:$N134, Degerlendirme!D$4:D$13) / SUM(Degerlendirme!D$4:D$13), 0 ) +
        IFERROR( MMULT(NotlarYuzdelikBasari!$AL134:$AU134, Degerlendirme!D$15:D$24) / SUM(Degerlendirme!D$15:D$24), 0 )
    ) / 2,
    0
)</f>
        <v>0</v>
      </c>
      <c r="V134" s="188">
        <f>IFERROR(
    (
        IFERROR( MMULT(NotlarYuzdelikBasari!$E134:$N134, Degerlendirme!E$4:E$13) / SUM(Degerlendirme!E$4:E$13), 0 ) +
        IFERROR( MMULT(NotlarYuzdelikBasari!$AL134:$AU134, Degerlendirme!E$15:E$24) / SUM(Degerlendirme!E$15:E$24), 0 )
    ) / 2,
    0
)</f>
        <v>0</v>
      </c>
      <c r="W134" s="188">
        <f>IFERROR(
    (
        IFERROR( MMULT(NotlarYuzdelikBasari!$E134:$N134, Degerlendirme!F$4:F$13) / SUM(Degerlendirme!F$4:F$13), 0 ) +
        IFERROR( MMULT(NotlarYuzdelikBasari!$AL134:$AU134, Degerlendirme!F$15:F$24) / SUM(Degerlendirme!F$15:F$24), 0 )
    ) / 2,
    0
)</f>
        <v>0</v>
      </c>
      <c r="X134" s="188">
        <f>IFERROR(
    (
        IFERROR( MMULT(NotlarYuzdelikBasari!$E134:$N134, Degerlendirme!G$4:G$13) / SUM(Degerlendirme!G$4:G$13), 0 ) +
        IFERROR( MMULT(NotlarYuzdelikBasari!$AL134:$AU134, Degerlendirme!G$15:G$24) / SUM(Degerlendirme!G$15:G$24), 0 )
    ) / 2,
    0
)</f>
        <v>0</v>
      </c>
      <c r="Y134" s="188">
        <f>IFERROR(
    (
        IFERROR( MMULT(NotlarYuzdelikBasari!$E134:$N134, Degerlendirme!H$4:H$13) / SUM(Degerlendirme!H$4:H$13), 0 ) +
        IFERROR( MMULT(NotlarYuzdelikBasari!$AL134:$AU134, Degerlendirme!H$15:H$24) / SUM(Degerlendirme!H$15:H$24), 0 )
    ) / 2,
    0
)</f>
        <v>0</v>
      </c>
      <c r="Z134" s="188">
        <f>IFERROR(
    (
        IFERROR( MMULT(NotlarYuzdelikBasari!$E134:$N134, Degerlendirme!I$4:I$13) / SUM(Degerlendirme!I$4:I$13), 0 ) +
        IFERROR( MMULT(NotlarYuzdelikBasari!$AL134:$AU134, Degerlendirme!I$15:I$24) / SUM(Degerlendirme!I$15:I$24), 0 )
    ) / 2,
    0
)</f>
        <v>0</v>
      </c>
      <c r="AA134" s="188">
        <f>IFERROR(
    (
        IFERROR( MMULT(NotlarYuzdelikBasari!$E134:$N134, Degerlendirme!J$4:J$13) / SUM(Degerlendirme!J$4:J$13), 0 ) +
        IFERROR( MMULT(NotlarYuzdelikBasari!$AL134:$AU134, Degerlendirme!J$15:J$24) / SUM(Degerlendirme!J$15:J$24), 0 )
    ) / 2,
    0
)</f>
        <v>0</v>
      </c>
      <c r="AB134" s="188">
        <f>IFERROR(
    (
        IFERROR( MMULT(NotlarYuzdelikBasari!$E134:$N134, Degerlendirme!K$4:K$13) / SUM(Degerlendirme!K$4:K$13), 0 ) +
        IFERROR( MMULT(NotlarYuzdelikBasari!$AL134:$AU134, Degerlendirme!K$15:K$24) / SUM(Degerlendirme!K$15:K$24), 0 )
    ) / 2,
    0
)</f>
        <v>0</v>
      </c>
    </row>
    <row r="135" spans="1:28" x14ac:dyDescent="0.25">
      <c r="A135" s="94">
        <v>133</v>
      </c>
      <c r="B135" s="143" t="str">
        <f>IF(Notlar!B135&lt;&gt;"",Notlar!B135,"")</f>
        <v/>
      </c>
      <c r="C135" s="144" t="str">
        <f>IF(Notlar!C135&lt;&gt;"",Notlar!C135,"")</f>
        <v/>
      </c>
      <c r="D135" s="184" t="str">
        <f>IF(Notlar!D135&lt;&gt;"",Notlar!D135,"")</f>
        <v/>
      </c>
      <c r="E135" s="208" cm="1">
        <f t="array" ref="E135">_xlfn.SINGLE(IFERROR(((MMULT(NotlarYuzdelikBasari!$E135:$N135,DersMatris_Degerlendirme!D$4:D$13)/(SUM(DersMatris_Degerlendirme!D$4:D$13)))+(MMULT(NotlarYuzdelikBasari!$AL135:$AU135,DersMatris_Degerlendirme!D$15:D$24)/(SUM(DersMatris_Degerlendirme!D$15:D$24))))/2,0))*(DersMatris!$C$12/100)</f>
        <v>0</v>
      </c>
      <c r="F135" s="208" cm="1">
        <f t="array" ref="F135">_xlfn.SINGLE(IFERROR(((MMULT(NotlarYuzdelikBasari!$E135:$N135,DersMatris_Degerlendirme!E$4:E$13)/(SUM(DersMatris_Degerlendirme!E$4:E$13)))+(MMULT(NotlarYuzdelikBasari!$AL135:$AU135,DersMatris_Degerlendirme!E$15:E$24)/(SUM(DersMatris_Degerlendirme!E$15:E$24))))/2,0))*(DersMatris!$D$12/100)</f>
        <v>0</v>
      </c>
      <c r="G135" s="204" cm="1">
        <f t="array" ref="G135">_xlfn.SINGLE(IFERROR(((MMULT(NotlarYuzdelikBasari!$E135:$N135,DersMatris_Degerlendirme!F$4:F$13)/(SUM(DersMatris_Degerlendirme!F$4:F$13)))+(MMULT(NotlarYuzdelikBasari!$AL135:$AU135,DersMatris_Degerlendirme!F$15:F$24)/(SUM(DersMatris_Degerlendirme!F$15:F$24))))/2,0))*(DersMatris!$E$12/100)</f>
        <v>0</v>
      </c>
      <c r="H135" s="204" cm="1">
        <f t="array" ref="H135">_xlfn.SINGLE(IFERROR(((MMULT(NotlarYuzdelikBasari!$E135:$N135,DersMatris_Degerlendirme!G$4:G$13)/(SUM(DersMatris_Degerlendirme!G$4:G$13)))+(MMULT(NotlarYuzdelikBasari!$AL135:$AU135,DersMatris_Degerlendirme!G$15:G$24)/(SUM(DersMatris_Degerlendirme!G$15:G$24))))/2,0))*(DersMatris!$F$12/100)</f>
        <v>0</v>
      </c>
      <c r="I135" s="204" cm="1">
        <f t="array" ref="I135">_xlfn.SINGLE(IFERROR(((MMULT(NotlarYuzdelikBasari!$E135:$N135,DersMatris_Degerlendirme!H$4:H$13)/(SUM(DersMatris_Degerlendirme!H$4:H$13)))+(MMULT(NotlarYuzdelikBasari!$AL135:$AU135,DersMatris_Degerlendirme!H$15:H$24)/(SUM(DersMatris_Degerlendirme!H$15:H$24))))/2,0))*(DersMatris!$G$12/100)</f>
        <v>0</v>
      </c>
      <c r="J135" s="204" cm="1">
        <f t="array" ref="J135">_xlfn.SINGLE(IFERROR(((MMULT(NotlarYuzdelikBasari!$E135:$N135,DersMatris_Degerlendirme!I$4:I$13)/(SUM(DersMatris_Degerlendirme!I$4:I$13)))+(MMULT(NotlarYuzdelikBasari!$AL135:$AU135,DersMatris_Degerlendirme!I$15:I$24)/(SUM(DersMatris_Degerlendirme!I$15:I$24))))/2,0))*(DersMatris!$H$12/100)</f>
        <v>0</v>
      </c>
      <c r="K135" s="204" cm="1">
        <f t="array" ref="K135">_xlfn.SINGLE(IFERROR(((MMULT(NotlarYuzdelikBasari!$E135:$N135,DersMatris_Degerlendirme!J$4:J$13)/(SUM(DersMatris_Degerlendirme!J$4:J$13)))+(MMULT(NotlarYuzdelikBasari!$AL135:$AU135,DersMatris_Degerlendirme!J$15:J$24)/(SUM(DersMatris_Degerlendirme!J$15:J$24))))/2,0))*(DersMatris!$I$12/100)</f>
        <v>0</v>
      </c>
      <c r="L135" s="204" cm="1">
        <f t="array" ref="L135">_xlfn.SINGLE(IFERROR(((MMULT(NotlarYuzdelikBasari!$E135:$N135,DersMatris_Degerlendirme!K$4:K$13)/(SUM(DersMatris_Degerlendirme!K$4:K$13)))+(MMULT(NotlarYuzdelikBasari!$AL135:$AU135,DersMatris_Degerlendirme!K$15:K$24)/(SUM(DersMatris_Degerlendirme!K$15:K$24))))/2,0))*(DersMatris!$J$12/100)</f>
        <v>0</v>
      </c>
      <c r="M135" s="204" cm="1">
        <f t="array" ref="M135">_xlfn.SINGLE(IFERROR(((MMULT(NotlarYuzdelikBasari!$E135:$N135,DersMatris_Degerlendirme!L$4:L$13)/(SUM(DersMatris_Degerlendirme!L$4:L$13)))+(MMULT(NotlarYuzdelikBasari!$AL135:$AU135,DersMatris_Degerlendirme!L$15:L$24)/(SUM(DersMatris_Degerlendirme!L$15:L$24))))/2,0))*(DersMatris!$K$12/100)</f>
        <v>0</v>
      </c>
      <c r="N135" s="204" cm="1">
        <f t="array" ref="N135">_xlfn.SINGLE(IFERROR(((MMULT(NotlarYuzdelikBasari!$E135:$N135,DersMatris_Degerlendirme!M$4:M$13)/(SUM(DersMatris_Degerlendirme!M$4:M$13)))+(MMULT(NotlarYuzdelikBasari!$AL135:$AU135,DersMatris_Degerlendirme!M$15:M$24)/(SUM(DersMatris_Degerlendirme!M$15:M$24))))/2,0))*(DersMatris!$L$12/100)</f>
        <v>0</v>
      </c>
      <c r="O135" s="204" cm="1">
        <f t="array" ref="O135">_xlfn.SINGLE(IFERROR(((MMULT(NotlarYuzdelikBasari!$E135:$N135,DersMatris_Degerlendirme!N$4:N$13)/(SUM(DersMatris_Degerlendirme!N$4:N$13)))+(MMULT(NotlarYuzdelikBasari!$AL135:$AU135,DersMatris_Degerlendirme!N$15:N$24)/(SUM(DersMatris_Degerlendirme!N$15:N$24))))/2,0))*(DersMatris!$M$12/100)</f>
        <v>0</v>
      </c>
      <c r="P135" s="204" cm="1">
        <f t="array" ref="P135">_xlfn.SINGLE(IFERROR(((MMULT(NotlarYuzdelikBasari!$E135:$N135,DersMatris_Degerlendirme!O$4:O$13)/(SUM(DersMatris_Degerlendirme!O$4:O$13)))+(MMULT(NotlarYuzdelikBasari!$AL135:$AU135,DersMatris_Degerlendirme!O$15:O$24)/(SUM(DersMatris_Degerlendirme!O$15:O$24))))/2,0))*(DersMatris!$N$12/100)</f>
        <v>0</v>
      </c>
      <c r="Q135" s="204" cm="1">
        <f t="array" ref="Q135">_xlfn.SINGLE(IFERROR(((MMULT(NotlarYuzdelikBasari!$E135:$N135,DersMatris_Degerlendirme!P$4:P$13)/(SUM(DersMatris_Degerlendirme!P$4:P$13)))+(MMULT(NotlarYuzdelikBasari!$AL135:$AU135,DersMatris_Degerlendirme!P$15:P$24)/(SUM(DersMatris_Degerlendirme!P$15:P$24))))/2,0))*(DersMatris!$O$12/100)</f>
        <v>0</v>
      </c>
      <c r="R135" s="204" cm="1">
        <f t="array" ref="R135">_xlfn.SINGLE(IFERROR(((MMULT(NotlarYuzdelikBasari!$E135:$N135,DersMatris_Degerlendirme!Q$4:Q$13)/(SUM(DersMatris_Degerlendirme!Q$4:Q$13)))+(MMULT(NotlarYuzdelikBasari!$AL135:$AU135,DersMatris_Degerlendirme!Q$15:Q$24)/(SUM(DersMatris_Degerlendirme!Q$15:Q$24))))/2,0))*(DersMatris!$P$12/100)</f>
        <v>0</v>
      </c>
      <c r="S135" s="204" cm="1">
        <f t="array" ref="S135">_xlfn.SINGLE(IFERROR(((MMULT(NotlarYuzdelikBasari!$E135:$N135,DersMatris_Degerlendirme!R$4:R$13)/(SUM(DersMatris_Degerlendirme!R$4:R$13)))+(MMULT(NotlarYuzdelikBasari!$AL135:$AU135,DersMatris_Degerlendirme!R$15:R$24)/(SUM(DersMatris_Degerlendirme!R$15:R$24))))/2,0))*(DersMatris!$Q$12/100)</f>
        <v>0</v>
      </c>
      <c r="U135" s="188">
        <f>IFERROR(
    (
        IFERROR( MMULT(NotlarYuzdelikBasari!$E135:$N135, Degerlendirme!D$4:D$13) / SUM(Degerlendirme!D$4:D$13), 0 ) +
        IFERROR( MMULT(NotlarYuzdelikBasari!$AL135:$AU135, Degerlendirme!D$15:D$24) / SUM(Degerlendirme!D$15:D$24), 0 )
    ) / 2,
    0
)</f>
        <v>0</v>
      </c>
      <c r="V135" s="188">
        <f>IFERROR(
    (
        IFERROR( MMULT(NotlarYuzdelikBasari!$E135:$N135, Degerlendirme!E$4:E$13) / SUM(Degerlendirme!E$4:E$13), 0 ) +
        IFERROR( MMULT(NotlarYuzdelikBasari!$AL135:$AU135, Degerlendirme!E$15:E$24) / SUM(Degerlendirme!E$15:E$24), 0 )
    ) / 2,
    0
)</f>
        <v>0</v>
      </c>
      <c r="W135" s="188">
        <f>IFERROR(
    (
        IFERROR( MMULT(NotlarYuzdelikBasari!$E135:$N135, Degerlendirme!F$4:F$13) / SUM(Degerlendirme!F$4:F$13), 0 ) +
        IFERROR( MMULT(NotlarYuzdelikBasari!$AL135:$AU135, Degerlendirme!F$15:F$24) / SUM(Degerlendirme!F$15:F$24), 0 )
    ) / 2,
    0
)</f>
        <v>0</v>
      </c>
      <c r="X135" s="188">
        <f>IFERROR(
    (
        IFERROR( MMULT(NotlarYuzdelikBasari!$E135:$N135, Degerlendirme!G$4:G$13) / SUM(Degerlendirme!G$4:G$13), 0 ) +
        IFERROR( MMULT(NotlarYuzdelikBasari!$AL135:$AU135, Degerlendirme!G$15:G$24) / SUM(Degerlendirme!G$15:G$24), 0 )
    ) / 2,
    0
)</f>
        <v>0</v>
      </c>
      <c r="Y135" s="188">
        <f>IFERROR(
    (
        IFERROR( MMULT(NotlarYuzdelikBasari!$E135:$N135, Degerlendirme!H$4:H$13) / SUM(Degerlendirme!H$4:H$13), 0 ) +
        IFERROR( MMULT(NotlarYuzdelikBasari!$AL135:$AU135, Degerlendirme!H$15:H$24) / SUM(Degerlendirme!H$15:H$24), 0 )
    ) / 2,
    0
)</f>
        <v>0</v>
      </c>
      <c r="Z135" s="188">
        <f>IFERROR(
    (
        IFERROR( MMULT(NotlarYuzdelikBasari!$E135:$N135, Degerlendirme!I$4:I$13) / SUM(Degerlendirme!I$4:I$13), 0 ) +
        IFERROR( MMULT(NotlarYuzdelikBasari!$AL135:$AU135, Degerlendirme!I$15:I$24) / SUM(Degerlendirme!I$15:I$24), 0 )
    ) / 2,
    0
)</f>
        <v>0</v>
      </c>
      <c r="AA135" s="188">
        <f>IFERROR(
    (
        IFERROR( MMULT(NotlarYuzdelikBasari!$E135:$N135, Degerlendirme!J$4:J$13) / SUM(Degerlendirme!J$4:J$13), 0 ) +
        IFERROR( MMULT(NotlarYuzdelikBasari!$AL135:$AU135, Degerlendirme!J$15:J$24) / SUM(Degerlendirme!J$15:J$24), 0 )
    ) / 2,
    0
)</f>
        <v>0</v>
      </c>
      <c r="AB135" s="188">
        <f>IFERROR(
    (
        IFERROR( MMULT(NotlarYuzdelikBasari!$E135:$N135, Degerlendirme!K$4:K$13) / SUM(Degerlendirme!K$4:K$13), 0 ) +
        IFERROR( MMULT(NotlarYuzdelikBasari!$AL135:$AU135, Degerlendirme!K$15:K$24) / SUM(Degerlendirme!K$15:K$24), 0 )
    ) / 2,
    0
)</f>
        <v>0</v>
      </c>
    </row>
    <row r="136" spans="1:28" x14ac:dyDescent="0.25">
      <c r="A136" s="95">
        <v>134</v>
      </c>
      <c r="B136" s="141" t="str">
        <f>IF(Notlar!B136&lt;&gt;"",Notlar!B136,"")</f>
        <v/>
      </c>
      <c r="C136" s="142" t="str">
        <f>IF(Notlar!C136&lt;&gt;"",Notlar!C136,"")</f>
        <v/>
      </c>
      <c r="D136" s="183" t="str">
        <f>IF(Notlar!D136&lt;&gt;"",Notlar!D136,"")</f>
        <v/>
      </c>
      <c r="E136" s="208" cm="1">
        <f t="array" ref="E136">_xlfn.SINGLE(IFERROR(((MMULT(NotlarYuzdelikBasari!$E136:$N136,DersMatris_Degerlendirme!D$4:D$13)/(SUM(DersMatris_Degerlendirme!D$4:D$13)))+(MMULT(NotlarYuzdelikBasari!$AL136:$AU136,DersMatris_Degerlendirme!D$15:D$24)/(SUM(DersMatris_Degerlendirme!D$15:D$24))))/2,0))*(DersMatris!$C$12/100)</f>
        <v>0</v>
      </c>
      <c r="F136" s="208" cm="1">
        <f t="array" ref="F136">_xlfn.SINGLE(IFERROR(((MMULT(NotlarYuzdelikBasari!$E136:$N136,DersMatris_Degerlendirme!E$4:E$13)/(SUM(DersMatris_Degerlendirme!E$4:E$13)))+(MMULT(NotlarYuzdelikBasari!$AL136:$AU136,DersMatris_Degerlendirme!E$15:E$24)/(SUM(DersMatris_Degerlendirme!E$15:E$24))))/2,0))*(DersMatris!$D$12/100)</f>
        <v>0</v>
      </c>
      <c r="G136" s="204" cm="1">
        <f t="array" ref="G136">_xlfn.SINGLE(IFERROR(((MMULT(NotlarYuzdelikBasari!$E136:$N136,DersMatris_Degerlendirme!F$4:F$13)/(SUM(DersMatris_Degerlendirme!F$4:F$13)))+(MMULT(NotlarYuzdelikBasari!$AL136:$AU136,DersMatris_Degerlendirme!F$15:F$24)/(SUM(DersMatris_Degerlendirme!F$15:F$24))))/2,0))*(DersMatris!$E$12/100)</f>
        <v>0</v>
      </c>
      <c r="H136" s="204" cm="1">
        <f t="array" ref="H136">_xlfn.SINGLE(IFERROR(((MMULT(NotlarYuzdelikBasari!$E136:$N136,DersMatris_Degerlendirme!G$4:G$13)/(SUM(DersMatris_Degerlendirme!G$4:G$13)))+(MMULT(NotlarYuzdelikBasari!$AL136:$AU136,DersMatris_Degerlendirme!G$15:G$24)/(SUM(DersMatris_Degerlendirme!G$15:G$24))))/2,0))*(DersMatris!$F$12/100)</f>
        <v>0</v>
      </c>
      <c r="I136" s="204" cm="1">
        <f t="array" ref="I136">_xlfn.SINGLE(IFERROR(((MMULT(NotlarYuzdelikBasari!$E136:$N136,DersMatris_Degerlendirme!H$4:H$13)/(SUM(DersMatris_Degerlendirme!H$4:H$13)))+(MMULT(NotlarYuzdelikBasari!$AL136:$AU136,DersMatris_Degerlendirme!H$15:H$24)/(SUM(DersMatris_Degerlendirme!H$15:H$24))))/2,0))*(DersMatris!$G$12/100)</f>
        <v>0</v>
      </c>
      <c r="J136" s="204" cm="1">
        <f t="array" ref="J136">_xlfn.SINGLE(IFERROR(((MMULT(NotlarYuzdelikBasari!$E136:$N136,DersMatris_Degerlendirme!I$4:I$13)/(SUM(DersMatris_Degerlendirme!I$4:I$13)))+(MMULT(NotlarYuzdelikBasari!$AL136:$AU136,DersMatris_Degerlendirme!I$15:I$24)/(SUM(DersMatris_Degerlendirme!I$15:I$24))))/2,0))*(DersMatris!$H$12/100)</f>
        <v>0</v>
      </c>
      <c r="K136" s="204" cm="1">
        <f t="array" ref="K136">_xlfn.SINGLE(IFERROR(((MMULT(NotlarYuzdelikBasari!$E136:$N136,DersMatris_Degerlendirme!J$4:J$13)/(SUM(DersMatris_Degerlendirme!J$4:J$13)))+(MMULT(NotlarYuzdelikBasari!$AL136:$AU136,DersMatris_Degerlendirme!J$15:J$24)/(SUM(DersMatris_Degerlendirme!J$15:J$24))))/2,0))*(DersMatris!$I$12/100)</f>
        <v>0</v>
      </c>
      <c r="L136" s="204" cm="1">
        <f t="array" ref="L136">_xlfn.SINGLE(IFERROR(((MMULT(NotlarYuzdelikBasari!$E136:$N136,DersMatris_Degerlendirme!K$4:K$13)/(SUM(DersMatris_Degerlendirme!K$4:K$13)))+(MMULT(NotlarYuzdelikBasari!$AL136:$AU136,DersMatris_Degerlendirme!K$15:K$24)/(SUM(DersMatris_Degerlendirme!K$15:K$24))))/2,0))*(DersMatris!$J$12/100)</f>
        <v>0</v>
      </c>
      <c r="M136" s="204" cm="1">
        <f t="array" ref="M136">_xlfn.SINGLE(IFERROR(((MMULT(NotlarYuzdelikBasari!$E136:$N136,DersMatris_Degerlendirme!L$4:L$13)/(SUM(DersMatris_Degerlendirme!L$4:L$13)))+(MMULT(NotlarYuzdelikBasari!$AL136:$AU136,DersMatris_Degerlendirme!L$15:L$24)/(SUM(DersMatris_Degerlendirme!L$15:L$24))))/2,0))*(DersMatris!$K$12/100)</f>
        <v>0</v>
      </c>
      <c r="N136" s="204" cm="1">
        <f t="array" ref="N136">_xlfn.SINGLE(IFERROR(((MMULT(NotlarYuzdelikBasari!$E136:$N136,DersMatris_Degerlendirme!M$4:M$13)/(SUM(DersMatris_Degerlendirme!M$4:M$13)))+(MMULT(NotlarYuzdelikBasari!$AL136:$AU136,DersMatris_Degerlendirme!M$15:M$24)/(SUM(DersMatris_Degerlendirme!M$15:M$24))))/2,0))*(DersMatris!$L$12/100)</f>
        <v>0</v>
      </c>
      <c r="O136" s="204" cm="1">
        <f t="array" ref="O136">_xlfn.SINGLE(IFERROR(((MMULT(NotlarYuzdelikBasari!$E136:$N136,DersMatris_Degerlendirme!N$4:N$13)/(SUM(DersMatris_Degerlendirme!N$4:N$13)))+(MMULT(NotlarYuzdelikBasari!$AL136:$AU136,DersMatris_Degerlendirme!N$15:N$24)/(SUM(DersMatris_Degerlendirme!N$15:N$24))))/2,0))*(DersMatris!$M$12/100)</f>
        <v>0</v>
      </c>
      <c r="P136" s="204" cm="1">
        <f t="array" ref="P136">_xlfn.SINGLE(IFERROR(((MMULT(NotlarYuzdelikBasari!$E136:$N136,DersMatris_Degerlendirme!O$4:O$13)/(SUM(DersMatris_Degerlendirme!O$4:O$13)))+(MMULT(NotlarYuzdelikBasari!$AL136:$AU136,DersMatris_Degerlendirme!O$15:O$24)/(SUM(DersMatris_Degerlendirme!O$15:O$24))))/2,0))*(DersMatris!$N$12/100)</f>
        <v>0</v>
      </c>
      <c r="Q136" s="204" cm="1">
        <f t="array" ref="Q136">_xlfn.SINGLE(IFERROR(((MMULT(NotlarYuzdelikBasari!$E136:$N136,DersMatris_Degerlendirme!P$4:P$13)/(SUM(DersMatris_Degerlendirme!P$4:P$13)))+(MMULT(NotlarYuzdelikBasari!$AL136:$AU136,DersMatris_Degerlendirme!P$15:P$24)/(SUM(DersMatris_Degerlendirme!P$15:P$24))))/2,0))*(DersMatris!$O$12/100)</f>
        <v>0</v>
      </c>
      <c r="R136" s="204" cm="1">
        <f t="array" ref="R136">_xlfn.SINGLE(IFERROR(((MMULT(NotlarYuzdelikBasari!$E136:$N136,DersMatris_Degerlendirme!Q$4:Q$13)/(SUM(DersMatris_Degerlendirme!Q$4:Q$13)))+(MMULT(NotlarYuzdelikBasari!$AL136:$AU136,DersMatris_Degerlendirme!Q$15:Q$24)/(SUM(DersMatris_Degerlendirme!Q$15:Q$24))))/2,0))*(DersMatris!$P$12/100)</f>
        <v>0</v>
      </c>
      <c r="S136" s="204" cm="1">
        <f t="array" ref="S136">_xlfn.SINGLE(IFERROR(((MMULT(NotlarYuzdelikBasari!$E136:$N136,DersMatris_Degerlendirme!R$4:R$13)/(SUM(DersMatris_Degerlendirme!R$4:R$13)))+(MMULT(NotlarYuzdelikBasari!$AL136:$AU136,DersMatris_Degerlendirme!R$15:R$24)/(SUM(DersMatris_Degerlendirme!R$15:R$24))))/2,0))*(DersMatris!$Q$12/100)</f>
        <v>0</v>
      </c>
      <c r="U136" s="188">
        <f>IFERROR(
    (
        IFERROR( MMULT(NotlarYuzdelikBasari!$E136:$N136, Degerlendirme!D$4:D$13) / SUM(Degerlendirme!D$4:D$13), 0 ) +
        IFERROR( MMULT(NotlarYuzdelikBasari!$AL136:$AU136, Degerlendirme!D$15:D$24) / SUM(Degerlendirme!D$15:D$24), 0 )
    ) / 2,
    0
)</f>
        <v>0</v>
      </c>
      <c r="V136" s="188">
        <f>IFERROR(
    (
        IFERROR( MMULT(NotlarYuzdelikBasari!$E136:$N136, Degerlendirme!E$4:E$13) / SUM(Degerlendirme!E$4:E$13), 0 ) +
        IFERROR( MMULT(NotlarYuzdelikBasari!$AL136:$AU136, Degerlendirme!E$15:E$24) / SUM(Degerlendirme!E$15:E$24), 0 )
    ) / 2,
    0
)</f>
        <v>0</v>
      </c>
      <c r="W136" s="188">
        <f>IFERROR(
    (
        IFERROR( MMULT(NotlarYuzdelikBasari!$E136:$N136, Degerlendirme!F$4:F$13) / SUM(Degerlendirme!F$4:F$13), 0 ) +
        IFERROR( MMULT(NotlarYuzdelikBasari!$AL136:$AU136, Degerlendirme!F$15:F$24) / SUM(Degerlendirme!F$15:F$24), 0 )
    ) / 2,
    0
)</f>
        <v>0</v>
      </c>
      <c r="X136" s="188">
        <f>IFERROR(
    (
        IFERROR( MMULT(NotlarYuzdelikBasari!$E136:$N136, Degerlendirme!G$4:G$13) / SUM(Degerlendirme!G$4:G$13), 0 ) +
        IFERROR( MMULT(NotlarYuzdelikBasari!$AL136:$AU136, Degerlendirme!G$15:G$24) / SUM(Degerlendirme!G$15:G$24), 0 )
    ) / 2,
    0
)</f>
        <v>0</v>
      </c>
      <c r="Y136" s="188">
        <f>IFERROR(
    (
        IFERROR( MMULT(NotlarYuzdelikBasari!$E136:$N136, Degerlendirme!H$4:H$13) / SUM(Degerlendirme!H$4:H$13), 0 ) +
        IFERROR( MMULT(NotlarYuzdelikBasari!$AL136:$AU136, Degerlendirme!H$15:H$24) / SUM(Degerlendirme!H$15:H$24), 0 )
    ) / 2,
    0
)</f>
        <v>0</v>
      </c>
      <c r="Z136" s="188">
        <f>IFERROR(
    (
        IFERROR( MMULT(NotlarYuzdelikBasari!$E136:$N136, Degerlendirme!I$4:I$13) / SUM(Degerlendirme!I$4:I$13), 0 ) +
        IFERROR( MMULT(NotlarYuzdelikBasari!$AL136:$AU136, Degerlendirme!I$15:I$24) / SUM(Degerlendirme!I$15:I$24), 0 )
    ) / 2,
    0
)</f>
        <v>0</v>
      </c>
      <c r="AA136" s="188">
        <f>IFERROR(
    (
        IFERROR( MMULT(NotlarYuzdelikBasari!$E136:$N136, Degerlendirme!J$4:J$13) / SUM(Degerlendirme!J$4:J$13), 0 ) +
        IFERROR( MMULT(NotlarYuzdelikBasari!$AL136:$AU136, Degerlendirme!J$15:J$24) / SUM(Degerlendirme!J$15:J$24), 0 )
    ) / 2,
    0
)</f>
        <v>0</v>
      </c>
      <c r="AB136" s="188">
        <f>IFERROR(
    (
        IFERROR( MMULT(NotlarYuzdelikBasari!$E136:$N136, Degerlendirme!K$4:K$13) / SUM(Degerlendirme!K$4:K$13), 0 ) +
        IFERROR( MMULT(NotlarYuzdelikBasari!$AL136:$AU136, Degerlendirme!K$15:K$24) / SUM(Degerlendirme!K$15:K$24), 0 )
    ) / 2,
    0
)</f>
        <v>0</v>
      </c>
    </row>
    <row r="137" spans="1:28" x14ac:dyDescent="0.25">
      <c r="A137" s="94">
        <v>135</v>
      </c>
      <c r="B137" s="143" t="str">
        <f>IF(Notlar!B137&lt;&gt;"",Notlar!B137,"")</f>
        <v/>
      </c>
      <c r="C137" s="144" t="str">
        <f>IF(Notlar!C137&lt;&gt;"",Notlar!C137,"")</f>
        <v/>
      </c>
      <c r="D137" s="184" t="str">
        <f>IF(Notlar!D137&lt;&gt;"",Notlar!D137,"")</f>
        <v/>
      </c>
      <c r="E137" s="208" cm="1">
        <f t="array" ref="E137">_xlfn.SINGLE(IFERROR(((MMULT(NotlarYuzdelikBasari!$E137:$N137,DersMatris_Degerlendirme!D$4:D$13)/(SUM(DersMatris_Degerlendirme!D$4:D$13)))+(MMULT(NotlarYuzdelikBasari!$AL137:$AU137,DersMatris_Degerlendirme!D$15:D$24)/(SUM(DersMatris_Degerlendirme!D$15:D$24))))/2,0))*(DersMatris!$C$12/100)</f>
        <v>0</v>
      </c>
      <c r="F137" s="208" cm="1">
        <f t="array" ref="F137">_xlfn.SINGLE(IFERROR(((MMULT(NotlarYuzdelikBasari!$E137:$N137,DersMatris_Degerlendirme!E$4:E$13)/(SUM(DersMatris_Degerlendirme!E$4:E$13)))+(MMULT(NotlarYuzdelikBasari!$AL137:$AU137,DersMatris_Degerlendirme!E$15:E$24)/(SUM(DersMatris_Degerlendirme!E$15:E$24))))/2,0))*(DersMatris!$D$12/100)</f>
        <v>0</v>
      </c>
      <c r="G137" s="204" cm="1">
        <f t="array" ref="G137">_xlfn.SINGLE(IFERROR(((MMULT(NotlarYuzdelikBasari!$E137:$N137,DersMatris_Degerlendirme!F$4:F$13)/(SUM(DersMatris_Degerlendirme!F$4:F$13)))+(MMULT(NotlarYuzdelikBasari!$AL137:$AU137,DersMatris_Degerlendirme!F$15:F$24)/(SUM(DersMatris_Degerlendirme!F$15:F$24))))/2,0))*(DersMatris!$E$12/100)</f>
        <v>0</v>
      </c>
      <c r="H137" s="204" cm="1">
        <f t="array" ref="H137">_xlfn.SINGLE(IFERROR(((MMULT(NotlarYuzdelikBasari!$E137:$N137,DersMatris_Degerlendirme!G$4:G$13)/(SUM(DersMatris_Degerlendirme!G$4:G$13)))+(MMULT(NotlarYuzdelikBasari!$AL137:$AU137,DersMatris_Degerlendirme!G$15:G$24)/(SUM(DersMatris_Degerlendirme!G$15:G$24))))/2,0))*(DersMatris!$F$12/100)</f>
        <v>0</v>
      </c>
      <c r="I137" s="204" cm="1">
        <f t="array" ref="I137">_xlfn.SINGLE(IFERROR(((MMULT(NotlarYuzdelikBasari!$E137:$N137,DersMatris_Degerlendirme!H$4:H$13)/(SUM(DersMatris_Degerlendirme!H$4:H$13)))+(MMULT(NotlarYuzdelikBasari!$AL137:$AU137,DersMatris_Degerlendirme!H$15:H$24)/(SUM(DersMatris_Degerlendirme!H$15:H$24))))/2,0))*(DersMatris!$G$12/100)</f>
        <v>0</v>
      </c>
      <c r="J137" s="204" cm="1">
        <f t="array" ref="J137">_xlfn.SINGLE(IFERROR(((MMULT(NotlarYuzdelikBasari!$E137:$N137,DersMatris_Degerlendirme!I$4:I$13)/(SUM(DersMatris_Degerlendirme!I$4:I$13)))+(MMULT(NotlarYuzdelikBasari!$AL137:$AU137,DersMatris_Degerlendirme!I$15:I$24)/(SUM(DersMatris_Degerlendirme!I$15:I$24))))/2,0))*(DersMatris!$H$12/100)</f>
        <v>0</v>
      </c>
      <c r="K137" s="204" cm="1">
        <f t="array" ref="K137">_xlfn.SINGLE(IFERROR(((MMULT(NotlarYuzdelikBasari!$E137:$N137,DersMatris_Degerlendirme!J$4:J$13)/(SUM(DersMatris_Degerlendirme!J$4:J$13)))+(MMULT(NotlarYuzdelikBasari!$AL137:$AU137,DersMatris_Degerlendirme!J$15:J$24)/(SUM(DersMatris_Degerlendirme!J$15:J$24))))/2,0))*(DersMatris!$I$12/100)</f>
        <v>0</v>
      </c>
      <c r="L137" s="204" cm="1">
        <f t="array" ref="L137">_xlfn.SINGLE(IFERROR(((MMULT(NotlarYuzdelikBasari!$E137:$N137,DersMatris_Degerlendirme!K$4:K$13)/(SUM(DersMatris_Degerlendirme!K$4:K$13)))+(MMULT(NotlarYuzdelikBasari!$AL137:$AU137,DersMatris_Degerlendirme!K$15:K$24)/(SUM(DersMatris_Degerlendirme!K$15:K$24))))/2,0))*(DersMatris!$J$12/100)</f>
        <v>0</v>
      </c>
      <c r="M137" s="204" cm="1">
        <f t="array" ref="M137">_xlfn.SINGLE(IFERROR(((MMULT(NotlarYuzdelikBasari!$E137:$N137,DersMatris_Degerlendirme!L$4:L$13)/(SUM(DersMatris_Degerlendirme!L$4:L$13)))+(MMULT(NotlarYuzdelikBasari!$AL137:$AU137,DersMatris_Degerlendirme!L$15:L$24)/(SUM(DersMatris_Degerlendirme!L$15:L$24))))/2,0))*(DersMatris!$K$12/100)</f>
        <v>0</v>
      </c>
      <c r="N137" s="204" cm="1">
        <f t="array" ref="N137">_xlfn.SINGLE(IFERROR(((MMULT(NotlarYuzdelikBasari!$E137:$N137,DersMatris_Degerlendirme!M$4:M$13)/(SUM(DersMatris_Degerlendirme!M$4:M$13)))+(MMULT(NotlarYuzdelikBasari!$AL137:$AU137,DersMatris_Degerlendirme!M$15:M$24)/(SUM(DersMatris_Degerlendirme!M$15:M$24))))/2,0))*(DersMatris!$L$12/100)</f>
        <v>0</v>
      </c>
      <c r="O137" s="204" cm="1">
        <f t="array" ref="O137">_xlfn.SINGLE(IFERROR(((MMULT(NotlarYuzdelikBasari!$E137:$N137,DersMatris_Degerlendirme!N$4:N$13)/(SUM(DersMatris_Degerlendirme!N$4:N$13)))+(MMULT(NotlarYuzdelikBasari!$AL137:$AU137,DersMatris_Degerlendirme!N$15:N$24)/(SUM(DersMatris_Degerlendirme!N$15:N$24))))/2,0))*(DersMatris!$M$12/100)</f>
        <v>0</v>
      </c>
      <c r="P137" s="204" cm="1">
        <f t="array" ref="P137">_xlfn.SINGLE(IFERROR(((MMULT(NotlarYuzdelikBasari!$E137:$N137,DersMatris_Degerlendirme!O$4:O$13)/(SUM(DersMatris_Degerlendirme!O$4:O$13)))+(MMULT(NotlarYuzdelikBasari!$AL137:$AU137,DersMatris_Degerlendirme!O$15:O$24)/(SUM(DersMatris_Degerlendirme!O$15:O$24))))/2,0))*(DersMatris!$N$12/100)</f>
        <v>0</v>
      </c>
      <c r="Q137" s="204" cm="1">
        <f t="array" ref="Q137">_xlfn.SINGLE(IFERROR(((MMULT(NotlarYuzdelikBasari!$E137:$N137,DersMatris_Degerlendirme!P$4:P$13)/(SUM(DersMatris_Degerlendirme!P$4:P$13)))+(MMULT(NotlarYuzdelikBasari!$AL137:$AU137,DersMatris_Degerlendirme!P$15:P$24)/(SUM(DersMatris_Degerlendirme!P$15:P$24))))/2,0))*(DersMatris!$O$12/100)</f>
        <v>0</v>
      </c>
      <c r="R137" s="204" cm="1">
        <f t="array" ref="R137">_xlfn.SINGLE(IFERROR(((MMULT(NotlarYuzdelikBasari!$E137:$N137,DersMatris_Degerlendirme!Q$4:Q$13)/(SUM(DersMatris_Degerlendirme!Q$4:Q$13)))+(MMULT(NotlarYuzdelikBasari!$AL137:$AU137,DersMatris_Degerlendirme!Q$15:Q$24)/(SUM(DersMatris_Degerlendirme!Q$15:Q$24))))/2,0))*(DersMatris!$P$12/100)</f>
        <v>0</v>
      </c>
      <c r="S137" s="204" cm="1">
        <f t="array" ref="S137">_xlfn.SINGLE(IFERROR(((MMULT(NotlarYuzdelikBasari!$E137:$N137,DersMatris_Degerlendirme!R$4:R$13)/(SUM(DersMatris_Degerlendirme!R$4:R$13)))+(MMULT(NotlarYuzdelikBasari!$AL137:$AU137,DersMatris_Degerlendirme!R$15:R$24)/(SUM(DersMatris_Degerlendirme!R$15:R$24))))/2,0))*(DersMatris!$Q$12/100)</f>
        <v>0</v>
      </c>
      <c r="U137" s="188">
        <f>IFERROR(
    (
        IFERROR( MMULT(NotlarYuzdelikBasari!$E137:$N137, Degerlendirme!D$4:D$13) / SUM(Degerlendirme!D$4:D$13), 0 ) +
        IFERROR( MMULT(NotlarYuzdelikBasari!$AL137:$AU137, Degerlendirme!D$15:D$24) / SUM(Degerlendirme!D$15:D$24), 0 )
    ) / 2,
    0
)</f>
        <v>0</v>
      </c>
      <c r="V137" s="188">
        <f>IFERROR(
    (
        IFERROR( MMULT(NotlarYuzdelikBasari!$E137:$N137, Degerlendirme!E$4:E$13) / SUM(Degerlendirme!E$4:E$13), 0 ) +
        IFERROR( MMULT(NotlarYuzdelikBasari!$AL137:$AU137, Degerlendirme!E$15:E$24) / SUM(Degerlendirme!E$15:E$24), 0 )
    ) / 2,
    0
)</f>
        <v>0</v>
      </c>
      <c r="W137" s="188">
        <f>IFERROR(
    (
        IFERROR( MMULT(NotlarYuzdelikBasari!$E137:$N137, Degerlendirme!F$4:F$13) / SUM(Degerlendirme!F$4:F$13), 0 ) +
        IFERROR( MMULT(NotlarYuzdelikBasari!$AL137:$AU137, Degerlendirme!F$15:F$24) / SUM(Degerlendirme!F$15:F$24), 0 )
    ) / 2,
    0
)</f>
        <v>0</v>
      </c>
      <c r="X137" s="188">
        <f>IFERROR(
    (
        IFERROR( MMULT(NotlarYuzdelikBasari!$E137:$N137, Degerlendirme!G$4:G$13) / SUM(Degerlendirme!G$4:G$13), 0 ) +
        IFERROR( MMULT(NotlarYuzdelikBasari!$AL137:$AU137, Degerlendirme!G$15:G$24) / SUM(Degerlendirme!G$15:G$24), 0 )
    ) / 2,
    0
)</f>
        <v>0</v>
      </c>
      <c r="Y137" s="188">
        <f>IFERROR(
    (
        IFERROR( MMULT(NotlarYuzdelikBasari!$E137:$N137, Degerlendirme!H$4:H$13) / SUM(Degerlendirme!H$4:H$13), 0 ) +
        IFERROR( MMULT(NotlarYuzdelikBasari!$AL137:$AU137, Degerlendirme!H$15:H$24) / SUM(Degerlendirme!H$15:H$24), 0 )
    ) / 2,
    0
)</f>
        <v>0</v>
      </c>
      <c r="Z137" s="188">
        <f>IFERROR(
    (
        IFERROR( MMULT(NotlarYuzdelikBasari!$E137:$N137, Degerlendirme!I$4:I$13) / SUM(Degerlendirme!I$4:I$13), 0 ) +
        IFERROR( MMULT(NotlarYuzdelikBasari!$AL137:$AU137, Degerlendirme!I$15:I$24) / SUM(Degerlendirme!I$15:I$24), 0 )
    ) / 2,
    0
)</f>
        <v>0</v>
      </c>
      <c r="AA137" s="188">
        <f>IFERROR(
    (
        IFERROR( MMULT(NotlarYuzdelikBasari!$E137:$N137, Degerlendirme!J$4:J$13) / SUM(Degerlendirme!J$4:J$13), 0 ) +
        IFERROR( MMULT(NotlarYuzdelikBasari!$AL137:$AU137, Degerlendirme!J$15:J$24) / SUM(Degerlendirme!J$15:J$24), 0 )
    ) / 2,
    0
)</f>
        <v>0</v>
      </c>
      <c r="AB137" s="188">
        <f>IFERROR(
    (
        IFERROR( MMULT(NotlarYuzdelikBasari!$E137:$N137, Degerlendirme!K$4:K$13) / SUM(Degerlendirme!K$4:K$13), 0 ) +
        IFERROR( MMULT(NotlarYuzdelikBasari!$AL137:$AU137, Degerlendirme!K$15:K$24) / SUM(Degerlendirme!K$15:K$24), 0 )
    ) / 2,
    0
)</f>
        <v>0</v>
      </c>
    </row>
    <row r="138" spans="1:28" x14ac:dyDescent="0.25">
      <c r="A138" s="95">
        <v>136</v>
      </c>
      <c r="B138" s="141" t="str">
        <f>IF(Notlar!B138&lt;&gt;"",Notlar!B138,"")</f>
        <v/>
      </c>
      <c r="C138" s="142" t="str">
        <f>IF(Notlar!C138&lt;&gt;"",Notlar!C138,"")</f>
        <v/>
      </c>
      <c r="D138" s="183" t="str">
        <f>IF(Notlar!D138&lt;&gt;"",Notlar!D138,"")</f>
        <v/>
      </c>
      <c r="E138" s="208" cm="1">
        <f t="array" ref="E138">_xlfn.SINGLE(IFERROR(((MMULT(NotlarYuzdelikBasari!$E138:$N138,DersMatris_Degerlendirme!D$4:D$13)/(SUM(DersMatris_Degerlendirme!D$4:D$13)))+(MMULT(NotlarYuzdelikBasari!$AL138:$AU138,DersMatris_Degerlendirme!D$15:D$24)/(SUM(DersMatris_Degerlendirme!D$15:D$24))))/2,0))*(DersMatris!$C$12/100)</f>
        <v>0</v>
      </c>
      <c r="F138" s="208" cm="1">
        <f t="array" ref="F138">_xlfn.SINGLE(IFERROR(((MMULT(NotlarYuzdelikBasari!$E138:$N138,DersMatris_Degerlendirme!E$4:E$13)/(SUM(DersMatris_Degerlendirme!E$4:E$13)))+(MMULT(NotlarYuzdelikBasari!$AL138:$AU138,DersMatris_Degerlendirme!E$15:E$24)/(SUM(DersMatris_Degerlendirme!E$15:E$24))))/2,0))*(DersMatris!$D$12/100)</f>
        <v>0</v>
      </c>
      <c r="G138" s="204" cm="1">
        <f t="array" ref="G138">_xlfn.SINGLE(IFERROR(((MMULT(NotlarYuzdelikBasari!$E138:$N138,DersMatris_Degerlendirme!F$4:F$13)/(SUM(DersMatris_Degerlendirme!F$4:F$13)))+(MMULT(NotlarYuzdelikBasari!$AL138:$AU138,DersMatris_Degerlendirme!F$15:F$24)/(SUM(DersMatris_Degerlendirme!F$15:F$24))))/2,0))*(DersMatris!$E$12/100)</f>
        <v>0</v>
      </c>
      <c r="H138" s="204" cm="1">
        <f t="array" ref="H138">_xlfn.SINGLE(IFERROR(((MMULT(NotlarYuzdelikBasari!$E138:$N138,DersMatris_Degerlendirme!G$4:G$13)/(SUM(DersMatris_Degerlendirme!G$4:G$13)))+(MMULT(NotlarYuzdelikBasari!$AL138:$AU138,DersMatris_Degerlendirme!G$15:G$24)/(SUM(DersMatris_Degerlendirme!G$15:G$24))))/2,0))*(DersMatris!$F$12/100)</f>
        <v>0</v>
      </c>
      <c r="I138" s="204" cm="1">
        <f t="array" ref="I138">_xlfn.SINGLE(IFERROR(((MMULT(NotlarYuzdelikBasari!$E138:$N138,DersMatris_Degerlendirme!H$4:H$13)/(SUM(DersMatris_Degerlendirme!H$4:H$13)))+(MMULT(NotlarYuzdelikBasari!$AL138:$AU138,DersMatris_Degerlendirme!H$15:H$24)/(SUM(DersMatris_Degerlendirme!H$15:H$24))))/2,0))*(DersMatris!$G$12/100)</f>
        <v>0</v>
      </c>
      <c r="J138" s="204" cm="1">
        <f t="array" ref="J138">_xlfn.SINGLE(IFERROR(((MMULT(NotlarYuzdelikBasari!$E138:$N138,DersMatris_Degerlendirme!I$4:I$13)/(SUM(DersMatris_Degerlendirme!I$4:I$13)))+(MMULT(NotlarYuzdelikBasari!$AL138:$AU138,DersMatris_Degerlendirme!I$15:I$24)/(SUM(DersMatris_Degerlendirme!I$15:I$24))))/2,0))*(DersMatris!$H$12/100)</f>
        <v>0</v>
      </c>
      <c r="K138" s="204" cm="1">
        <f t="array" ref="K138">_xlfn.SINGLE(IFERROR(((MMULT(NotlarYuzdelikBasari!$E138:$N138,DersMatris_Degerlendirme!J$4:J$13)/(SUM(DersMatris_Degerlendirme!J$4:J$13)))+(MMULT(NotlarYuzdelikBasari!$AL138:$AU138,DersMatris_Degerlendirme!J$15:J$24)/(SUM(DersMatris_Degerlendirme!J$15:J$24))))/2,0))*(DersMatris!$I$12/100)</f>
        <v>0</v>
      </c>
      <c r="L138" s="204" cm="1">
        <f t="array" ref="L138">_xlfn.SINGLE(IFERROR(((MMULT(NotlarYuzdelikBasari!$E138:$N138,DersMatris_Degerlendirme!K$4:K$13)/(SUM(DersMatris_Degerlendirme!K$4:K$13)))+(MMULT(NotlarYuzdelikBasari!$AL138:$AU138,DersMatris_Degerlendirme!K$15:K$24)/(SUM(DersMatris_Degerlendirme!K$15:K$24))))/2,0))*(DersMatris!$J$12/100)</f>
        <v>0</v>
      </c>
      <c r="M138" s="204" cm="1">
        <f t="array" ref="M138">_xlfn.SINGLE(IFERROR(((MMULT(NotlarYuzdelikBasari!$E138:$N138,DersMatris_Degerlendirme!L$4:L$13)/(SUM(DersMatris_Degerlendirme!L$4:L$13)))+(MMULT(NotlarYuzdelikBasari!$AL138:$AU138,DersMatris_Degerlendirme!L$15:L$24)/(SUM(DersMatris_Degerlendirme!L$15:L$24))))/2,0))*(DersMatris!$K$12/100)</f>
        <v>0</v>
      </c>
      <c r="N138" s="204" cm="1">
        <f t="array" ref="N138">_xlfn.SINGLE(IFERROR(((MMULT(NotlarYuzdelikBasari!$E138:$N138,DersMatris_Degerlendirme!M$4:M$13)/(SUM(DersMatris_Degerlendirme!M$4:M$13)))+(MMULT(NotlarYuzdelikBasari!$AL138:$AU138,DersMatris_Degerlendirme!M$15:M$24)/(SUM(DersMatris_Degerlendirme!M$15:M$24))))/2,0))*(DersMatris!$L$12/100)</f>
        <v>0</v>
      </c>
      <c r="O138" s="204" cm="1">
        <f t="array" ref="O138">_xlfn.SINGLE(IFERROR(((MMULT(NotlarYuzdelikBasari!$E138:$N138,DersMatris_Degerlendirme!N$4:N$13)/(SUM(DersMatris_Degerlendirme!N$4:N$13)))+(MMULT(NotlarYuzdelikBasari!$AL138:$AU138,DersMatris_Degerlendirme!N$15:N$24)/(SUM(DersMatris_Degerlendirme!N$15:N$24))))/2,0))*(DersMatris!$M$12/100)</f>
        <v>0</v>
      </c>
      <c r="P138" s="204" cm="1">
        <f t="array" ref="P138">_xlfn.SINGLE(IFERROR(((MMULT(NotlarYuzdelikBasari!$E138:$N138,DersMatris_Degerlendirme!O$4:O$13)/(SUM(DersMatris_Degerlendirme!O$4:O$13)))+(MMULT(NotlarYuzdelikBasari!$AL138:$AU138,DersMatris_Degerlendirme!O$15:O$24)/(SUM(DersMatris_Degerlendirme!O$15:O$24))))/2,0))*(DersMatris!$N$12/100)</f>
        <v>0</v>
      </c>
      <c r="Q138" s="204" cm="1">
        <f t="array" ref="Q138">_xlfn.SINGLE(IFERROR(((MMULT(NotlarYuzdelikBasari!$E138:$N138,DersMatris_Degerlendirme!P$4:P$13)/(SUM(DersMatris_Degerlendirme!P$4:P$13)))+(MMULT(NotlarYuzdelikBasari!$AL138:$AU138,DersMatris_Degerlendirme!P$15:P$24)/(SUM(DersMatris_Degerlendirme!P$15:P$24))))/2,0))*(DersMatris!$O$12/100)</f>
        <v>0</v>
      </c>
      <c r="R138" s="204" cm="1">
        <f t="array" ref="R138">_xlfn.SINGLE(IFERROR(((MMULT(NotlarYuzdelikBasari!$E138:$N138,DersMatris_Degerlendirme!Q$4:Q$13)/(SUM(DersMatris_Degerlendirme!Q$4:Q$13)))+(MMULT(NotlarYuzdelikBasari!$AL138:$AU138,DersMatris_Degerlendirme!Q$15:Q$24)/(SUM(DersMatris_Degerlendirme!Q$15:Q$24))))/2,0))*(DersMatris!$P$12/100)</f>
        <v>0</v>
      </c>
      <c r="S138" s="204" cm="1">
        <f t="array" ref="S138">_xlfn.SINGLE(IFERROR(((MMULT(NotlarYuzdelikBasari!$E138:$N138,DersMatris_Degerlendirme!R$4:R$13)/(SUM(DersMatris_Degerlendirme!R$4:R$13)))+(MMULT(NotlarYuzdelikBasari!$AL138:$AU138,DersMatris_Degerlendirme!R$15:R$24)/(SUM(DersMatris_Degerlendirme!R$15:R$24))))/2,0))*(DersMatris!$Q$12/100)</f>
        <v>0</v>
      </c>
      <c r="U138" s="188">
        <f>IFERROR(
    (
        IFERROR( MMULT(NotlarYuzdelikBasari!$E138:$N138, Degerlendirme!D$4:D$13) / SUM(Degerlendirme!D$4:D$13), 0 ) +
        IFERROR( MMULT(NotlarYuzdelikBasari!$AL138:$AU138, Degerlendirme!D$15:D$24) / SUM(Degerlendirme!D$15:D$24), 0 )
    ) / 2,
    0
)</f>
        <v>0</v>
      </c>
      <c r="V138" s="188">
        <f>IFERROR(
    (
        IFERROR( MMULT(NotlarYuzdelikBasari!$E138:$N138, Degerlendirme!E$4:E$13) / SUM(Degerlendirme!E$4:E$13), 0 ) +
        IFERROR( MMULT(NotlarYuzdelikBasari!$AL138:$AU138, Degerlendirme!E$15:E$24) / SUM(Degerlendirme!E$15:E$24), 0 )
    ) / 2,
    0
)</f>
        <v>0</v>
      </c>
      <c r="W138" s="188">
        <f>IFERROR(
    (
        IFERROR( MMULT(NotlarYuzdelikBasari!$E138:$N138, Degerlendirme!F$4:F$13) / SUM(Degerlendirme!F$4:F$13), 0 ) +
        IFERROR( MMULT(NotlarYuzdelikBasari!$AL138:$AU138, Degerlendirme!F$15:F$24) / SUM(Degerlendirme!F$15:F$24), 0 )
    ) / 2,
    0
)</f>
        <v>0</v>
      </c>
      <c r="X138" s="188">
        <f>IFERROR(
    (
        IFERROR( MMULT(NotlarYuzdelikBasari!$E138:$N138, Degerlendirme!G$4:G$13) / SUM(Degerlendirme!G$4:G$13), 0 ) +
        IFERROR( MMULT(NotlarYuzdelikBasari!$AL138:$AU138, Degerlendirme!G$15:G$24) / SUM(Degerlendirme!G$15:G$24), 0 )
    ) / 2,
    0
)</f>
        <v>0</v>
      </c>
      <c r="Y138" s="188">
        <f>IFERROR(
    (
        IFERROR( MMULT(NotlarYuzdelikBasari!$E138:$N138, Degerlendirme!H$4:H$13) / SUM(Degerlendirme!H$4:H$13), 0 ) +
        IFERROR( MMULT(NotlarYuzdelikBasari!$AL138:$AU138, Degerlendirme!H$15:H$24) / SUM(Degerlendirme!H$15:H$24), 0 )
    ) / 2,
    0
)</f>
        <v>0</v>
      </c>
      <c r="Z138" s="188">
        <f>IFERROR(
    (
        IFERROR( MMULT(NotlarYuzdelikBasari!$E138:$N138, Degerlendirme!I$4:I$13) / SUM(Degerlendirme!I$4:I$13), 0 ) +
        IFERROR( MMULT(NotlarYuzdelikBasari!$AL138:$AU138, Degerlendirme!I$15:I$24) / SUM(Degerlendirme!I$15:I$24), 0 )
    ) / 2,
    0
)</f>
        <v>0</v>
      </c>
      <c r="AA138" s="188">
        <f>IFERROR(
    (
        IFERROR( MMULT(NotlarYuzdelikBasari!$E138:$N138, Degerlendirme!J$4:J$13) / SUM(Degerlendirme!J$4:J$13), 0 ) +
        IFERROR( MMULT(NotlarYuzdelikBasari!$AL138:$AU138, Degerlendirme!J$15:J$24) / SUM(Degerlendirme!J$15:J$24), 0 )
    ) / 2,
    0
)</f>
        <v>0</v>
      </c>
      <c r="AB138" s="188">
        <f>IFERROR(
    (
        IFERROR( MMULT(NotlarYuzdelikBasari!$E138:$N138, Degerlendirme!K$4:K$13) / SUM(Degerlendirme!K$4:K$13), 0 ) +
        IFERROR( MMULT(NotlarYuzdelikBasari!$AL138:$AU138, Degerlendirme!K$15:K$24) / SUM(Degerlendirme!K$15:K$24), 0 )
    ) / 2,
    0
)</f>
        <v>0</v>
      </c>
    </row>
    <row r="139" spans="1:28" x14ac:dyDescent="0.25">
      <c r="A139" s="94">
        <v>137</v>
      </c>
      <c r="B139" s="143" t="str">
        <f>IF(Notlar!B139&lt;&gt;"",Notlar!B139,"")</f>
        <v/>
      </c>
      <c r="C139" s="144" t="str">
        <f>IF(Notlar!C139&lt;&gt;"",Notlar!C139,"")</f>
        <v/>
      </c>
      <c r="D139" s="184" t="str">
        <f>IF(Notlar!D139&lt;&gt;"",Notlar!D139,"")</f>
        <v/>
      </c>
      <c r="E139" s="208" cm="1">
        <f t="array" ref="E139">_xlfn.SINGLE(IFERROR(((MMULT(NotlarYuzdelikBasari!$E139:$N139,DersMatris_Degerlendirme!D$4:D$13)/(SUM(DersMatris_Degerlendirme!D$4:D$13)))+(MMULT(NotlarYuzdelikBasari!$AL139:$AU139,DersMatris_Degerlendirme!D$15:D$24)/(SUM(DersMatris_Degerlendirme!D$15:D$24))))/2,0))*(DersMatris!$C$12/100)</f>
        <v>0</v>
      </c>
      <c r="F139" s="208" cm="1">
        <f t="array" ref="F139">_xlfn.SINGLE(IFERROR(((MMULT(NotlarYuzdelikBasari!$E139:$N139,DersMatris_Degerlendirme!E$4:E$13)/(SUM(DersMatris_Degerlendirme!E$4:E$13)))+(MMULT(NotlarYuzdelikBasari!$AL139:$AU139,DersMatris_Degerlendirme!E$15:E$24)/(SUM(DersMatris_Degerlendirme!E$15:E$24))))/2,0))*(DersMatris!$D$12/100)</f>
        <v>0</v>
      </c>
      <c r="G139" s="204" cm="1">
        <f t="array" ref="G139">_xlfn.SINGLE(IFERROR(((MMULT(NotlarYuzdelikBasari!$E139:$N139,DersMatris_Degerlendirme!F$4:F$13)/(SUM(DersMatris_Degerlendirme!F$4:F$13)))+(MMULT(NotlarYuzdelikBasari!$AL139:$AU139,DersMatris_Degerlendirme!F$15:F$24)/(SUM(DersMatris_Degerlendirme!F$15:F$24))))/2,0))*(DersMatris!$E$12/100)</f>
        <v>0</v>
      </c>
      <c r="H139" s="204" cm="1">
        <f t="array" ref="H139">_xlfn.SINGLE(IFERROR(((MMULT(NotlarYuzdelikBasari!$E139:$N139,DersMatris_Degerlendirme!G$4:G$13)/(SUM(DersMatris_Degerlendirme!G$4:G$13)))+(MMULT(NotlarYuzdelikBasari!$AL139:$AU139,DersMatris_Degerlendirme!G$15:G$24)/(SUM(DersMatris_Degerlendirme!G$15:G$24))))/2,0))*(DersMatris!$F$12/100)</f>
        <v>0</v>
      </c>
      <c r="I139" s="204" cm="1">
        <f t="array" ref="I139">_xlfn.SINGLE(IFERROR(((MMULT(NotlarYuzdelikBasari!$E139:$N139,DersMatris_Degerlendirme!H$4:H$13)/(SUM(DersMatris_Degerlendirme!H$4:H$13)))+(MMULT(NotlarYuzdelikBasari!$AL139:$AU139,DersMatris_Degerlendirme!H$15:H$24)/(SUM(DersMatris_Degerlendirme!H$15:H$24))))/2,0))*(DersMatris!$G$12/100)</f>
        <v>0</v>
      </c>
      <c r="J139" s="204" cm="1">
        <f t="array" ref="J139">_xlfn.SINGLE(IFERROR(((MMULT(NotlarYuzdelikBasari!$E139:$N139,DersMatris_Degerlendirme!I$4:I$13)/(SUM(DersMatris_Degerlendirme!I$4:I$13)))+(MMULT(NotlarYuzdelikBasari!$AL139:$AU139,DersMatris_Degerlendirme!I$15:I$24)/(SUM(DersMatris_Degerlendirme!I$15:I$24))))/2,0))*(DersMatris!$H$12/100)</f>
        <v>0</v>
      </c>
      <c r="K139" s="204" cm="1">
        <f t="array" ref="K139">_xlfn.SINGLE(IFERROR(((MMULT(NotlarYuzdelikBasari!$E139:$N139,DersMatris_Degerlendirme!J$4:J$13)/(SUM(DersMatris_Degerlendirme!J$4:J$13)))+(MMULT(NotlarYuzdelikBasari!$AL139:$AU139,DersMatris_Degerlendirme!J$15:J$24)/(SUM(DersMatris_Degerlendirme!J$15:J$24))))/2,0))*(DersMatris!$I$12/100)</f>
        <v>0</v>
      </c>
      <c r="L139" s="204" cm="1">
        <f t="array" ref="L139">_xlfn.SINGLE(IFERROR(((MMULT(NotlarYuzdelikBasari!$E139:$N139,DersMatris_Degerlendirme!K$4:K$13)/(SUM(DersMatris_Degerlendirme!K$4:K$13)))+(MMULT(NotlarYuzdelikBasari!$AL139:$AU139,DersMatris_Degerlendirme!K$15:K$24)/(SUM(DersMatris_Degerlendirme!K$15:K$24))))/2,0))*(DersMatris!$J$12/100)</f>
        <v>0</v>
      </c>
      <c r="M139" s="204" cm="1">
        <f t="array" ref="M139">_xlfn.SINGLE(IFERROR(((MMULT(NotlarYuzdelikBasari!$E139:$N139,DersMatris_Degerlendirme!L$4:L$13)/(SUM(DersMatris_Degerlendirme!L$4:L$13)))+(MMULT(NotlarYuzdelikBasari!$AL139:$AU139,DersMatris_Degerlendirme!L$15:L$24)/(SUM(DersMatris_Degerlendirme!L$15:L$24))))/2,0))*(DersMatris!$K$12/100)</f>
        <v>0</v>
      </c>
      <c r="N139" s="204" cm="1">
        <f t="array" ref="N139">_xlfn.SINGLE(IFERROR(((MMULT(NotlarYuzdelikBasari!$E139:$N139,DersMatris_Degerlendirme!M$4:M$13)/(SUM(DersMatris_Degerlendirme!M$4:M$13)))+(MMULT(NotlarYuzdelikBasari!$AL139:$AU139,DersMatris_Degerlendirme!M$15:M$24)/(SUM(DersMatris_Degerlendirme!M$15:M$24))))/2,0))*(DersMatris!$L$12/100)</f>
        <v>0</v>
      </c>
      <c r="O139" s="204" cm="1">
        <f t="array" ref="O139">_xlfn.SINGLE(IFERROR(((MMULT(NotlarYuzdelikBasari!$E139:$N139,DersMatris_Degerlendirme!N$4:N$13)/(SUM(DersMatris_Degerlendirme!N$4:N$13)))+(MMULT(NotlarYuzdelikBasari!$AL139:$AU139,DersMatris_Degerlendirme!N$15:N$24)/(SUM(DersMatris_Degerlendirme!N$15:N$24))))/2,0))*(DersMatris!$M$12/100)</f>
        <v>0</v>
      </c>
      <c r="P139" s="204" cm="1">
        <f t="array" ref="P139">_xlfn.SINGLE(IFERROR(((MMULT(NotlarYuzdelikBasari!$E139:$N139,DersMatris_Degerlendirme!O$4:O$13)/(SUM(DersMatris_Degerlendirme!O$4:O$13)))+(MMULT(NotlarYuzdelikBasari!$AL139:$AU139,DersMatris_Degerlendirme!O$15:O$24)/(SUM(DersMatris_Degerlendirme!O$15:O$24))))/2,0))*(DersMatris!$N$12/100)</f>
        <v>0</v>
      </c>
      <c r="Q139" s="204" cm="1">
        <f t="array" ref="Q139">_xlfn.SINGLE(IFERROR(((MMULT(NotlarYuzdelikBasari!$E139:$N139,DersMatris_Degerlendirme!P$4:P$13)/(SUM(DersMatris_Degerlendirme!P$4:P$13)))+(MMULT(NotlarYuzdelikBasari!$AL139:$AU139,DersMatris_Degerlendirme!P$15:P$24)/(SUM(DersMatris_Degerlendirme!P$15:P$24))))/2,0))*(DersMatris!$O$12/100)</f>
        <v>0</v>
      </c>
      <c r="R139" s="204" cm="1">
        <f t="array" ref="R139">_xlfn.SINGLE(IFERROR(((MMULT(NotlarYuzdelikBasari!$E139:$N139,DersMatris_Degerlendirme!Q$4:Q$13)/(SUM(DersMatris_Degerlendirme!Q$4:Q$13)))+(MMULT(NotlarYuzdelikBasari!$AL139:$AU139,DersMatris_Degerlendirme!Q$15:Q$24)/(SUM(DersMatris_Degerlendirme!Q$15:Q$24))))/2,0))*(DersMatris!$P$12/100)</f>
        <v>0</v>
      </c>
      <c r="S139" s="204" cm="1">
        <f t="array" ref="S139">_xlfn.SINGLE(IFERROR(((MMULT(NotlarYuzdelikBasari!$E139:$N139,DersMatris_Degerlendirme!R$4:R$13)/(SUM(DersMatris_Degerlendirme!R$4:R$13)))+(MMULT(NotlarYuzdelikBasari!$AL139:$AU139,DersMatris_Degerlendirme!R$15:R$24)/(SUM(DersMatris_Degerlendirme!R$15:R$24))))/2,0))*(DersMatris!$Q$12/100)</f>
        <v>0</v>
      </c>
      <c r="U139" s="188">
        <f>IFERROR(
    (
        IFERROR( MMULT(NotlarYuzdelikBasari!$E139:$N139, Degerlendirme!D$4:D$13) / SUM(Degerlendirme!D$4:D$13), 0 ) +
        IFERROR( MMULT(NotlarYuzdelikBasari!$AL139:$AU139, Degerlendirme!D$15:D$24) / SUM(Degerlendirme!D$15:D$24), 0 )
    ) / 2,
    0
)</f>
        <v>0</v>
      </c>
      <c r="V139" s="188">
        <f>IFERROR(
    (
        IFERROR( MMULT(NotlarYuzdelikBasari!$E139:$N139, Degerlendirme!E$4:E$13) / SUM(Degerlendirme!E$4:E$13), 0 ) +
        IFERROR( MMULT(NotlarYuzdelikBasari!$AL139:$AU139, Degerlendirme!E$15:E$24) / SUM(Degerlendirme!E$15:E$24), 0 )
    ) / 2,
    0
)</f>
        <v>0</v>
      </c>
      <c r="W139" s="188">
        <f>IFERROR(
    (
        IFERROR( MMULT(NotlarYuzdelikBasari!$E139:$N139, Degerlendirme!F$4:F$13) / SUM(Degerlendirme!F$4:F$13), 0 ) +
        IFERROR( MMULT(NotlarYuzdelikBasari!$AL139:$AU139, Degerlendirme!F$15:F$24) / SUM(Degerlendirme!F$15:F$24), 0 )
    ) / 2,
    0
)</f>
        <v>0</v>
      </c>
      <c r="X139" s="188">
        <f>IFERROR(
    (
        IFERROR( MMULT(NotlarYuzdelikBasari!$E139:$N139, Degerlendirme!G$4:G$13) / SUM(Degerlendirme!G$4:G$13), 0 ) +
        IFERROR( MMULT(NotlarYuzdelikBasari!$AL139:$AU139, Degerlendirme!G$15:G$24) / SUM(Degerlendirme!G$15:G$24), 0 )
    ) / 2,
    0
)</f>
        <v>0</v>
      </c>
      <c r="Y139" s="188">
        <f>IFERROR(
    (
        IFERROR( MMULT(NotlarYuzdelikBasari!$E139:$N139, Degerlendirme!H$4:H$13) / SUM(Degerlendirme!H$4:H$13), 0 ) +
        IFERROR( MMULT(NotlarYuzdelikBasari!$AL139:$AU139, Degerlendirme!H$15:H$24) / SUM(Degerlendirme!H$15:H$24), 0 )
    ) / 2,
    0
)</f>
        <v>0</v>
      </c>
      <c r="Z139" s="188">
        <f>IFERROR(
    (
        IFERROR( MMULT(NotlarYuzdelikBasari!$E139:$N139, Degerlendirme!I$4:I$13) / SUM(Degerlendirme!I$4:I$13), 0 ) +
        IFERROR( MMULT(NotlarYuzdelikBasari!$AL139:$AU139, Degerlendirme!I$15:I$24) / SUM(Degerlendirme!I$15:I$24), 0 )
    ) / 2,
    0
)</f>
        <v>0</v>
      </c>
      <c r="AA139" s="188">
        <f>IFERROR(
    (
        IFERROR( MMULT(NotlarYuzdelikBasari!$E139:$N139, Degerlendirme!J$4:J$13) / SUM(Degerlendirme!J$4:J$13), 0 ) +
        IFERROR( MMULT(NotlarYuzdelikBasari!$AL139:$AU139, Degerlendirme!J$15:J$24) / SUM(Degerlendirme!J$15:J$24), 0 )
    ) / 2,
    0
)</f>
        <v>0</v>
      </c>
      <c r="AB139" s="188">
        <f>IFERROR(
    (
        IFERROR( MMULT(NotlarYuzdelikBasari!$E139:$N139, Degerlendirme!K$4:K$13) / SUM(Degerlendirme!K$4:K$13), 0 ) +
        IFERROR( MMULT(NotlarYuzdelikBasari!$AL139:$AU139, Degerlendirme!K$15:K$24) / SUM(Degerlendirme!K$15:K$24), 0 )
    ) / 2,
    0
)</f>
        <v>0</v>
      </c>
    </row>
    <row r="140" spans="1:28" x14ac:dyDescent="0.25">
      <c r="A140" s="95">
        <v>138</v>
      </c>
      <c r="B140" s="141" t="str">
        <f>IF(Notlar!B140&lt;&gt;"",Notlar!B140,"")</f>
        <v/>
      </c>
      <c r="C140" s="142" t="str">
        <f>IF(Notlar!C140&lt;&gt;"",Notlar!C140,"")</f>
        <v/>
      </c>
      <c r="D140" s="183" t="str">
        <f>IF(Notlar!D140&lt;&gt;"",Notlar!D140,"")</f>
        <v/>
      </c>
      <c r="E140" s="208" cm="1">
        <f t="array" ref="E140">_xlfn.SINGLE(IFERROR(((MMULT(NotlarYuzdelikBasari!$E140:$N140,DersMatris_Degerlendirme!D$4:D$13)/(SUM(DersMatris_Degerlendirme!D$4:D$13)))+(MMULT(NotlarYuzdelikBasari!$AL140:$AU140,DersMatris_Degerlendirme!D$15:D$24)/(SUM(DersMatris_Degerlendirme!D$15:D$24))))/2,0))*(DersMatris!$C$12/100)</f>
        <v>0</v>
      </c>
      <c r="F140" s="208" cm="1">
        <f t="array" ref="F140">_xlfn.SINGLE(IFERROR(((MMULT(NotlarYuzdelikBasari!$E140:$N140,DersMatris_Degerlendirme!E$4:E$13)/(SUM(DersMatris_Degerlendirme!E$4:E$13)))+(MMULT(NotlarYuzdelikBasari!$AL140:$AU140,DersMatris_Degerlendirme!E$15:E$24)/(SUM(DersMatris_Degerlendirme!E$15:E$24))))/2,0))*(DersMatris!$D$12/100)</f>
        <v>0</v>
      </c>
      <c r="G140" s="204" cm="1">
        <f t="array" ref="G140">_xlfn.SINGLE(IFERROR(((MMULT(NotlarYuzdelikBasari!$E140:$N140,DersMatris_Degerlendirme!F$4:F$13)/(SUM(DersMatris_Degerlendirme!F$4:F$13)))+(MMULT(NotlarYuzdelikBasari!$AL140:$AU140,DersMatris_Degerlendirme!F$15:F$24)/(SUM(DersMatris_Degerlendirme!F$15:F$24))))/2,0))*(DersMatris!$E$12/100)</f>
        <v>0</v>
      </c>
      <c r="H140" s="204" cm="1">
        <f t="array" ref="H140">_xlfn.SINGLE(IFERROR(((MMULT(NotlarYuzdelikBasari!$E140:$N140,DersMatris_Degerlendirme!G$4:G$13)/(SUM(DersMatris_Degerlendirme!G$4:G$13)))+(MMULT(NotlarYuzdelikBasari!$AL140:$AU140,DersMatris_Degerlendirme!G$15:G$24)/(SUM(DersMatris_Degerlendirme!G$15:G$24))))/2,0))*(DersMatris!$F$12/100)</f>
        <v>0</v>
      </c>
      <c r="I140" s="204" cm="1">
        <f t="array" ref="I140">_xlfn.SINGLE(IFERROR(((MMULT(NotlarYuzdelikBasari!$E140:$N140,DersMatris_Degerlendirme!H$4:H$13)/(SUM(DersMatris_Degerlendirme!H$4:H$13)))+(MMULT(NotlarYuzdelikBasari!$AL140:$AU140,DersMatris_Degerlendirme!H$15:H$24)/(SUM(DersMatris_Degerlendirme!H$15:H$24))))/2,0))*(DersMatris!$G$12/100)</f>
        <v>0</v>
      </c>
      <c r="J140" s="204" cm="1">
        <f t="array" ref="J140">_xlfn.SINGLE(IFERROR(((MMULT(NotlarYuzdelikBasari!$E140:$N140,DersMatris_Degerlendirme!I$4:I$13)/(SUM(DersMatris_Degerlendirme!I$4:I$13)))+(MMULT(NotlarYuzdelikBasari!$AL140:$AU140,DersMatris_Degerlendirme!I$15:I$24)/(SUM(DersMatris_Degerlendirme!I$15:I$24))))/2,0))*(DersMatris!$H$12/100)</f>
        <v>0</v>
      </c>
      <c r="K140" s="204" cm="1">
        <f t="array" ref="K140">_xlfn.SINGLE(IFERROR(((MMULT(NotlarYuzdelikBasari!$E140:$N140,DersMatris_Degerlendirme!J$4:J$13)/(SUM(DersMatris_Degerlendirme!J$4:J$13)))+(MMULT(NotlarYuzdelikBasari!$AL140:$AU140,DersMatris_Degerlendirme!J$15:J$24)/(SUM(DersMatris_Degerlendirme!J$15:J$24))))/2,0))*(DersMatris!$I$12/100)</f>
        <v>0</v>
      </c>
      <c r="L140" s="204" cm="1">
        <f t="array" ref="L140">_xlfn.SINGLE(IFERROR(((MMULT(NotlarYuzdelikBasari!$E140:$N140,DersMatris_Degerlendirme!K$4:K$13)/(SUM(DersMatris_Degerlendirme!K$4:K$13)))+(MMULT(NotlarYuzdelikBasari!$AL140:$AU140,DersMatris_Degerlendirme!K$15:K$24)/(SUM(DersMatris_Degerlendirme!K$15:K$24))))/2,0))*(DersMatris!$J$12/100)</f>
        <v>0</v>
      </c>
      <c r="M140" s="204" cm="1">
        <f t="array" ref="M140">_xlfn.SINGLE(IFERROR(((MMULT(NotlarYuzdelikBasari!$E140:$N140,DersMatris_Degerlendirme!L$4:L$13)/(SUM(DersMatris_Degerlendirme!L$4:L$13)))+(MMULT(NotlarYuzdelikBasari!$AL140:$AU140,DersMatris_Degerlendirme!L$15:L$24)/(SUM(DersMatris_Degerlendirme!L$15:L$24))))/2,0))*(DersMatris!$K$12/100)</f>
        <v>0</v>
      </c>
      <c r="N140" s="204" cm="1">
        <f t="array" ref="N140">_xlfn.SINGLE(IFERROR(((MMULT(NotlarYuzdelikBasari!$E140:$N140,DersMatris_Degerlendirme!M$4:M$13)/(SUM(DersMatris_Degerlendirme!M$4:M$13)))+(MMULT(NotlarYuzdelikBasari!$AL140:$AU140,DersMatris_Degerlendirme!M$15:M$24)/(SUM(DersMatris_Degerlendirme!M$15:M$24))))/2,0))*(DersMatris!$L$12/100)</f>
        <v>0</v>
      </c>
      <c r="O140" s="204" cm="1">
        <f t="array" ref="O140">_xlfn.SINGLE(IFERROR(((MMULT(NotlarYuzdelikBasari!$E140:$N140,DersMatris_Degerlendirme!N$4:N$13)/(SUM(DersMatris_Degerlendirme!N$4:N$13)))+(MMULT(NotlarYuzdelikBasari!$AL140:$AU140,DersMatris_Degerlendirme!N$15:N$24)/(SUM(DersMatris_Degerlendirme!N$15:N$24))))/2,0))*(DersMatris!$M$12/100)</f>
        <v>0</v>
      </c>
      <c r="P140" s="204" cm="1">
        <f t="array" ref="P140">_xlfn.SINGLE(IFERROR(((MMULT(NotlarYuzdelikBasari!$E140:$N140,DersMatris_Degerlendirme!O$4:O$13)/(SUM(DersMatris_Degerlendirme!O$4:O$13)))+(MMULT(NotlarYuzdelikBasari!$AL140:$AU140,DersMatris_Degerlendirme!O$15:O$24)/(SUM(DersMatris_Degerlendirme!O$15:O$24))))/2,0))*(DersMatris!$N$12/100)</f>
        <v>0</v>
      </c>
      <c r="Q140" s="204" cm="1">
        <f t="array" ref="Q140">_xlfn.SINGLE(IFERROR(((MMULT(NotlarYuzdelikBasari!$E140:$N140,DersMatris_Degerlendirme!P$4:P$13)/(SUM(DersMatris_Degerlendirme!P$4:P$13)))+(MMULT(NotlarYuzdelikBasari!$AL140:$AU140,DersMatris_Degerlendirme!P$15:P$24)/(SUM(DersMatris_Degerlendirme!P$15:P$24))))/2,0))*(DersMatris!$O$12/100)</f>
        <v>0</v>
      </c>
      <c r="R140" s="204" cm="1">
        <f t="array" ref="R140">_xlfn.SINGLE(IFERROR(((MMULT(NotlarYuzdelikBasari!$E140:$N140,DersMatris_Degerlendirme!Q$4:Q$13)/(SUM(DersMatris_Degerlendirme!Q$4:Q$13)))+(MMULT(NotlarYuzdelikBasari!$AL140:$AU140,DersMatris_Degerlendirme!Q$15:Q$24)/(SUM(DersMatris_Degerlendirme!Q$15:Q$24))))/2,0))*(DersMatris!$P$12/100)</f>
        <v>0</v>
      </c>
      <c r="S140" s="204" cm="1">
        <f t="array" ref="S140">_xlfn.SINGLE(IFERROR(((MMULT(NotlarYuzdelikBasari!$E140:$N140,DersMatris_Degerlendirme!R$4:R$13)/(SUM(DersMatris_Degerlendirme!R$4:R$13)))+(MMULT(NotlarYuzdelikBasari!$AL140:$AU140,DersMatris_Degerlendirme!R$15:R$24)/(SUM(DersMatris_Degerlendirme!R$15:R$24))))/2,0))*(DersMatris!$Q$12/100)</f>
        <v>0</v>
      </c>
      <c r="U140" s="188">
        <f>IFERROR(
    (
        IFERROR( MMULT(NotlarYuzdelikBasari!$E140:$N140, Degerlendirme!D$4:D$13) / SUM(Degerlendirme!D$4:D$13), 0 ) +
        IFERROR( MMULT(NotlarYuzdelikBasari!$AL140:$AU140, Degerlendirme!D$15:D$24) / SUM(Degerlendirme!D$15:D$24), 0 )
    ) / 2,
    0
)</f>
        <v>0</v>
      </c>
      <c r="V140" s="188">
        <f>IFERROR(
    (
        IFERROR( MMULT(NotlarYuzdelikBasari!$E140:$N140, Degerlendirme!E$4:E$13) / SUM(Degerlendirme!E$4:E$13), 0 ) +
        IFERROR( MMULT(NotlarYuzdelikBasari!$AL140:$AU140, Degerlendirme!E$15:E$24) / SUM(Degerlendirme!E$15:E$24), 0 )
    ) / 2,
    0
)</f>
        <v>0</v>
      </c>
      <c r="W140" s="188">
        <f>IFERROR(
    (
        IFERROR( MMULT(NotlarYuzdelikBasari!$E140:$N140, Degerlendirme!F$4:F$13) / SUM(Degerlendirme!F$4:F$13), 0 ) +
        IFERROR( MMULT(NotlarYuzdelikBasari!$AL140:$AU140, Degerlendirme!F$15:F$24) / SUM(Degerlendirme!F$15:F$24), 0 )
    ) / 2,
    0
)</f>
        <v>0</v>
      </c>
      <c r="X140" s="188">
        <f>IFERROR(
    (
        IFERROR( MMULT(NotlarYuzdelikBasari!$E140:$N140, Degerlendirme!G$4:G$13) / SUM(Degerlendirme!G$4:G$13), 0 ) +
        IFERROR( MMULT(NotlarYuzdelikBasari!$AL140:$AU140, Degerlendirme!G$15:G$24) / SUM(Degerlendirme!G$15:G$24), 0 )
    ) / 2,
    0
)</f>
        <v>0</v>
      </c>
      <c r="Y140" s="188">
        <f>IFERROR(
    (
        IFERROR( MMULT(NotlarYuzdelikBasari!$E140:$N140, Degerlendirme!H$4:H$13) / SUM(Degerlendirme!H$4:H$13), 0 ) +
        IFERROR( MMULT(NotlarYuzdelikBasari!$AL140:$AU140, Degerlendirme!H$15:H$24) / SUM(Degerlendirme!H$15:H$24), 0 )
    ) / 2,
    0
)</f>
        <v>0</v>
      </c>
      <c r="Z140" s="188">
        <f>IFERROR(
    (
        IFERROR( MMULT(NotlarYuzdelikBasari!$E140:$N140, Degerlendirme!I$4:I$13) / SUM(Degerlendirme!I$4:I$13), 0 ) +
        IFERROR( MMULT(NotlarYuzdelikBasari!$AL140:$AU140, Degerlendirme!I$15:I$24) / SUM(Degerlendirme!I$15:I$24), 0 )
    ) / 2,
    0
)</f>
        <v>0</v>
      </c>
      <c r="AA140" s="188">
        <f>IFERROR(
    (
        IFERROR( MMULT(NotlarYuzdelikBasari!$E140:$N140, Degerlendirme!J$4:J$13) / SUM(Degerlendirme!J$4:J$13), 0 ) +
        IFERROR( MMULT(NotlarYuzdelikBasari!$AL140:$AU140, Degerlendirme!J$15:J$24) / SUM(Degerlendirme!J$15:J$24), 0 )
    ) / 2,
    0
)</f>
        <v>0</v>
      </c>
      <c r="AB140" s="188">
        <f>IFERROR(
    (
        IFERROR( MMULT(NotlarYuzdelikBasari!$E140:$N140, Degerlendirme!K$4:K$13) / SUM(Degerlendirme!K$4:K$13), 0 ) +
        IFERROR( MMULT(NotlarYuzdelikBasari!$AL140:$AU140, Degerlendirme!K$15:K$24) / SUM(Degerlendirme!K$15:K$24), 0 )
    ) / 2,
    0
)</f>
        <v>0</v>
      </c>
    </row>
    <row r="141" spans="1:28" x14ac:dyDescent="0.25">
      <c r="A141" s="94">
        <v>139</v>
      </c>
      <c r="B141" s="143" t="str">
        <f>IF(Notlar!B141&lt;&gt;"",Notlar!B141,"")</f>
        <v/>
      </c>
      <c r="C141" s="144" t="str">
        <f>IF(Notlar!C141&lt;&gt;"",Notlar!C141,"")</f>
        <v/>
      </c>
      <c r="D141" s="184" t="str">
        <f>IF(Notlar!D141&lt;&gt;"",Notlar!D141,"")</f>
        <v/>
      </c>
      <c r="E141" s="208" cm="1">
        <f t="array" ref="E141">_xlfn.SINGLE(IFERROR(((MMULT(NotlarYuzdelikBasari!$E141:$N141,DersMatris_Degerlendirme!D$4:D$13)/(SUM(DersMatris_Degerlendirme!D$4:D$13)))+(MMULT(NotlarYuzdelikBasari!$AL141:$AU141,DersMatris_Degerlendirme!D$15:D$24)/(SUM(DersMatris_Degerlendirme!D$15:D$24))))/2,0))*(DersMatris!$C$12/100)</f>
        <v>0</v>
      </c>
      <c r="F141" s="208" cm="1">
        <f t="array" ref="F141">_xlfn.SINGLE(IFERROR(((MMULT(NotlarYuzdelikBasari!$E141:$N141,DersMatris_Degerlendirme!E$4:E$13)/(SUM(DersMatris_Degerlendirme!E$4:E$13)))+(MMULT(NotlarYuzdelikBasari!$AL141:$AU141,DersMatris_Degerlendirme!E$15:E$24)/(SUM(DersMatris_Degerlendirme!E$15:E$24))))/2,0))*(DersMatris!$D$12/100)</f>
        <v>0</v>
      </c>
      <c r="G141" s="204" cm="1">
        <f t="array" ref="G141">_xlfn.SINGLE(IFERROR(((MMULT(NotlarYuzdelikBasari!$E141:$N141,DersMatris_Degerlendirme!F$4:F$13)/(SUM(DersMatris_Degerlendirme!F$4:F$13)))+(MMULT(NotlarYuzdelikBasari!$AL141:$AU141,DersMatris_Degerlendirme!F$15:F$24)/(SUM(DersMatris_Degerlendirme!F$15:F$24))))/2,0))*(DersMatris!$E$12/100)</f>
        <v>0</v>
      </c>
      <c r="H141" s="204" cm="1">
        <f t="array" ref="H141">_xlfn.SINGLE(IFERROR(((MMULT(NotlarYuzdelikBasari!$E141:$N141,DersMatris_Degerlendirme!G$4:G$13)/(SUM(DersMatris_Degerlendirme!G$4:G$13)))+(MMULT(NotlarYuzdelikBasari!$AL141:$AU141,DersMatris_Degerlendirme!G$15:G$24)/(SUM(DersMatris_Degerlendirme!G$15:G$24))))/2,0))*(DersMatris!$F$12/100)</f>
        <v>0</v>
      </c>
      <c r="I141" s="204" cm="1">
        <f t="array" ref="I141">_xlfn.SINGLE(IFERROR(((MMULT(NotlarYuzdelikBasari!$E141:$N141,DersMatris_Degerlendirme!H$4:H$13)/(SUM(DersMatris_Degerlendirme!H$4:H$13)))+(MMULT(NotlarYuzdelikBasari!$AL141:$AU141,DersMatris_Degerlendirme!H$15:H$24)/(SUM(DersMatris_Degerlendirme!H$15:H$24))))/2,0))*(DersMatris!$G$12/100)</f>
        <v>0</v>
      </c>
      <c r="J141" s="204" cm="1">
        <f t="array" ref="J141">_xlfn.SINGLE(IFERROR(((MMULT(NotlarYuzdelikBasari!$E141:$N141,DersMatris_Degerlendirme!I$4:I$13)/(SUM(DersMatris_Degerlendirme!I$4:I$13)))+(MMULT(NotlarYuzdelikBasari!$AL141:$AU141,DersMatris_Degerlendirme!I$15:I$24)/(SUM(DersMatris_Degerlendirme!I$15:I$24))))/2,0))*(DersMatris!$H$12/100)</f>
        <v>0</v>
      </c>
      <c r="K141" s="204" cm="1">
        <f t="array" ref="K141">_xlfn.SINGLE(IFERROR(((MMULT(NotlarYuzdelikBasari!$E141:$N141,DersMatris_Degerlendirme!J$4:J$13)/(SUM(DersMatris_Degerlendirme!J$4:J$13)))+(MMULT(NotlarYuzdelikBasari!$AL141:$AU141,DersMatris_Degerlendirme!J$15:J$24)/(SUM(DersMatris_Degerlendirme!J$15:J$24))))/2,0))*(DersMatris!$I$12/100)</f>
        <v>0</v>
      </c>
      <c r="L141" s="204" cm="1">
        <f t="array" ref="L141">_xlfn.SINGLE(IFERROR(((MMULT(NotlarYuzdelikBasari!$E141:$N141,DersMatris_Degerlendirme!K$4:K$13)/(SUM(DersMatris_Degerlendirme!K$4:K$13)))+(MMULT(NotlarYuzdelikBasari!$AL141:$AU141,DersMatris_Degerlendirme!K$15:K$24)/(SUM(DersMatris_Degerlendirme!K$15:K$24))))/2,0))*(DersMatris!$J$12/100)</f>
        <v>0</v>
      </c>
      <c r="M141" s="204" cm="1">
        <f t="array" ref="M141">_xlfn.SINGLE(IFERROR(((MMULT(NotlarYuzdelikBasari!$E141:$N141,DersMatris_Degerlendirme!L$4:L$13)/(SUM(DersMatris_Degerlendirme!L$4:L$13)))+(MMULT(NotlarYuzdelikBasari!$AL141:$AU141,DersMatris_Degerlendirme!L$15:L$24)/(SUM(DersMatris_Degerlendirme!L$15:L$24))))/2,0))*(DersMatris!$K$12/100)</f>
        <v>0</v>
      </c>
      <c r="N141" s="204" cm="1">
        <f t="array" ref="N141">_xlfn.SINGLE(IFERROR(((MMULT(NotlarYuzdelikBasari!$E141:$N141,DersMatris_Degerlendirme!M$4:M$13)/(SUM(DersMatris_Degerlendirme!M$4:M$13)))+(MMULT(NotlarYuzdelikBasari!$AL141:$AU141,DersMatris_Degerlendirme!M$15:M$24)/(SUM(DersMatris_Degerlendirme!M$15:M$24))))/2,0))*(DersMatris!$L$12/100)</f>
        <v>0</v>
      </c>
      <c r="O141" s="204" cm="1">
        <f t="array" ref="O141">_xlfn.SINGLE(IFERROR(((MMULT(NotlarYuzdelikBasari!$E141:$N141,DersMatris_Degerlendirme!N$4:N$13)/(SUM(DersMatris_Degerlendirme!N$4:N$13)))+(MMULT(NotlarYuzdelikBasari!$AL141:$AU141,DersMatris_Degerlendirme!N$15:N$24)/(SUM(DersMatris_Degerlendirme!N$15:N$24))))/2,0))*(DersMatris!$M$12/100)</f>
        <v>0</v>
      </c>
      <c r="P141" s="204" cm="1">
        <f t="array" ref="P141">_xlfn.SINGLE(IFERROR(((MMULT(NotlarYuzdelikBasari!$E141:$N141,DersMatris_Degerlendirme!O$4:O$13)/(SUM(DersMatris_Degerlendirme!O$4:O$13)))+(MMULT(NotlarYuzdelikBasari!$AL141:$AU141,DersMatris_Degerlendirme!O$15:O$24)/(SUM(DersMatris_Degerlendirme!O$15:O$24))))/2,0))*(DersMatris!$N$12/100)</f>
        <v>0</v>
      </c>
      <c r="Q141" s="204" cm="1">
        <f t="array" ref="Q141">_xlfn.SINGLE(IFERROR(((MMULT(NotlarYuzdelikBasari!$E141:$N141,DersMatris_Degerlendirme!P$4:P$13)/(SUM(DersMatris_Degerlendirme!P$4:P$13)))+(MMULT(NotlarYuzdelikBasari!$AL141:$AU141,DersMatris_Degerlendirme!P$15:P$24)/(SUM(DersMatris_Degerlendirme!P$15:P$24))))/2,0))*(DersMatris!$O$12/100)</f>
        <v>0</v>
      </c>
      <c r="R141" s="204" cm="1">
        <f t="array" ref="R141">_xlfn.SINGLE(IFERROR(((MMULT(NotlarYuzdelikBasari!$E141:$N141,DersMatris_Degerlendirme!Q$4:Q$13)/(SUM(DersMatris_Degerlendirme!Q$4:Q$13)))+(MMULT(NotlarYuzdelikBasari!$AL141:$AU141,DersMatris_Degerlendirme!Q$15:Q$24)/(SUM(DersMatris_Degerlendirme!Q$15:Q$24))))/2,0))*(DersMatris!$P$12/100)</f>
        <v>0</v>
      </c>
      <c r="S141" s="204" cm="1">
        <f t="array" ref="S141">_xlfn.SINGLE(IFERROR(((MMULT(NotlarYuzdelikBasari!$E141:$N141,DersMatris_Degerlendirme!R$4:R$13)/(SUM(DersMatris_Degerlendirme!R$4:R$13)))+(MMULT(NotlarYuzdelikBasari!$AL141:$AU141,DersMatris_Degerlendirme!R$15:R$24)/(SUM(DersMatris_Degerlendirme!R$15:R$24))))/2,0))*(DersMatris!$Q$12/100)</f>
        <v>0</v>
      </c>
      <c r="U141" s="188">
        <f>IFERROR(
    (
        IFERROR( MMULT(NotlarYuzdelikBasari!$E141:$N141, Degerlendirme!D$4:D$13) / SUM(Degerlendirme!D$4:D$13), 0 ) +
        IFERROR( MMULT(NotlarYuzdelikBasari!$AL141:$AU141, Degerlendirme!D$15:D$24) / SUM(Degerlendirme!D$15:D$24), 0 )
    ) / 2,
    0
)</f>
        <v>0</v>
      </c>
      <c r="V141" s="188">
        <f>IFERROR(
    (
        IFERROR( MMULT(NotlarYuzdelikBasari!$E141:$N141, Degerlendirme!E$4:E$13) / SUM(Degerlendirme!E$4:E$13), 0 ) +
        IFERROR( MMULT(NotlarYuzdelikBasari!$AL141:$AU141, Degerlendirme!E$15:E$24) / SUM(Degerlendirme!E$15:E$24), 0 )
    ) / 2,
    0
)</f>
        <v>0</v>
      </c>
      <c r="W141" s="188">
        <f>IFERROR(
    (
        IFERROR( MMULT(NotlarYuzdelikBasari!$E141:$N141, Degerlendirme!F$4:F$13) / SUM(Degerlendirme!F$4:F$13), 0 ) +
        IFERROR( MMULT(NotlarYuzdelikBasari!$AL141:$AU141, Degerlendirme!F$15:F$24) / SUM(Degerlendirme!F$15:F$24), 0 )
    ) / 2,
    0
)</f>
        <v>0</v>
      </c>
      <c r="X141" s="188">
        <f>IFERROR(
    (
        IFERROR( MMULT(NotlarYuzdelikBasari!$E141:$N141, Degerlendirme!G$4:G$13) / SUM(Degerlendirme!G$4:G$13), 0 ) +
        IFERROR( MMULT(NotlarYuzdelikBasari!$AL141:$AU141, Degerlendirme!G$15:G$24) / SUM(Degerlendirme!G$15:G$24), 0 )
    ) / 2,
    0
)</f>
        <v>0</v>
      </c>
      <c r="Y141" s="188">
        <f>IFERROR(
    (
        IFERROR( MMULT(NotlarYuzdelikBasari!$E141:$N141, Degerlendirme!H$4:H$13) / SUM(Degerlendirme!H$4:H$13), 0 ) +
        IFERROR( MMULT(NotlarYuzdelikBasari!$AL141:$AU141, Degerlendirme!H$15:H$24) / SUM(Degerlendirme!H$15:H$24), 0 )
    ) / 2,
    0
)</f>
        <v>0</v>
      </c>
      <c r="Z141" s="188">
        <f>IFERROR(
    (
        IFERROR( MMULT(NotlarYuzdelikBasari!$E141:$N141, Degerlendirme!I$4:I$13) / SUM(Degerlendirme!I$4:I$13), 0 ) +
        IFERROR( MMULT(NotlarYuzdelikBasari!$AL141:$AU141, Degerlendirme!I$15:I$24) / SUM(Degerlendirme!I$15:I$24), 0 )
    ) / 2,
    0
)</f>
        <v>0</v>
      </c>
      <c r="AA141" s="188">
        <f>IFERROR(
    (
        IFERROR( MMULT(NotlarYuzdelikBasari!$E141:$N141, Degerlendirme!J$4:J$13) / SUM(Degerlendirme!J$4:J$13), 0 ) +
        IFERROR( MMULT(NotlarYuzdelikBasari!$AL141:$AU141, Degerlendirme!J$15:J$24) / SUM(Degerlendirme!J$15:J$24), 0 )
    ) / 2,
    0
)</f>
        <v>0</v>
      </c>
      <c r="AB141" s="188">
        <f>IFERROR(
    (
        IFERROR( MMULT(NotlarYuzdelikBasari!$E141:$N141, Degerlendirme!K$4:K$13) / SUM(Degerlendirme!K$4:K$13), 0 ) +
        IFERROR( MMULT(NotlarYuzdelikBasari!$AL141:$AU141, Degerlendirme!K$15:K$24) / SUM(Degerlendirme!K$15:K$24), 0 )
    ) / 2,
    0
)</f>
        <v>0</v>
      </c>
    </row>
    <row r="142" spans="1:28" x14ac:dyDescent="0.25">
      <c r="A142" s="95">
        <v>140</v>
      </c>
      <c r="B142" s="141" t="str">
        <f>IF(Notlar!B142&lt;&gt;"",Notlar!B142,"")</f>
        <v/>
      </c>
      <c r="C142" s="142" t="str">
        <f>IF(Notlar!C142&lt;&gt;"",Notlar!C142,"")</f>
        <v/>
      </c>
      <c r="D142" s="183" t="str">
        <f>IF(Notlar!D142&lt;&gt;"",Notlar!D142,"")</f>
        <v/>
      </c>
      <c r="E142" s="208" cm="1">
        <f t="array" ref="E142">_xlfn.SINGLE(IFERROR(((MMULT(NotlarYuzdelikBasari!$E142:$N142,DersMatris_Degerlendirme!D$4:D$13)/(SUM(DersMatris_Degerlendirme!D$4:D$13)))+(MMULT(NotlarYuzdelikBasari!$AL142:$AU142,DersMatris_Degerlendirme!D$15:D$24)/(SUM(DersMatris_Degerlendirme!D$15:D$24))))/2,0))*(DersMatris!$C$12/100)</f>
        <v>0</v>
      </c>
      <c r="F142" s="208" cm="1">
        <f t="array" ref="F142">_xlfn.SINGLE(IFERROR(((MMULT(NotlarYuzdelikBasari!$E142:$N142,DersMatris_Degerlendirme!E$4:E$13)/(SUM(DersMatris_Degerlendirme!E$4:E$13)))+(MMULT(NotlarYuzdelikBasari!$AL142:$AU142,DersMatris_Degerlendirme!E$15:E$24)/(SUM(DersMatris_Degerlendirme!E$15:E$24))))/2,0))*(DersMatris!$D$12/100)</f>
        <v>0</v>
      </c>
      <c r="G142" s="204" cm="1">
        <f t="array" ref="G142">_xlfn.SINGLE(IFERROR(((MMULT(NotlarYuzdelikBasari!$E142:$N142,DersMatris_Degerlendirme!F$4:F$13)/(SUM(DersMatris_Degerlendirme!F$4:F$13)))+(MMULT(NotlarYuzdelikBasari!$AL142:$AU142,DersMatris_Degerlendirme!F$15:F$24)/(SUM(DersMatris_Degerlendirme!F$15:F$24))))/2,0))*(DersMatris!$E$12/100)</f>
        <v>0</v>
      </c>
      <c r="H142" s="204" cm="1">
        <f t="array" ref="H142">_xlfn.SINGLE(IFERROR(((MMULT(NotlarYuzdelikBasari!$E142:$N142,DersMatris_Degerlendirme!G$4:G$13)/(SUM(DersMatris_Degerlendirme!G$4:G$13)))+(MMULT(NotlarYuzdelikBasari!$AL142:$AU142,DersMatris_Degerlendirme!G$15:G$24)/(SUM(DersMatris_Degerlendirme!G$15:G$24))))/2,0))*(DersMatris!$F$12/100)</f>
        <v>0</v>
      </c>
      <c r="I142" s="204" cm="1">
        <f t="array" ref="I142">_xlfn.SINGLE(IFERROR(((MMULT(NotlarYuzdelikBasari!$E142:$N142,DersMatris_Degerlendirme!H$4:H$13)/(SUM(DersMatris_Degerlendirme!H$4:H$13)))+(MMULT(NotlarYuzdelikBasari!$AL142:$AU142,DersMatris_Degerlendirme!H$15:H$24)/(SUM(DersMatris_Degerlendirme!H$15:H$24))))/2,0))*(DersMatris!$G$12/100)</f>
        <v>0</v>
      </c>
      <c r="J142" s="204" cm="1">
        <f t="array" ref="J142">_xlfn.SINGLE(IFERROR(((MMULT(NotlarYuzdelikBasari!$E142:$N142,DersMatris_Degerlendirme!I$4:I$13)/(SUM(DersMatris_Degerlendirme!I$4:I$13)))+(MMULT(NotlarYuzdelikBasari!$AL142:$AU142,DersMatris_Degerlendirme!I$15:I$24)/(SUM(DersMatris_Degerlendirme!I$15:I$24))))/2,0))*(DersMatris!$H$12/100)</f>
        <v>0</v>
      </c>
      <c r="K142" s="204" cm="1">
        <f t="array" ref="K142">_xlfn.SINGLE(IFERROR(((MMULT(NotlarYuzdelikBasari!$E142:$N142,DersMatris_Degerlendirme!J$4:J$13)/(SUM(DersMatris_Degerlendirme!J$4:J$13)))+(MMULT(NotlarYuzdelikBasari!$AL142:$AU142,DersMatris_Degerlendirme!J$15:J$24)/(SUM(DersMatris_Degerlendirme!J$15:J$24))))/2,0))*(DersMatris!$I$12/100)</f>
        <v>0</v>
      </c>
      <c r="L142" s="204" cm="1">
        <f t="array" ref="L142">_xlfn.SINGLE(IFERROR(((MMULT(NotlarYuzdelikBasari!$E142:$N142,DersMatris_Degerlendirme!K$4:K$13)/(SUM(DersMatris_Degerlendirme!K$4:K$13)))+(MMULT(NotlarYuzdelikBasari!$AL142:$AU142,DersMatris_Degerlendirme!K$15:K$24)/(SUM(DersMatris_Degerlendirme!K$15:K$24))))/2,0))*(DersMatris!$J$12/100)</f>
        <v>0</v>
      </c>
      <c r="M142" s="204" cm="1">
        <f t="array" ref="M142">_xlfn.SINGLE(IFERROR(((MMULT(NotlarYuzdelikBasari!$E142:$N142,DersMatris_Degerlendirme!L$4:L$13)/(SUM(DersMatris_Degerlendirme!L$4:L$13)))+(MMULT(NotlarYuzdelikBasari!$AL142:$AU142,DersMatris_Degerlendirme!L$15:L$24)/(SUM(DersMatris_Degerlendirme!L$15:L$24))))/2,0))*(DersMatris!$K$12/100)</f>
        <v>0</v>
      </c>
      <c r="N142" s="204" cm="1">
        <f t="array" ref="N142">_xlfn.SINGLE(IFERROR(((MMULT(NotlarYuzdelikBasari!$E142:$N142,DersMatris_Degerlendirme!M$4:M$13)/(SUM(DersMatris_Degerlendirme!M$4:M$13)))+(MMULT(NotlarYuzdelikBasari!$AL142:$AU142,DersMatris_Degerlendirme!M$15:M$24)/(SUM(DersMatris_Degerlendirme!M$15:M$24))))/2,0))*(DersMatris!$L$12/100)</f>
        <v>0</v>
      </c>
      <c r="O142" s="204" cm="1">
        <f t="array" ref="O142">_xlfn.SINGLE(IFERROR(((MMULT(NotlarYuzdelikBasari!$E142:$N142,DersMatris_Degerlendirme!N$4:N$13)/(SUM(DersMatris_Degerlendirme!N$4:N$13)))+(MMULT(NotlarYuzdelikBasari!$AL142:$AU142,DersMatris_Degerlendirme!N$15:N$24)/(SUM(DersMatris_Degerlendirme!N$15:N$24))))/2,0))*(DersMatris!$M$12/100)</f>
        <v>0</v>
      </c>
      <c r="P142" s="204" cm="1">
        <f t="array" ref="P142">_xlfn.SINGLE(IFERROR(((MMULT(NotlarYuzdelikBasari!$E142:$N142,DersMatris_Degerlendirme!O$4:O$13)/(SUM(DersMatris_Degerlendirme!O$4:O$13)))+(MMULT(NotlarYuzdelikBasari!$AL142:$AU142,DersMatris_Degerlendirme!O$15:O$24)/(SUM(DersMatris_Degerlendirme!O$15:O$24))))/2,0))*(DersMatris!$N$12/100)</f>
        <v>0</v>
      </c>
      <c r="Q142" s="204" cm="1">
        <f t="array" ref="Q142">_xlfn.SINGLE(IFERROR(((MMULT(NotlarYuzdelikBasari!$E142:$N142,DersMatris_Degerlendirme!P$4:P$13)/(SUM(DersMatris_Degerlendirme!P$4:P$13)))+(MMULT(NotlarYuzdelikBasari!$AL142:$AU142,DersMatris_Degerlendirme!P$15:P$24)/(SUM(DersMatris_Degerlendirme!P$15:P$24))))/2,0))*(DersMatris!$O$12/100)</f>
        <v>0</v>
      </c>
      <c r="R142" s="204" cm="1">
        <f t="array" ref="R142">_xlfn.SINGLE(IFERROR(((MMULT(NotlarYuzdelikBasari!$E142:$N142,DersMatris_Degerlendirme!Q$4:Q$13)/(SUM(DersMatris_Degerlendirme!Q$4:Q$13)))+(MMULT(NotlarYuzdelikBasari!$AL142:$AU142,DersMatris_Degerlendirme!Q$15:Q$24)/(SUM(DersMatris_Degerlendirme!Q$15:Q$24))))/2,0))*(DersMatris!$P$12/100)</f>
        <v>0</v>
      </c>
      <c r="S142" s="204" cm="1">
        <f t="array" ref="S142">_xlfn.SINGLE(IFERROR(((MMULT(NotlarYuzdelikBasari!$E142:$N142,DersMatris_Degerlendirme!R$4:R$13)/(SUM(DersMatris_Degerlendirme!R$4:R$13)))+(MMULT(NotlarYuzdelikBasari!$AL142:$AU142,DersMatris_Degerlendirme!R$15:R$24)/(SUM(DersMatris_Degerlendirme!R$15:R$24))))/2,0))*(DersMatris!$Q$12/100)</f>
        <v>0</v>
      </c>
      <c r="U142" s="188">
        <f>IFERROR(
    (
        IFERROR( MMULT(NotlarYuzdelikBasari!$E142:$N142, Degerlendirme!D$4:D$13) / SUM(Degerlendirme!D$4:D$13), 0 ) +
        IFERROR( MMULT(NotlarYuzdelikBasari!$AL142:$AU142, Degerlendirme!D$15:D$24) / SUM(Degerlendirme!D$15:D$24), 0 )
    ) / 2,
    0
)</f>
        <v>0</v>
      </c>
      <c r="V142" s="188">
        <f>IFERROR(
    (
        IFERROR( MMULT(NotlarYuzdelikBasari!$E142:$N142, Degerlendirme!E$4:E$13) / SUM(Degerlendirme!E$4:E$13), 0 ) +
        IFERROR( MMULT(NotlarYuzdelikBasari!$AL142:$AU142, Degerlendirme!E$15:E$24) / SUM(Degerlendirme!E$15:E$24), 0 )
    ) / 2,
    0
)</f>
        <v>0</v>
      </c>
      <c r="W142" s="188">
        <f>IFERROR(
    (
        IFERROR( MMULT(NotlarYuzdelikBasari!$E142:$N142, Degerlendirme!F$4:F$13) / SUM(Degerlendirme!F$4:F$13), 0 ) +
        IFERROR( MMULT(NotlarYuzdelikBasari!$AL142:$AU142, Degerlendirme!F$15:F$24) / SUM(Degerlendirme!F$15:F$24), 0 )
    ) / 2,
    0
)</f>
        <v>0</v>
      </c>
      <c r="X142" s="188">
        <f>IFERROR(
    (
        IFERROR( MMULT(NotlarYuzdelikBasari!$E142:$N142, Degerlendirme!G$4:G$13) / SUM(Degerlendirme!G$4:G$13), 0 ) +
        IFERROR( MMULT(NotlarYuzdelikBasari!$AL142:$AU142, Degerlendirme!G$15:G$24) / SUM(Degerlendirme!G$15:G$24), 0 )
    ) / 2,
    0
)</f>
        <v>0</v>
      </c>
      <c r="Y142" s="188">
        <f>IFERROR(
    (
        IFERROR( MMULT(NotlarYuzdelikBasari!$E142:$N142, Degerlendirme!H$4:H$13) / SUM(Degerlendirme!H$4:H$13), 0 ) +
        IFERROR( MMULT(NotlarYuzdelikBasari!$AL142:$AU142, Degerlendirme!H$15:H$24) / SUM(Degerlendirme!H$15:H$24), 0 )
    ) / 2,
    0
)</f>
        <v>0</v>
      </c>
      <c r="Z142" s="188">
        <f>IFERROR(
    (
        IFERROR( MMULT(NotlarYuzdelikBasari!$E142:$N142, Degerlendirme!I$4:I$13) / SUM(Degerlendirme!I$4:I$13), 0 ) +
        IFERROR( MMULT(NotlarYuzdelikBasari!$AL142:$AU142, Degerlendirme!I$15:I$24) / SUM(Degerlendirme!I$15:I$24), 0 )
    ) / 2,
    0
)</f>
        <v>0</v>
      </c>
      <c r="AA142" s="188">
        <f>IFERROR(
    (
        IFERROR( MMULT(NotlarYuzdelikBasari!$E142:$N142, Degerlendirme!J$4:J$13) / SUM(Degerlendirme!J$4:J$13), 0 ) +
        IFERROR( MMULT(NotlarYuzdelikBasari!$AL142:$AU142, Degerlendirme!J$15:J$24) / SUM(Degerlendirme!J$15:J$24), 0 )
    ) / 2,
    0
)</f>
        <v>0</v>
      </c>
      <c r="AB142" s="188">
        <f>IFERROR(
    (
        IFERROR( MMULT(NotlarYuzdelikBasari!$E142:$N142, Degerlendirme!K$4:K$13) / SUM(Degerlendirme!K$4:K$13), 0 ) +
        IFERROR( MMULT(NotlarYuzdelikBasari!$AL142:$AU142, Degerlendirme!K$15:K$24) / SUM(Degerlendirme!K$15:K$24), 0 )
    ) / 2,
    0
)</f>
        <v>0</v>
      </c>
    </row>
    <row r="143" spans="1:28" x14ac:dyDescent="0.25">
      <c r="A143" s="94">
        <v>141</v>
      </c>
      <c r="B143" s="143" t="str">
        <f>IF(Notlar!B143&lt;&gt;"",Notlar!B143,"")</f>
        <v/>
      </c>
      <c r="C143" s="144" t="str">
        <f>IF(Notlar!C143&lt;&gt;"",Notlar!C143,"")</f>
        <v/>
      </c>
      <c r="D143" s="184" t="str">
        <f>IF(Notlar!D143&lt;&gt;"",Notlar!D143,"")</f>
        <v/>
      </c>
      <c r="E143" s="208" cm="1">
        <f t="array" ref="E143">_xlfn.SINGLE(IFERROR(((MMULT(NotlarYuzdelikBasari!$E143:$N143,DersMatris_Degerlendirme!D$4:D$13)/(SUM(DersMatris_Degerlendirme!D$4:D$13)))+(MMULT(NotlarYuzdelikBasari!$AL143:$AU143,DersMatris_Degerlendirme!D$15:D$24)/(SUM(DersMatris_Degerlendirme!D$15:D$24))))/2,0))*(DersMatris!$C$12/100)</f>
        <v>0</v>
      </c>
      <c r="F143" s="208" cm="1">
        <f t="array" ref="F143">_xlfn.SINGLE(IFERROR(((MMULT(NotlarYuzdelikBasari!$E143:$N143,DersMatris_Degerlendirme!E$4:E$13)/(SUM(DersMatris_Degerlendirme!E$4:E$13)))+(MMULT(NotlarYuzdelikBasari!$AL143:$AU143,DersMatris_Degerlendirme!E$15:E$24)/(SUM(DersMatris_Degerlendirme!E$15:E$24))))/2,0))*(DersMatris!$D$12/100)</f>
        <v>0</v>
      </c>
      <c r="G143" s="204" cm="1">
        <f t="array" ref="G143">_xlfn.SINGLE(IFERROR(((MMULT(NotlarYuzdelikBasari!$E143:$N143,DersMatris_Degerlendirme!F$4:F$13)/(SUM(DersMatris_Degerlendirme!F$4:F$13)))+(MMULT(NotlarYuzdelikBasari!$AL143:$AU143,DersMatris_Degerlendirme!F$15:F$24)/(SUM(DersMatris_Degerlendirme!F$15:F$24))))/2,0))*(DersMatris!$E$12/100)</f>
        <v>0</v>
      </c>
      <c r="H143" s="204" cm="1">
        <f t="array" ref="H143">_xlfn.SINGLE(IFERROR(((MMULT(NotlarYuzdelikBasari!$E143:$N143,DersMatris_Degerlendirme!G$4:G$13)/(SUM(DersMatris_Degerlendirme!G$4:G$13)))+(MMULT(NotlarYuzdelikBasari!$AL143:$AU143,DersMatris_Degerlendirme!G$15:G$24)/(SUM(DersMatris_Degerlendirme!G$15:G$24))))/2,0))*(DersMatris!$F$12/100)</f>
        <v>0</v>
      </c>
      <c r="I143" s="204" cm="1">
        <f t="array" ref="I143">_xlfn.SINGLE(IFERROR(((MMULT(NotlarYuzdelikBasari!$E143:$N143,DersMatris_Degerlendirme!H$4:H$13)/(SUM(DersMatris_Degerlendirme!H$4:H$13)))+(MMULT(NotlarYuzdelikBasari!$AL143:$AU143,DersMatris_Degerlendirme!H$15:H$24)/(SUM(DersMatris_Degerlendirme!H$15:H$24))))/2,0))*(DersMatris!$G$12/100)</f>
        <v>0</v>
      </c>
      <c r="J143" s="204" cm="1">
        <f t="array" ref="J143">_xlfn.SINGLE(IFERROR(((MMULT(NotlarYuzdelikBasari!$E143:$N143,DersMatris_Degerlendirme!I$4:I$13)/(SUM(DersMatris_Degerlendirme!I$4:I$13)))+(MMULT(NotlarYuzdelikBasari!$AL143:$AU143,DersMatris_Degerlendirme!I$15:I$24)/(SUM(DersMatris_Degerlendirme!I$15:I$24))))/2,0))*(DersMatris!$H$12/100)</f>
        <v>0</v>
      </c>
      <c r="K143" s="204" cm="1">
        <f t="array" ref="K143">_xlfn.SINGLE(IFERROR(((MMULT(NotlarYuzdelikBasari!$E143:$N143,DersMatris_Degerlendirme!J$4:J$13)/(SUM(DersMatris_Degerlendirme!J$4:J$13)))+(MMULT(NotlarYuzdelikBasari!$AL143:$AU143,DersMatris_Degerlendirme!J$15:J$24)/(SUM(DersMatris_Degerlendirme!J$15:J$24))))/2,0))*(DersMatris!$I$12/100)</f>
        <v>0</v>
      </c>
      <c r="L143" s="204" cm="1">
        <f t="array" ref="L143">_xlfn.SINGLE(IFERROR(((MMULT(NotlarYuzdelikBasari!$E143:$N143,DersMatris_Degerlendirme!K$4:K$13)/(SUM(DersMatris_Degerlendirme!K$4:K$13)))+(MMULT(NotlarYuzdelikBasari!$AL143:$AU143,DersMatris_Degerlendirme!K$15:K$24)/(SUM(DersMatris_Degerlendirme!K$15:K$24))))/2,0))*(DersMatris!$J$12/100)</f>
        <v>0</v>
      </c>
      <c r="M143" s="204" cm="1">
        <f t="array" ref="M143">_xlfn.SINGLE(IFERROR(((MMULT(NotlarYuzdelikBasari!$E143:$N143,DersMatris_Degerlendirme!L$4:L$13)/(SUM(DersMatris_Degerlendirme!L$4:L$13)))+(MMULT(NotlarYuzdelikBasari!$AL143:$AU143,DersMatris_Degerlendirme!L$15:L$24)/(SUM(DersMatris_Degerlendirme!L$15:L$24))))/2,0))*(DersMatris!$K$12/100)</f>
        <v>0</v>
      </c>
      <c r="N143" s="204" cm="1">
        <f t="array" ref="N143">_xlfn.SINGLE(IFERROR(((MMULT(NotlarYuzdelikBasari!$E143:$N143,DersMatris_Degerlendirme!M$4:M$13)/(SUM(DersMatris_Degerlendirme!M$4:M$13)))+(MMULT(NotlarYuzdelikBasari!$AL143:$AU143,DersMatris_Degerlendirme!M$15:M$24)/(SUM(DersMatris_Degerlendirme!M$15:M$24))))/2,0))*(DersMatris!$L$12/100)</f>
        <v>0</v>
      </c>
      <c r="O143" s="204" cm="1">
        <f t="array" ref="O143">_xlfn.SINGLE(IFERROR(((MMULT(NotlarYuzdelikBasari!$E143:$N143,DersMatris_Degerlendirme!N$4:N$13)/(SUM(DersMatris_Degerlendirme!N$4:N$13)))+(MMULT(NotlarYuzdelikBasari!$AL143:$AU143,DersMatris_Degerlendirme!N$15:N$24)/(SUM(DersMatris_Degerlendirme!N$15:N$24))))/2,0))*(DersMatris!$M$12/100)</f>
        <v>0</v>
      </c>
      <c r="P143" s="204" cm="1">
        <f t="array" ref="P143">_xlfn.SINGLE(IFERROR(((MMULT(NotlarYuzdelikBasari!$E143:$N143,DersMatris_Degerlendirme!O$4:O$13)/(SUM(DersMatris_Degerlendirme!O$4:O$13)))+(MMULT(NotlarYuzdelikBasari!$AL143:$AU143,DersMatris_Degerlendirme!O$15:O$24)/(SUM(DersMatris_Degerlendirme!O$15:O$24))))/2,0))*(DersMatris!$N$12/100)</f>
        <v>0</v>
      </c>
      <c r="Q143" s="204" cm="1">
        <f t="array" ref="Q143">_xlfn.SINGLE(IFERROR(((MMULT(NotlarYuzdelikBasari!$E143:$N143,DersMatris_Degerlendirme!P$4:P$13)/(SUM(DersMatris_Degerlendirme!P$4:P$13)))+(MMULT(NotlarYuzdelikBasari!$AL143:$AU143,DersMatris_Degerlendirme!P$15:P$24)/(SUM(DersMatris_Degerlendirme!P$15:P$24))))/2,0))*(DersMatris!$O$12/100)</f>
        <v>0</v>
      </c>
      <c r="R143" s="204" cm="1">
        <f t="array" ref="R143">_xlfn.SINGLE(IFERROR(((MMULT(NotlarYuzdelikBasari!$E143:$N143,DersMatris_Degerlendirme!Q$4:Q$13)/(SUM(DersMatris_Degerlendirme!Q$4:Q$13)))+(MMULT(NotlarYuzdelikBasari!$AL143:$AU143,DersMatris_Degerlendirme!Q$15:Q$24)/(SUM(DersMatris_Degerlendirme!Q$15:Q$24))))/2,0))*(DersMatris!$P$12/100)</f>
        <v>0</v>
      </c>
      <c r="S143" s="204" cm="1">
        <f t="array" ref="S143">_xlfn.SINGLE(IFERROR(((MMULT(NotlarYuzdelikBasari!$E143:$N143,DersMatris_Degerlendirme!R$4:R$13)/(SUM(DersMatris_Degerlendirme!R$4:R$13)))+(MMULT(NotlarYuzdelikBasari!$AL143:$AU143,DersMatris_Degerlendirme!R$15:R$24)/(SUM(DersMatris_Degerlendirme!R$15:R$24))))/2,0))*(DersMatris!$Q$12/100)</f>
        <v>0</v>
      </c>
      <c r="U143" s="188">
        <f>IFERROR(
    (
        IFERROR( MMULT(NotlarYuzdelikBasari!$E143:$N143, Degerlendirme!D$4:D$13) / SUM(Degerlendirme!D$4:D$13), 0 ) +
        IFERROR( MMULT(NotlarYuzdelikBasari!$AL143:$AU143, Degerlendirme!D$15:D$24) / SUM(Degerlendirme!D$15:D$24), 0 )
    ) / 2,
    0
)</f>
        <v>0</v>
      </c>
      <c r="V143" s="188">
        <f>IFERROR(
    (
        IFERROR( MMULT(NotlarYuzdelikBasari!$E143:$N143, Degerlendirme!E$4:E$13) / SUM(Degerlendirme!E$4:E$13), 0 ) +
        IFERROR( MMULT(NotlarYuzdelikBasari!$AL143:$AU143, Degerlendirme!E$15:E$24) / SUM(Degerlendirme!E$15:E$24), 0 )
    ) / 2,
    0
)</f>
        <v>0</v>
      </c>
      <c r="W143" s="188">
        <f>IFERROR(
    (
        IFERROR( MMULT(NotlarYuzdelikBasari!$E143:$N143, Degerlendirme!F$4:F$13) / SUM(Degerlendirme!F$4:F$13), 0 ) +
        IFERROR( MMULT(NotlarYuzdelikBasari!$AL143:$AU143, Degerlendirme!F$15:F$24) / SUM(Degerlendirme!F$15:F$24), 0 )
    ) / 2,
    0
)</f>
        <v>0</v>
      </c>
      <c r="X143" s="188">
        <f>IFERROR(
    (
        IFERROR( MMULT(NotlarYuzdelikBasari!$E143:$N143, Degerlendirme!G$4:G$13) / SUM(Degerlendirme!G$4:G$13), 0 ) +
        IFERROR( MMULT(NotlarYuzdelikBasari!$AL143:$AU143, Degerlendirme!G$15:G$24) / SUM(Degerlendirme!G$15:G$24), 0 )
    ) / 2,
    0
)</f>
        <v>0</v>
      </c>
      <c r="Y143" s="188">
        <f>IFERROR(
    (
        IFERROR( MMULT(NotlarYuzdelikBasari!$E143:$N143, Degerlendirme!H$4:H$13) / SUM(Degerlendirme!H$4:H$13), 0 ) +
        IFERROR( MMULT(NotlarYuzdelikBasari!$AL143:$AU143, Degerlendirme!H$15:H$24) / SUM(Degerlendirme!H$15:H$24), 0 )
    ) / 2,
    0
)</f>
        <v>0</v>
      </c>
      <c r="Z143" s="188">
        <f>IFERROR(
    (
        IFERROR( MMULT(NotlarYuzdelikBasari!$E143:$N143, Degerlendirme!I$4:I$13) / SUM(Degerlendirme!I$4:I$13), 0 ) +
        IFERROR( MMULT(NotlarYuzdelikBasari!$AL143:$AU143, Degerlendirme!I$15:I$24) / SUM(Degerlendirme!I$15:I$24), 0 )
    ) / 2,
    0
)</f>
        <v>0</v>
      </c>
      <c r="AA143" s="188">
        <f>IFERROR(
    (
        IFERROR( MMULT(NotlarYuzdelikBasari!$E143:$N143, Degerlendirme!J$4:J$13) / SUM(Degerlendirme!J$4:J$13), 0 ) +
        IFERROR( MMULT(NotlarYuzdelikBasari!$AL143:$AU143, Degerlendirme!J$15:J$24) / SUM(Degerlendirme!J$15:J$24), 0 )
    ) / 2,
    0
)</f>
        <v>0</v>
      </c>
      <c r="AB143" s="188">
        <f>IFERROR(
    (
        IFERROR( MMULT(NotlarYuzdelikBasari!$E143:$N143, Degerlendirme!K$4:K$13) / SUM(Degerlendirme!K$4:K$13), 0 ) +
        IFERROR( MMULT(NotlarYuzdelikBasari!$AL143:$AU143, Degerlendirme!K$15:K$24) / SUM(Degerlendirme!K$15:K$24), 0 )
    ) / 2,
    0
)</f>
        <v>0</v>
      </c>
    </row>
    <row r="144" spans="1:28" x14ac:dyDescent="0.25">
      <c r="A144" s="95">
        <v>142</v>
      </c>
      <c r="B144" s="141" t="str">
        <f>IF(Notlar!B144&lt;&gt;"",Notlar!B144,"")</f>
        <v/>
      </c>
      <c r="C144" s="142" t="str">
        <f>IF(Notlar!C144&lt;&gt;"",Notlar!C144,"")</f>
        <v/>
      </c>
      <c r="D144" s="183" t="str">
        <f>IF(Notlar!D144&lt;&gt;"",Notlar!D144,"")</f>
        <v/>
      </c>
      <c r="E144" s="208" cm="1">
        <f t="array" ref="E144">_xlfn.SINGLE(IFERROR(((MMULT(NotlarYuzdelikBasari!$E144:$N144,DersMatris_Degerlendirme!D$4:D$13)/(SUM(DersMatris_Degerlendirme!D$4:D$13)))+(MMULT(NotlarYuzdelikBasari!$AL144:$AU144,DersMatris_Degerlendirme!D$15:D$24)/(SUM(DersMatris_Degerlendirme!D$15:D$24))))/2,0))*(DersMatris!$C$12/100)</f>
        <v>0</v>
      </c>
      <c r="F144" s="208" cm="1">
        <f t="array" ref="F144">_xlfn.SINGLE(IFERROR(((MMULT(NotlarYuzdelikBasari!$E144:$N144,DersMatris_Degerlendirme!E$4:E$13)/(SUM(DersMatris_Degerlendirme!E$4:E$13)))+(MMULT(NotlarYuzdelikBasari!$AL144:$AU144,DersMatris_Degerlendirme!E$15:E$24)/(SUM(DersMatris_Degerlendirme!E$15:E$24))))/2,0))*(DersMatris!$D$12/100)</f>
        <v>0</v>
      </c>
      <c r="G144" s="204" cm="1">
        <f t="array" ref="G144">_xlfn.SINGLE(IFERROR(((MMULT(NotlarYuzdelikBasari!$E144:$N144,DersMatris_Degerlendirme!F$4:F$13)/(SUM(DersMatris_Degerlendirme!F$4:F$13)))+(MMULT(NotlarYuzdelikBasari!$AL144:$AU144,DersMatris_Degerlendirme!F$15:F$24)/(SUM(DersMatris_Degerlendirme!F$15:F$24))))/2,0))*(DersMatris!$E$12/100)</f>
        <v>0</v>
      </c>
      <c r="H144" s="204" cm="1">
        <f t="array" ref="H144">_xlfn.SINGLE(IFERROR(((MMULT(NotlarYuzdelikBasari!$E144:$N144,DersMatris_Degerlendirme!G$4:G$13)/(SUM(DersMatris_Degerlendirme!G$4:G$13)))+(MMULT(NotlarYuzdelikBasari!$AL144:$AU144,DersMatris_Degerlendirme!G$15:G$24)/(SUM(DersMatris_Degerlendirme!G$15:G$24))))/2,0))*(DersMatris!$F$12/100)</f>
        <v>0</v>
      </c>
      <c r="I144" s="204" cm="1">
        <f t="array" ref="I144">_xlfn.SINGLE(IFERROR(((MMULT(NotlarYuzdelikBasari!$E144:$N144,DersMatris_Degerlendirme!H$4:H$13)/(SUM(DersMatris_Degerlendirme!H$4:H$13)))+(MMULT(NotlarYuzdelikBasari!$AL144:$AU144,DersMatris_Degerlendirme!H$15:H$24)/(SUM(DersMatris_Degerlendirme!H$15:H$24))))/2,0))*(DersMatris!$G$12/100)</f>
        <v>0</v>
      </c>
      <c r="J144" s="204" cm="1">
        <f t="array" ref="J144">_xlfn.SINGLE(IFERROR(((MMULT(NotlarYuzdelikBasari!$E144:$N144,DersMatris_Degerlendirme!I$4:I$13)/(SUM(DersMatris_Degerlendirme!I$4:I$13)))+(MMULT(NotlarYuzdelikBasari!$AL144:$AU144,DersMatris_Degerlendirme!I$15:I$24)/(SUM(DersMatris_Degerlendirme!I$15:I$24))))/2,0))*(DersMatris!$H$12/100)</f>
        <v>0</v>
      </c>
      <c r="K144" s="204" cm="1">
        <f t="array" ref="K144">_xlfn.SINGLE(IFERROR(((MMULT(NotlarYuzdelikBasari!$E144:$N144,DersMatris_Degerlendirme!J$4:J$13)/(SUM(DersMatris_Degerlendirme!J$4:J$13)))+(MMULT(NotlarYuzdelikBasari!$AL144:$AU144,DersMatris_Degerlendirme!J$15:J$24)/(SUM(DersMatris_Degerlendirme!J$15:J$24))))/2,0))*(DersMatris!$I$12/100)</f>
        <v>0</v>
      </c>
      <c r="L144" s="204" cm="1">
        <f t="array" ref="L144">_xlfn.SINGLE(IFERROR(((MMULT(NotlarYuzdelikBasari!$E144:$N144,DersMatris_Degerlendirme!K$4:K$13)/(SUM(DersMatris_Degerlendirme!K$4:K$13)))+(MMULT(NotlarYuzdelikBasari!$AL144:$AU144,DersMatris_Degerlendirme!K$15:K$24)/(SUM(DersMatris_Degerlendirme!K$15:K$24))))/2,0))*(DersMatris!$J$12/100)</f>
        <v>0</v>
      </c>
      <c r="M144" s="204" cm="1">
        <f t="array" ref="M144">_xlfn.SINGLE(IFERROR(((MMULT(NotlarYuzdelikBasari!$E144:$N144,DersMatris_Degerlendirme!L$4:L$13)/(SUM(DersMatris_Degerlendirme!L$4:L$13)))+(MMULT(NotlarYuzdelikBasari!$AL144:$AU144,DersMatris_Degerlendirme!L$15:L$24)/(SUM(DersMatris_Degerlendirme!L$15:L$24))))/2,0))*(DersMatris!$K$12/100)</f>
        <v>0</v>
      </c>
      <c r="N144" s="204" cm="1">
        <f t="array" ref="N144">_xlfn.SINGLE(IFERROR(((MMULT(NotlarYuzdelikBasari!$E144:$N144,DersMatris_Degerlendirme!M$4:M$13)/(SUM(DersMatris_Degerlendirme!M$4:M$13)))+(MMULT(NotlarYuzdelikBasari!$AL144:$AU144,DersMatris_Degerlendirme!M$15:M$24)/(SUM(DersMatris_Degerlendirme!M$15:M$24))))/2,0))*(DersMatris!$L$12/100)</f>
        <v>0</v>
      </c>
      <c r="O144" s="204" cm="1">
        <f t="array" ref="O144">_xlfn.SINGLE(IFERROR(((MMULT(NotlarYuzdelikBasari!$E144:$N144,DersMatris_Degerlendirme!N$4:N$13)/(SUM(DersMatris_Degerlendirme!N$4:N$13)))+(MMULT(NotlarYuzdelikBasari!$AL144:$AU144,DersMatris_Degerlendirme!N$15:N$24)/(SUM(DersMatris_Degerlendirme!N$15:N$24))))/2,0))*(DersMatris!$M$12/100)</f>
        <v>0</v>
      </c>
      <c r="P144" s="204" cm="1">
        <f t="array" ref="P144">_xlfn.SINGLE(IFERROR(((MMULT(NotlarYuzdelikBasari!$E144:$N144,DersMatris_Degerlendirme!O$4:O$13)/(SUM(DersMatris_Degerlendirme!O$4:O$13)))+(MMULT(NotlarYuzdelikBasari!$AL144:$AU144,DersMatris_Degerlendirme!O$15:O$24)/(SUM(DersMatris_Degerlendirme!O$15:O$24))))/2,0))*(DersMatris!$N$12/100)</f>
        <v>0</v>
      </c>
      <c r="Q144" s="204" cm="1">
        <f t="array" ref="Q144">_xlfn.SINGLE(IFERROR(((MMULT(NotlarYuzdelikBasari!$E144:$N144,DersMatris_Degerlendirme!P$4:P$13)/(SUM(DersMatris_Degerlendirme!P$4:P$13)))+(MMULT(NotlarYuzdelikBasari!$AL144:$AU144,DersMatris_Degerlendirme!P$15:P$24)/(SUM(DersMatris_Degerlendirme!P$15:P$24))))/2,0))*(DersMatris!$O$12/100)</f>
        <v>0</v>
      </c>
      <c r="R144" s="204" cm="1">
        <f t="array" ref="R144">_xlfn.SINGLE(IFERROR(((MMULT(NotlarYuzdelikBasari!$E144:$N144,DersMatris_Degerlendirme!Q$4:Q$13)/(SUM(DersMatris_Degerlendirme!Q$4:Q$13)))+(MMULT(NotlarYuzdelikBasari!$AL144:$AU144,DersMatris_Degerlendirme!Q$15:Q$24)/(SUM(DersMatris_Degerlendirme!Q$15:Q$24))))/2,0))*(DersMatris!$P$12/100)</f>
        <v>0</v>
      </c>
      <c r="S144" s="204" cm="1">
        <f t="array" ref="S144">_xlfn.SINGLE(IFERROR(((MMULT(NotlarYuzdelikBasari!$E144:$N144,DersMatris_Degerlendirme!R$4:R$13)/(SUM(DersMatris_Degerlendirme!R$4:R$13)))+(MMULT(NotlarYuzdelikBasari!$AL144:$AU144,DersMatris_Degerlendirme!R$15:R$24)/(SUM(DersMatris_Degerlendirme!R$15:R$24))))/2,0))*(DersMatris!$Q$12/100)</f>
        <v>0</v>
      </c>
      <c r="U144" s="188">
        <f>IFERROR(
    (
        IFERROR( MMULT(NotlarYuzdelikBasari!$E144:$N144, Degerlendirme!D$4:D$13) / SUM(Degerlendirme!D$4:D$13), 0 ) +
        IFERROR( MMULT(NotlarYuzdelikBasari!$AL144:$AU144, Degerlendirme!D$15:D$24) / SUM(Degerlendirme!D$15:D$24), 0 )
    ) / 2,
    0
)</f>
        <v>0</v>
      </c>
      <c r="V144" s="188">
        <f>IFERROR(
    (
        IFERROR( MMULT(NotlarYuzdelikBasari!$E144:$N144, Degerlendirme!E$4:E$13) / SUM(Degerlendirme!E$4:E$13), 0 ) +
        IFERROR( MMULT(NotlarYuzdelikBasari!$AL144:$AU144, Degerlendirme!E$15:E$24) / SUM(Degerlendirme!E$15:E$24), 0 )
    ) / 2,
    0
)</f>
        <v>0</v>
      </c>
      <c r="W144" s="188">
        <f>IFERROR(
    (
        IFERROR( MMULT(NotlarYuzdelikBasari!$E144:$N144, Degerlendirme!F$4:F$13) / SUM(Degerlendirme!F$4:F$13), 0 ) +
        IFERROR( MMULT(NotlarYuzdelikBasari!$AL144:$AU144, Degerlendirme!F$15:F$24) / SUM(Degerlendirme!F$15:F$24), 0 )
    ) / 2,
    0
)</f>
        <v>0</v>
      </c>
      <c r="X144" s="188">
        <f>IFERROR(
    (
        IFERROR( MMULT(NotlarYuzdelikBasari!$E144:$N144, Degerlendirme!G$4:G$13) / SUM(Degerlendirme!G$4:G$13), 0 ) +
        IFERROR( MMULT(NotlarYuzdelikBasari!$AL144:$AU144, Degerlendirme!G$15:G$24) / SUM(Degerlendirme!G$15:G$24), 0 )
    ) / 2,
    0
)</f>
        <v>0</v>
      </c>
      <c r="Y144" s="188">
        <f>IFERROR(
    (
        IFERROR( MMULT(NotlarYuzdelikBasari!$E144:$N144, Degerlendirme!H$4:H$13) / SUM(Degerlendirme!H$4:H$13), 0 ) +
        IFERROR( MMULT(NotlarYuzdelikBasari!$AL144:$AU144, Degerlendirme!H$15:H$24) / SUM(Degerlendirme!H$15:H$24), 0 )
    ) / 2,
    0
)</f>
        <v>0</v>
      </c>
      <c r="Z144" s="188">
        <f>IFERROR(
    (
        IFERROR( MMULT(NotlarYuzdelikBasari!$E144:$N144, Degerlendirme!I$4:I$13) / SUM(Degerlendirme!I$4:I$13), 0 ) +
        IFERROR( MMULT(NotlarYuzdelikBasari!$AL144:$AU144, Degerlendirme!I$15:I$24) / SUM(Degerlendirme!I$15:I$24), 0 )
    ) / 2,
    0
)</f>
        <v>0</v>
      </c>
      <c r="AA144" s="188">
        <f>IFERROR(
    (
        IFERROR( MMULT(NotlarYuzdelikBasari!$E144:$N144, Degerlendirme!J$4:J$13) / SUM(Degerlendirme!J$4:J$13), 0 ) +
        IFERROR( MMULT(NotlarYuzdelikBasari!$AL144:$AU144, Degerlendirme!J$15:J$24) / SUM(Degerlendirme!J$15:J$24), 0 )
    ) / 2,
    0
)</f>
        <v>0</v>
      </c>
      <c r="AB144" s="188">
        <f>IFERROR(
    (
        IFERROR( MMULT(NotlarYuzdelikBasari!$E144:$N144, Degerlendirme!K$4:K$13) / SUM(Degerlendirme!K$4:K$13), 0 ) +
        IFERROR( MMULT(NotlarYuzdelikBasari!$AL144:$AU144, Degerlendirme!K$15:K$24) / SUM(Degerlendirme!K$15:K$24), 0 )
    ) / 2,
    0
)</f>
        <v>0</v>
      </c>
    </row>
    <row r="145" spans="1:28" x14ac:dyDescent="0.25">
      <c r="A145" s="94">
        <v>143</v>
      </c>
      <c r="B145" s="143" t="str">
        <f>IF(Notlar!B145&lt;&gt;"",Notlar!B145,"")</f>
        <v/>
      </c>
      <c r="C145" s="144" t="str">
        <f>IF(Notlar!C145&lt;&gt;"",Notlar!C145,"")</f>
        <v/>
      </c>
      <c r="D145" s="184" t="str">
        <f>IF(Notlar!D145&lt;&gt;"",Notlar!D145,"")</f>
        <v/>
      </c>
      <c r="E145" s="208" cm="1">
        <f t="array" ref="E145">_xlfn.SINGLE(IFERROR(((MMULT(NotlarYuzdelikBasari!$E145:$N145,DersMatris_Degerlendirme!D$4:D$13)/(SUM(DersMatris_Degerlendirme!D$4:D$13)))+(MMULT(NotlarYuzdelikBasari!$AL145:$AU145,DersMatris_Degerlendirme!D$15:D$24)/(SUM(DersMatris_Degerlendirme!D$15:D$24))))/2,0))*(DersMatris!$C$12/100)</f>
        <v>0</v>
      </c>
      <c r="F145" s="208" cm="1">
        <f t="array" ref="F145">_xlfn.SINGLE(IFERROR(((MMULT(NotlarYuzdelikBasari!$E145:$N145,DersMatris_Degerlendirme!E$4:E$13)/(SUM(DersMatris_Degerlendirme!E$4:E$13)))+(MMULT(NotlarYuzdelikBasari!$AL145:$AU145,DersMatris_Degerlendirme!E$15:E$24)/(SUM(DersMatris_Degerlendirme!E$15:E$24))))/2,0))*(DersMatris!$D$12/100)</f>
        <v>0</v>
      </c>
      <c r="G145" s="204" cm="1">
        <f t="array" ref="G145">_xlfn.SINGLE(IFERROR(((MMULT(NotlarYuzdelikBasari!$E145:$N145,DersMatris_Degerlendirme!F$4:F$13)/(SUM(DersMatris_Degerlendirme!F$4:F$13)))+(MMULT(NotlarYuzdelikBasari!$AL145:$AU145,DersMatris_Degerlendirme!F$15:F$24)/(SUM(DersMatris_Degerlendirme!F$15:F$24))))/2,0))*(DersMatris!$E$12/100)</f>
        <v>0</v>
      </c>
      <c r="H145" s="204" cm="1">
        <f t="array" ref="H145">_xlfn.SINGLE(IFERROR(((MMULT(NotlarYuzdelikBasari!$E145:$N145,DersMatris_Degerlendirme!G$4:G$13)/(SUM(DersMatris_Degerlendirme!G$4:G$13)))+(MMULT(NotlarYuzdelikBasari!$AL145:$AU145,DersMatris_Degerlendirme!G$15:G$24)/(SUM(DersMatris_Degerlendirme!G$15:G$24))))/2,0))*(DersMatris!$F$12/100)</f>
        <v>0</v>
      </c>
      <c r="I145" s="204" cm="1">
        <f t="array" ref="I145">_xlfn.SINGLE(IFERROR(((MMULT(NotlarYuzdelikBasari!$E145:$N145,DersMatris_Degerlendirme!H$4:H$13)/(SUM(DersMatris_Degerlendirme!H$4:H$13)))+(MMULT(NotlarYuzdelikBasari!$AL145:$AU145,DersMatris_Degerlendirme!H$15:H$24)/(SUM(DersMatris_Degerlendirme!H$15:H$24))))/2,0))*(DersMatris!$G$12/100)</f>
        <v>0</v>
      </c>
      <c r="J145" s="204" cm="1">
        <f t="array" ref="J145">_xlfn.SINGLE(IFERROR(((MMULT(NotlarYuzdelikBasari!$E145:$N145,DersMatris_Degerlendirme!I$4:I$13)/(SUM(DersMatris_Degerlendirme!I$4:I$13)))+(MMULT(NotlarYuzdelikBasari!$AL145:$AU145,DersMatris_Degerlendirme!I$15:I$24)/(SUM(DersMatris_Degerlendirme!I$15:I$24))))/2,0))*(DersMatris!$H$12/100)</f>
        <v>0</v>
      </c>
      <c r="K145" s="204" cm="1">
        <f t="array" ref="K145">_xlfn.SINGLE(IFERROR(((MMULT(NotlarYuzdelikBasari!$E145:$N145,DersMatris_Degerlendirme!J$4:J$13)/(SUM(DersMatris_Degerlendirme!J$4:J$13)))+(MMULT(NotlarYuzdelikBasari!$AL145:$AU145,DersMatris_Degerlendirme!J$15:J$24)/(SUM(DersMatris_Degerlendirme!J$15:J$24))))/2,0))*(DersMatris!$I$12/100)</f>
        <v>0</v>
      </c>
      <c r="L145" s="204" cm="1">
        <f t="array" ref="L145">_xlfn.SINGLE(IFERROR(((MMULT(NotlarYuzdelikBasari!$E145:$N145,DersMatris_Degerlendirme!K$4:K$13)/(SUM(DersMatris_Degerlendirme!K$4:K$13)))+(MMULT(NotlarYuzdelikBasari!$AL145:$AU145,DersMatris_Degerlendirme!K$15:K$24)/(SUM(DersMatris_Degerlendirme!K$15:K$24))))/2,0))*(DersMatris!$J$12/100)</f>
        <v>0</v>
      </c>
      <c r="M145" s="204" cm="1">
        <f t="array" ref="M145">_xlfn.SINGLE(IFERROR(((MMULT(NotlarYuzdelikBasari!$E145:$N145,DersMatris_Degerlendirme!L$4:L$13)/(SUM(DersMatris_Degerlendirme!L$4:L$13)))+(MMULT(NotlarYuzdelikBasari!$AL145:$AU145,DersMatris_Degerlendirme!L$15:L$24)/(SUM(DersMatris_Degerlendirme!L$15:L$24))))/2,0))*(DersMatris!$K$12/100)</f>
        <v>0</v>
      </c>
      <c r="N145" s="204" cm="1">
        <f t="array" ref="N145">_xlfn.SINGLE(IFERROR(((MMULT(NotlarYuzdelikBasari!$E145:$N145,DersMatris_Degerlendirme!M$4:M$13)/(SUM(DersMatris_Degerlendirme!M$4:M$13)))+(MMULT(NotlarYuzdelikBasari!$AL145:$AU145,DersMatris_Degerlendirme!M$15:M$24)/(SUM(DersMatris_Degerlendirme!M$15:M$24))))/2,0))*(DersMatris!$L$12/100)</f>
        <v>0</v>
      </c>
      <c r="O145" s="204" cm="1">
        <f t="array" ref="O145">_xlfn.SINGLE(IFERROR(((MMULT(NotlarYuzdelikBasari!$E145:$N145,DersMatris_Degerlendirme!N$4:N$13)/(SUM(DersMatris_Degerlendirme!N$4:N$13)))+(MMULT(NotlarYuzdelikBasari!$AL145:$AU145,DersMatris_Degerlendirme!N$15:N$24)/(SUM(DersMatris_Degerlendirme!N$15:N$24))))/2,0))*(DersMatris!$M$12/100)</f>
        <v>0</v>
      </c>
      <c r="P145" s="204" cm="1">
        <f t="array" ref="P145">_xlfn.SINGLE(IFERROR(((MMULT(NotlarYuzdelikBasari!$E145:$N145,DersMatris_Degerlendirme!O$4:O$13)/(SUM(DersMatris_Degerlendirme!O$4:O$13)))+(MMULT(NotlarYuzdelikBasari!$AL145:$AU145,DersMatris_Degerlendirme!O$15:O$24)/(SUM(DersMatris_Degerlendirme!O$15:O$24))))/2,0))*(DersMatris!$N$12/100)</f>
        <v>0</v>
      </c>
      <c r="Q145" s="204" cm="1">
        <f t="array" ref="Q145">_xlfn.SINGLE(IFERROR(((MMULT(NotlarYuzdelikBasari!$E145:$N145,DersMatris_Degerlendirme!P$4:P$13)/(SUM(DersMatris_Degerlendirme!P$4:P$13)))+(MMULT(NotlarYuzdelikBasari!$AL145:$AU145,DersMatris_Degerlendirme!P$15:P$24)/(SUM(DersMatris_Degerlendirme!P$15:P$24))))/2,0))*(DersMatris!$O$12/100)</f>
        <v>0</v>
      </c>
      <c r="R145" s="204" cm="1">
        <f t="array" ref="R145">_xlfn.SINGLE(IFERROR(((MMULT(NotlarYuzdelikBasari!$E145:$N145,DersMatris_Degerlendirme!Q$4:Q$13)/(SUM(DersMatris_Degerlendirme!Q$4:Q$13)))+(MMULT(NotlarYuzdelikBasari!$AL145:$AU145,DersMatris_Degerlendirme!Q$15:Q$24)/(SUM(DersMatris_Degerlendirme!Q$15:Q$24))))/2,0))*(DersMatris!$P$12/100)</f>
        <v>0</v>
      </c>
      <c r="S145" s="204" cm="1">
        <f t="array" ref="S145">_xlfn.SINGLE(IFERROR(((MMULT(NotlarYuzdelikBasari!$E145:$N145,DersMatris_Degerlendirme!R$4:R$13)/(SUM(DersMatris_Degerlendirme!R$4:R$13)))+(MMULT(NotlarYuzdelikBasari!$AL145:$AU145,DersMatris_Degerlendirme!R$15:R$24)/(SUM(DersMatris_Degerlendirme!R$15:R$24))))/2,0))*(DersMatris!$Q$12/100)</f>
        <v>0</v>
      </c>
      <c r="U145" s="188">
        <f>IFERROR(
    (
        IFERROR( MMULT(NotlarYuzdelikBasari!$E145:$N145, Degerlendirme!D$4:D$13) / SUM(Degerlendirme!D$4:D$13), 0 ) +
        IFERROR( MMULT(NotlarYuzdelikBasari!$AL145:$AU145, Degerlendirme!D$15:D$24) / SUM(Degerlendirme!D$15:D$24), 0 )
    ) / 2,
    0
)</f>
        <v>0</v>
      </c>
      <c r="V145" s="188">
        <f>IFERROR(
    (
        IFERROR( MMULT(NotlarYuzdelikBasari!$E145:$N145, Degerlendirme!E$4:E$13) / SUM(Degerlendirme!E$4:E$13), 0 ) +
        IFERROR( MMULT(NotlarYuzdelikBasari!$AL145:$AU145, Degerlendirme!E$15:E$24) / SUM(Degerlendirme!E$15:E$24), 0 )
    ) / 2,
    0
)</f>
        <v>0</v>
      </c>
      <c r="W145" s="188">
        <f>IFERROR(
    (
        IFERROR( MMULT(NotlarYuzdelikBasari!$E145:$N145, Degerlendirme!F$4:F$13) / SUM(Degerlendirme!F$4:F$13), 0 ) +
        IFERROR( MMULT(NotlarYuzdelikBasari!$AL145:$AU145, Degerlendirme!F$15:F$24) / SUM(Degerlendirme!F$15:F$24), 0 )
    ) / 2,
    0
)</f>
        <v>0</v>
      </c>
      <c r="X145" s="188">
        <f>IFERROR(
    (
        IFERROR( MMULT(NotlarYuzdelikBasari!$E145:$N145, Degerlendirme!G$4:G$13) / SUM(Degerlendirme!G$4:G$13), 0 ) +
        IFERROR( MMULT(NotlarYuzdelikBasari!$AL145:$AU145, Degerlendirme!G$15:G$24) / SUM(Degerlendirme!G$15:G$24), 0 )
    ) / 2,
    0
)</f>
        <v>0</v>
      </c>
      <c r="Y145" s="188">
        <f>IFERROR(
    (
        IFERROR( MMULT(NotlarYuzdelikBasari!$E145:$N145, Degerlendirme!H$4:H$13) / SUM(Degerlendirme!H$4:H$13), 0 ) +
        IFERROR( MMULT(NotlarYuzdelikBasari!$AL145:$AU145, Degerlendirme!H$15:H$24) / SUM(Degerlendirme!H$15:H$24), 0 )
    ) / 2,
    0
)</f>
        <v>0</v>
      </c>
      <c r="Z145" s="188">
        <f>IFERROR(
    (
        IFERROR( MMULT(NotlarYuzdelikBasari!$E145:$N145, Degerlendirme!I$4:I$13) / SUM(Degerlendirme!I$4:I$13), 0 ) +
        IFERROR( MMULT(NotlarYuzdelikBasari!$AL145:$AU145, Degerlendirme!I$15:I$24) / SUM(Degerlendirme!I$15:I$24), 0 )
    ) / 2,
    0
)</f>
        <v>0</v>
      </c>
      <c r="AA145" s="188">
        <f>IFERROR(
    (
        IFERROR( MMULT(NotlarYuzdelikBasari!$E145:$N145, Degerlendirme!J$4:J$13) / SUM(Degerlendirme!J$4:J$13), 0 ) +
        IFERROR( MMULT(NotlarYuzdelikBasari!$AL145:$AU145, Degerlendirme!J$15:J$24) / SUM(Degerlendirme!J$15:J$24), 0 )
    ) / 2,
    0
)</f>
        <v>0</v>
      </c>
      <c r="AB145" s="188">
        <f>IFERROR(
    (
        IFERROR( MMULT(NotlarYuzdelikBasari!$E145:$N145, Degerlendirme!K$4:K$13) / SUM(Degerlendirme!K$4:K$13), 0 ) +
        IFERROR( MMULT(NotlarYuzdelikBasari!$AL145:$AU145, Degerlendirme!K$15:K$24) / SUM(Degerlendirme!K$15:K$24), 0 )
    ) / 2,
    0
)</f>
        <v>0</v>
      </c>
    </row>
    <row r="146" spans="1:28" x14ac:dyDescent="0.25">
      <c r="A146" s="95">
        <v>144</v>
      </c>
      <c r="B146" s="141" t="str">
        <f>IF(Notlar!B146&lt;&gt;"",Notlar!B146,"")</f>
        <v/>
      </c>
      <c r="C146" s="142" t="str">
        <f>IF(Notlar!C146&lt;&gt;"",Notlar!C146,"")</f>
        <v/>
      </c>
      <c r="D146" s="183" t="str">
        <f>IF(Notlar!D146&lt;&gt;"",Notlar!D146,"")</f>
        <v/>
      </c>
      <c r="E146" s="208" cm="1">
        <f t="array" ref="E146">_xlfn.SINGLE(IFERROR(((MMULT(NotlarYuzdelikBasari!$E146:$N146,DersMatris_Degerlendirme!D$4:D$13)/(SUM(DersMatris_Degerlendirme!D$4:D$13)))+(MMULT(NotlarYuzdelikBasari!$AL146:$AU146,DersMatris_Degerlendirme!D$15:D$24)/(SUM(DersMatris_Degerlendirme!D$15:D$24))))/2,0))*(DersMatris!$C$12/100)</f>
        <v>0</v>
      </c>
      <c r="F146" s="208" cm="1">
        <f t="array" ref="F146">_xlfn.SINGLE(IFERROR(((MMULT(NotlarYuzdelikBasari!$E146:$N146,DersMatris_Degerlendirme!E$4:E$13)/(SUM(DersMatris_Degerlendirme!E$4:E$13)))+(MMULT(NotlarYuzdelikBasari!$AL146:$AU146,DersMatris_Degerlendirme!E$15:E$24)/(SUM(DersMatris_Degerlendirme!E$15:E$24))))/2,0))*(DersMatris!$D$12/100)</f>
        <v>0</v>
      </c>
      <c r="G146" s="204" cm="1">
        <f t="array" ref="G146">_xlfn.SINGLE(IFERROR(((MMULT(NotlarYuzdelikBasari!$E146:$N146,DersMatris_Degerlendirme!F$4:F$13)/(SUM(DersMatris_Degerlendirme!F$4:F$13)))+(MMULT(NotlarYuzdelikBasari!$AL146:$AU146,DersMatris_Degerlendirme!F$15:F$24)/(SUM(DersMatris_Degerlendirme!F$15:F$24))))/2,0))*(DersMatris!$E$12/100)</f>
        <v>0</v>
      </c>
      <c r="H146" s="204" cm="1">
        <f t="array" ref="H146">_xlfn.SINGLE(IFERROR(((MMULT(NotlarYuzdelikBasari!$E146:$N146,DersMatris_Degerlendirme!G$4:G$13)/(SUM(DersMatris_Degerlendirme!G$4:G$13)))+(MMULT(NotlarYuzdelikBasari!$AL146:$AU146,DersMatris_Degerlendirme!G$15:G$24)/(SUM(DersMatris_Degerlendirme!G$15:G$24))))/2,0))*(DersMatris!$F$12/100)</f>
        <v>0</v>
      </c>
      <c r="I146" s="204" cm="1">
        <f t="array" ref="I146">_xlfn.SINGLE(IFERROR(((MMULT(NotlarYuzdelikBasari!$E146:$N146,DersMatris_Degerlendirme!H$4:H$13)/(SUM(DersMatris_Degerlendirme!H$4:H$13)))+(MMULT(NotlarYuzdelikBasari!$AL146:$AU146,DersMatris_Degerlendirme!H$15:H$24)/(SUM(DersMatris_Degerlendirme!H$15:H$24))))/2,0))*(DersMatris!$G$12/100)</f>
        <v>0</v>
      </c>
      <c r="J146" s="204" cm="1">
        <f t="array" ref="J146">_xlfn.SINGLE(IFERROR(((MMULT(NotlarYuzdelikBasari!$E146:$N146,DersMatris_Degerlendirme!I$4:I$13)/(SUM(DersMatris_Degerlendirme!I$4:I$13)))+(MMULT(NotlarYuzdelikBasari!$AL146:$AU146,DersMatris_Degerlendirme!I$15:I$24)/(SUM(DersMatris_Degerlendirme!I$15:I$24))))/2,0))*(DersMatris!$H$12/100)</f>
        <v>0</v>
      </c>
      <c r="K146" s="204" cm="1">
        <f t="array" ref="K146">_xlfn.SINGLE(IFERROR(((MMULT(NotlarYuzdelikBasari!$E146:$N146,DersMatris_Degerlendirme!J$4:J$13)/(SUM(DersMatris_Degerlendirme!J$4:J$13)))+(MMULT(NotlarYuzdelikBasari!$AL146:$AU146,DersMatris_Degerlendirme!J$15:J$24)/(SUM(DersMatris_Degerlendirme!J$15:J$24))))/2,0))*(DersMatris!$I$12/100)</f>
        <v>0</v>
      </c>
      <c r="L146" s="204" cm="1">
        <f t="array" ref="L146">_xlfn.SINGLE(IFERROR(((MMULT(NotlarYuzdelikBasari!$E146:$N146,DersMatris_Degerlendirme!K$4:K$13)/(SUM(DersMatris_Degerlendirme!K$4:K$13)))+(MMULT(NotlarYuzdelikBasari!$AL146:$AU146,DersMatris_Degerlendirme!K$15:K$24)/(SUM(DersMatris_Degerlendirme!K$15:K$24))))/2,0))*(DersMatris!$J$12/100)</f>
        <v>0</v>
      </c>
      <c r="M146" s="204" cm="1">
        <f t="array" ref="M146">_xlfn.SINGLE(IFERROR(((MMULT(NotlarYuzdelikBasari!$E146:$N146,DersMatris_Degerlendirme!L$4:L$13)/(SUM(DersMatris_Degerlendirme!L$4:L$13)))+(MMULT(NotlarYuzdelikBasari!$AL146:$AU146,DersMatris_Degerlendirme!L$15:L$24)/(SUM(DersMatris_Degerlendirme!L$15:L$24))))/2,0))*(DersMatris!$K$12/100)</f>
        <v>0</v>
      </c>
      <c r="N146" s="204" cm="1">
        <f t="array" ref="N146">_xlfn.SINGLE(IFERROR(((MMULT(NotlarYuzdelikBasari!$E146:$N146,DersMatris_Degerlendirme!M$4:M$13)/(SUM(DersMatris_Degerlendirme!M$4:M$13)))+(MMULT(NotlarYuzdelikBasari!$AL146:$AU146,DersMatris_Degerlendirme!M$15:M$24)/(SUM(DersMatris_Degerlendirme!M$15:M$24))))/2,0))*(DersMatris!$L$12/100)</f>
        <v>0</v>
      </c>
      <c r="O146" s="204" cm="1">
        <f t="array" ref="O146">_xlfn.SINGLE(IFERROR(((MMULT(NotlarYuzdelikBasari!$E146:$N146,DersMatris_Degerlendirme!N$4:N$13)/(SUM(DersMatris_Degerlendirme!N$4:N$13)))+(MMULT(NotlarYuzdelikBasari!$AL146:$AU146,DersMatris_Degerlendirme!N$15:N$24)/(SUM(DersMatris_Degerlendirme!N$15:N$24))))/2,0))*(DersMatris!$M$12/100)</f>
        <v>0</v>
      </c>
      <c r="P146" s="204" cm="1">
        <f t="array" ref="P146">_xlfn.SINGLE(IFERROR(((MMULT(NotlarYuzdelikBasari!$E146:$N146,DersMatris_Degerlendirme!O$4:O$13)/(SUM(DersMatris_Degerlendirme!O$4:O$13)))+(MMULT(NotlarYuzdelikBasari!$AL146:$AU146,DersMatris_Degerlendirme!O$15:O$24)/(SUM(DersMatris_Degerlendirme!O$15:O$24))))/2,0))*(DersMatris!$N$12/100)</f>
        <v>0</v>
      </c>
      <c r="Q146" s="204" cm="1">
        <f t="array" ref="Q146">_xlfn.SINGLE(IFERROR(((MMULT(NotlarYuzdelikBasari!$E146:$N146,DersMatris_Degerlendirme!P$4:P$13)/(SUM(DersMatris_Degerlendirme!P$4:P$13)))+(MMULT(NotlarYuzdelikBasari!$AL146:$AU146,DersMatris_Degerlendirme!P$15:P$24)/(SUM(DersMatris_Degerlendirme!P$15:P$24))))/2,0))*(DersMatris!$O$12/100)</f>
        <v>0</v>
      </c>
      <c r="R146" s="204" cm="1">
        <f t="array" ref="R146">_xlfn.SINGLE(IFERROR(((MMULT(NotlarYuzdelikBasari!$E146:$N146,DersMatris_Degerlendirme!Q$4:Q$13)/(SUM(DersMatris_Degerlendirme!Q$4:Q$13)))+(MMULT(NotlarYuzdelikBasari!$AL146:$AU146,DersMatris_Degerlendirme!Q$15:Q$24)/(SUM(DersMatris_Degerlendirme!Q$15:Q$24))))/2,0))*(DersMatris!$P$12/100)</f>
        <v>0</v>
      </c>
      <c r="S146" s="204" cm="1">
        <f t="array" ref="S146">_xlfn.SINGLE(IFERROR(((MMULT(NotlarYuzdelikBasari!$E146:$N146,DersMatris_Degerlendirme!R$4:R$13)/(SUM(DersMatris_Degerlendirme!R$4:R$13)))+(MMULT(NotlarYuzdelikBasari!$AL146:$AU146,DersMatris_Degerlendirme!R$15:R$24)/(SUM(DersMatris_Degerlendirme!R$15:R$24))))/2,0))*(DersMatris!$Q$12/100)</f>
        <v>0</v>
      </c>
      <c r="U146" s="188">
        <f>IFERROR(
    (
        IFERROR( MMULT(NotlarYuzdelikBasari!$E146:$N146, Degerlendirme!D$4:D$13) / SUM(Degerlendirme!D$4:D$13), 0 ) +
        IFERROR( MMULT(NotlarYuzdelikBasari!$AL146:$AU146, Degerlendirme!D$15:D$24) / SUM(Degerlendirme!D$15:D$24), 0 )
    ) / 2,
    0
)</f>
        <v>0</v>
      </c>
      <c r="V146" s="188">
        <f>IFERROR(
    (
        IFERROR( MMULT(NotlarYuzdelikBasari!$E146:$N146, Degerlendirme!E$4:E$13) / SUM(Degerlendirme!E$4:E$13), 0 ) +
        IFERROR( MMULT(NotlarYuzdelikBasari!$AL146:$AU146, Degerlendirme!E$15:E$24) / SUM(Degerlendirme!E$15:E$24), 0 )
    ) / 2,
    0
)</f>
        <v>0</v>
      </c>
      <c r="W146" s="188">
        <f>IFERROR(
    (
        IFERROR( MMULT(NotlarYuzdelikBasari!$E146:$N146, Degerlendirme!F$4:F$13) / SUM(Degerlendirme!F$4:F$13), 0 ) +
        IFERROR( MMULT(NotlarYuzdelikBasari!$AL146:$AU146, Degerlendirme!F$15:F$24) / SUM(Degerlendirme!F$15:F$24), 0 )
    ) / 2,
    0
)</f>
        <v>0</v>
      </c>
      <c r="X146" s="188">
        <f>IFERROR(
    (
        IFERROR( MMULT(NotlarYuzdelikBasari!$E146:$N146, Degerlendirme!G$4:G$13) / SUM(Degerlendirme!G$4:G$13), 0 ) +
        IFERROR( MMULT(NotlarYuzdelikBasari!$AL146:$AU146, Degerlendirme!G$15:G$24) / SUM(Degerlendirme!G$15:G$24), 0 )
    ) / 2,
    0
)</f>
        <v>0</v>
      </c>
      <c r="Y146" s="188">
        <f>IFERROR(
    (
        IFERROR( MMULT(NotlarYuzdelikBasari!$E146:$N146, Degerlendirme!H$4:H$13) / SUM(Degerlendirme!H$4:H$13), 0 ) +
        IFERROR( MMULT(NotlarYuzdelikBasari!$AL146:$AU146, Degerlendirme!H$15:H$24) / SUM(Degerlendirme!H$15:H$24), 0 )
    ) / 2,
    0
)</f>
        <v>0</v>
      </c>
      <c r="Z146" s="188">
        <f>IFERROR(
    (
        IFERROR( MMULT(NotlarYuzdelikBasari!$E146:$N146, Degerlendirme!I$4:I$13) / SUM(Degerlendirme!I$4:I$13), 0 ) +
        IFERROR( MMULT(NotlarYuzdelikBasari!$AL146:$AU146, Degerlendirme!I$15:I$24) / SUM(Degerlendirme!I$15:I$24), 0 )
    ) / 2,
    0
)</f>
        <v>0</v>
      </c>
      <c r="AA146" s="188">
        <f>IFERROR(
    (
        IFERROR( MMULT(NotlarYuzdelikBasari!$E146:$N146, Degerlendirme!J$4:J$13) / SUM(Degerlendirme!J$4:J$13), 0 ) +
        IFERROR( MMULT(NotlarYuzdelikBasari!$AL146:$AU146, Degerlendirme!J$15:J$24) / SUM(Degerlendirme!J$15:J$24), 0 )
    ) / 2,
    0
)</f>
        <v>0</v>
      </c>
      <c r="AB146" s="188">
        <f>IFERROR(
    (
        IFERROR( MMULT(NotlarYuzdelikBasari!$E146:$N146, Degerlendirme!K$4:K$13) / SUM(Degerlendirme!K$4:K$13), 0 ) +
        IFERROR( MMULT(NotlarYuzdelikBasari!$AL146:$AU146, Degerlendirme!K$15:K$24) / SUM(Degerlendirme!K$15:K$24), 0 )
    ) / 2,
    0
)</f>
        <v>0</v>
      </c>
    </row>
    <row r="147" spans="1:28" x14ac:dyDescent="0.25">
      <c r="A147" s="94">
        <v>145</v>
      </c>
      <c r="B147" s="143" t="str">
        <f>IF(Notlar!B147&lt;&gt;"",Notlar!B147,"")</f>
        <v/>
      </c>
      <c r="C147" s="144" t="str">
        <f>IF(Notlar!C147&lt;&gt;"",Notlar!C147,"")</f>
        <v/>
      </c>
      <c r="D147" s="184" t="str">
        <f>IF(Notlar!D147&lt;&gt;"",Notlar!D147,"")</f>
        <v/>
      </c>
      <c r="E147" s="208" cm="1">
        <f t="array" ref="E147">_xlfn.SINGLE(IFERROR(((MMULT(NotlarYuzdelikBasari!$E147:$N147,DersMatris_Degerlendirme!D$4:D$13)/(SUM(DersMatris_Degerlendirme!D$4:D$13)))+(MMULT(NotlarYuzdelikBasari!$AL147:$AU147,DersMatris_Degerlendirme!D$15:D$24)/(SUM(DersMatris_Degerlendirme!D$15:D$24))))/2,0))*(DersMatris!$C$12/100)</f>
        <v>0</v>
      </c>
      <c r="F147" s="208" cm="1">
        <f t="array" ref="F147">_xlfn.SINGLE(IFERROR(((MMULT(NotlarYuzdelikBasari!$E147:$N147,DersMatris_Degerlendirme!E$4:E$13)/(SUM(DersMatris_Degerlendirme!E$4:E$13)))+(MMULT(NotlarYuzdelikBasari!$AL147:$AU147,DersMatris_Degerlendirme!E$15:E$24)/(SUM(DersMatris_Degerlendirme!E$15:E$24))))/2,0))*(DersMatris!$D$12/100)</f>
        <v>0</v>
      </c>
      <c r="G147" s="204" cm="1">
        <f t="array" ref="G147">_xlfn.SINGLE(IFERROR(((MMULT(NotlarYuzdelikBasari!$E147:$N147,DersMatris_Degerlendirme!F$4:F$13)/(SUM(DersMatris_Degerlendirme!F$4:F$13)))+(MMULT(NotlarYuzdelikBasari!$AL147:$AU147,DersMatris_Degerlendirme!F$15:F$24)/(SUM(DersMatris_Degerlendirme!F$15:F$24))))/2,0))*(DersMatris!$E$12/100)</f>
        <v>0</v>
      </c>
      <c r="H147" s="204" cm="1">
        <f t="array" ref="H147">_xlfn.SINGLE(IFERROR(((MMULT(NotlarYuzdelikBasari!$E147:$N147,DersMatris_Degerlendirme!G$4:G$13)/(SUM(DersMatris_Degerlendirme!G$4:G$13)))+(MMULT(NotlarYuzdelikBasari!$AL147:$AU147,DersMatris_Degerlendirme!G$15:G$24)/(SUM(DersMatris_Degerlendirme!G$15:G$24))))/2,0))*(DersMatris!$F$12/100)</f>
        <v>0</v>
      </c>
      <c r="I147" s="204" cm="1">
        <f t="array" ref="I147">_xlfn.SINGLE(IFERROR(((MMULT(NotlarYuzdelikBasari!$E147:$N147,DersMatris_Degerlendirme!H$4:H$13)/(SUM(DersMatris_Degerlendirme!H$4:H$13)))+(MMULT(NotlarYuzdelikBasari!$AL147:$AU147,DersMatris_Degerlendirme!H$15:H$24)/(SUM(DersMatris_Degerlendirme!H$15:H$24))))/2,0))*(DersMatris!$G$12/100)</f>
        <v>0</v>
      </c>
      <c r="J147" s="204" cm="1">
        <f t="array" ref="J147">_xlfn.SINGLE(IFERROR(((MMULT(NotlarYuzdelikBasari!$E147:$N147,DersMatris_Degerlendirme!I$4:I$13)/(SUM(DersMatris_Degerlendirme!I$4:I$13)))+(MMULT(NotlarYuzdelikBasari!$AL147:$AU147,DersMatris_Degerlendirme!I$15:I$24)/(SUM(DersMatris_Degerlendirme!I$15:I$24))))/2,0))*(DersMatris!$H$12/100)</f>
        <v>0</v>
      </c>
      <c r="K147" s="204" cm="1">
        <f t="array" ref="K147">_xlfn.SINGLE(IFERROR(((MMULT(NotlarYuzdelikBasari!$E147:$N147,DersMatris_Degerlendirme!J$4:J$13)/(SUM(DersMatris_Degerlendirme!J$4:J$13)))+(MMULT(NotlarYuzdelikBasari!$AL147:$AU147,DersMatris_Degerlendirme!J$15:J$24)/(SUM(DersMatris_Degerlendirme!J$15:J$24))))/2,0))*(DersMatris!$I$12/100)</f>
        <v>0</v>
      </c>
      <c r="L147" s="204" cm="1">
        <f t="array" ref="L147">_xlfn.SINGLE(IFERROR(((MMULT(NotlarYuzdelikBasari!$E147:$N147,DersMatris_Degerlendirme!K$4:K$13)/(SUM(DersMatris_Degerlendirme!K$4:K$13)))+(MMULT(NotlarYuzdelikBasari!$AL147:$AU147,DersMatris_Degerlendirme!K$15:K$24)/(SUM(DersMatris_Degerlendirme!K$15:K$24))))/2,0))*(DersMatris!$J$12/100)</f>
        <v>0</v>
      </c>
      <c r="M147" s="204" cm="1">
        <f t="array" ref="M147">_xlfn.SINGLE(IFERROR(((MMULT(NotlarYuzdelikBasari!$E147:$N147,DersMatris_Degerlendirme!L$4:L$13)/(SUM(DersMatris_Degerlendirme!L$4:L$13)))+(MMULT(NotlarYuzdelikBasari!$AL147:$AU147,DersMatris_Degerlendirme!L$15:L$24)/(SUM(DersMatris_Degerlendirme!L$15:L$24))))/2,0))*(DersMatris!$K$12/100)</f>
        <v>0</v>
      </c>
      <c r="N147" s="204" cm="1">
        <f t="array" ref="N147">_xlfn.SINGLE(IFERROR(((MMULT(NotlarYuzdelikBasari!$E147:$N147,DersMatris_Degerlendirme!M$4:M$13)/(SUM(DersMatris_Degerlendirme!M$4:M$13)))+(MMULT(NotlarYuzdelikBasari!$AL147:$AU147,DersMatris_Degerlendirme!M$15:M$24)/(SUM(DersMatris_Degerlendirme!M$15:M$24))))/2,0))*(DersMatris!$L$12/100)</f>
        <v>0</v>
      </c>
      <c r="O147" s="204" cm="1">
        <f t="array" ref="O147">_xlfn.SINGLE(IFERROR(((MMULT(NotlarYuzdelikBasari!$E147:$N147,DersMatris_Degerlendirme!N$4:N$13)/(SUM(DersMatris_Degerlendirme!N$4:N$13)))+(MMULT(NotlarYuzdelikBasari!$AL147:$AU147,DersMatris_Degerlendirme!N$15:N$24)/(SUM(DersMatris_Degerlendirme!N$15:N$24))))/2,0))*(DersMatris!$M$12/100)</f>
        <v>0</v>
      </c>
      <c r="P147" s="204" cm="1">
        <f t="array" ref="P147">_xlfn.SINGLE(IFERROR(((MMULT(NotlarYuzdelikBasari!$E147:$N147,DersMatris_Degerlendirme!O$4:O$13)/(SUM(DersMatris_Degerlendirme!O$4:O$13)))+(MMULT(NotlarYuzdelikBasari!$AL147:$AU147,DersMatris_Degerlendirme!O$15:O$24)/(SUM(DersMatris_Degerlendirme!O$15:O$24))))/2,0))*(DersMatris!$N$12/100)</f>
        <v>0</v>
      </c>
      <c r="Q147" s="204" cm="1">
        <f t="array" ref="Q147">_xlfn.SINGLE(IFERROR(((MMULT(NotlarYuzdelikBasari!$E147:$N147,DersMatris_Degerlendirme!P$4:P$13)/(SUM(DersMatris_Degerlendirme!P$4:P$13)))+(MMULT(NotlarYuzdelikBasari!$AL147:$AU147,DersMatris_Degerlendirme!P$15:P$24)/(SUM(DersMatris_Degerlendirme!P$15:P$24))))/2,0))*(DersMatris!$O$12/100)</f>
        <v>0</v>
      </c>
      <c r="R147" s="204" cm="1">
        <f t="array" ref="R147">_xlfn.SINGLE(IFERROR(((MMULT(NotlarYuzdelikBasari!$E147:$N147,DersMatris_Degerlendirme!Q$4:Q$13)/(SUM(DersMatris_Degerlendirme!Q$4:Q$13)))+(MMULT(NotlarYuzdelikBasari!$AL147:$AU147,DersMatris_Degerlendirme!Q$15:Q$24)/(SUM(DersMatris_Degerlendirme!Q$15:Q$24))))/2,0))*(DersMatris!$P$12/100)</f>
        <v>0</v>
      </c>
      <c r="S147" s="204" cm="1">
        <f t="array" ref="S147">_xlfn.SINGLE(IFERROR(((MMULT(NotlarYuzdelikBasari!$E147:$N147,DersMatris_Degerlendirme!R$4:R$13)/(SUM(DersMatris_Degerlendirme!R$4:R$13)))+(MMULT(NotlarYuzdelikBasari!$AL147:$AU147,DersMatris_Degerlendirme!R$15:R$24)/(SUM(DersMatris_Degerlendirme!R$15:R$24))))/2,0))*(DersMatris!$Q$12/100)</f>
        <v>0</v>
      </c>
      <c r="U147" s="188">
        <f>IFERROR(
    (
        IFERROR( MMULT(NotlarYuzdelikBasari!$E147:$N147, Degerlendirme!D$4:D$13) / SUM(Degerlendirme!D$4:D$13), 0 ) +
        IFERROR( MMULT(NotlarYuzdelikBasari!$AL147:$AU147, Degerlendirme!D$15:D$24) / SUM(Degerlendirme!D$15:D$24), 0 )
    ) / 2,
    0
)</f>
        <v>0</v>
      </c>
      <c r="V147" s="188">
        <f>IFERROR(
    (
        IFERROR( MMULT(NotlarYuzdelikBasari!$E147:$N147, Degerlendirme!E$4:E$13) / SUM(Degerlendirme!E$4:E$13), 0 ) +
        IFERROR( MMULT(NotlarYuzdelikBasari!$AL147:$AU147, Degerlendirme!E$15:E$24) / SUM(Degerlendirme!E$15:E$24), 0 )
    ) / 2,
    0
)</f>
        <v>0</v>
      </c>
      <c r="W147" s="188">
        <f>IFERROR(
    (
        IFERROR( MMULT(NotlarYuzdelikBasari!$E147:$N147, Degerlendirme!F$4:F$13) / SUM(Degerlendirme!F$4:F$13), 0 ) +
        IFERROR( MMULT(NotlarYuzdelikBasari!$AL147:$AU147, Degerlendirme!F$15:F$24) / SUM(Degerlendirme!F$15:F$24), 0 )
    ) / 2,
    0
)</f>
        <v>0</v>
      </c>
      <c r="X147" s="188">
        <f>IFERROR(
    (
        IFERROR( MMULT(NotlarYuzdelikBasari!$E147:$N147, Degerlendirme!G$4:G$13) / SUM(Degerlendirme!G$4:G$13), 0 ) +
        IFERROR( MMULT(NotlarYuzdelikBasari!$AL147:$AU147, Degerlendirme!G$15:G$24) / SUM(Degerlendirme!G$15:G$24), 0 )
    ) / 2,
    0
)</f>
        <v>0</v>
      </c>
      <c r="Y147" s="188">
        <f>IFERROR(
    (
        IFERROR( MMULT(NotlarYuzdelikBasari!$E147:$N147, Degerlendirme!H$4:H$13) / SUM(Degerlendirme!H$4:H$13), 0 ) +
        IFERROR( MMULT(NotlarYuzdelikBasari!$AL147:$AU147, Degerlendirme!H$15:H$24) / SUM(Degerlendirme!H$15:H$24), 0 )
    ) / 2,
    0
)</f>
        <v>0</v>
      </c>
      <c r="Z147" s="188">
        <f>IFERROR(
    (
        IFERROR( MMULT(NotlarYuzdelikBasari!$E147:$N147, Degerlendirme!I$4:I$13) / SUM(Degerlendirme!I$4:I$13), 0 ) +
        IFERROR( MMULT(NotlarYuzdelikBasari!$AL147:$AU147, Degerlendirme!I$15:I$24) / SUM(Degerlendirme!I$15:I$24), 0 )
    ) / 2,
    0
)</f>
        <v>0</v>
      </c>
      <c r="AA147" s="188">
        <f>IFERROR(
    (
        IFERROR( MMULT(NotlarYuzdelikBasari!$E147:$N147, Degerlendirme!J$4:J$13) / SUM(Degerlendirme!J$4:J$13), 0 ) +
        IFERROR( MMULT(NotlarYuzdelikBasari!$AL147:$AU147, Degerlendirme!J$15:J$24) / SUM(Degerlendirme!J$15:J$24), 0 )
    ) / 2,
    0
)</f>
        <v>0</v>
      </c>
      <c r="AB147" s="188">
        <f>IFERROR(
    (
        IFERROR( MMULT(NotlarYuzdelikBasari!$E147:$N147, Degerlendirme!K$4:K$13) / SUM(Degerlendirme!K$4:K$13), 0 ) +
        IFERROR( MMULT(NotlarYuzdelikBasari!$AL147:$AU147, Degerlendirme!K$15:K$24) / SUM(Degerlendirme!K$15:K$24), 0 )
    ) / 2,
    0
)</f>
        <v>0</v>
      </c>
    </row>
    <row r="148" spans="1:28" x14ac:dyDescent="0.25">
      <c r="A148" s="95">
        <v>146</v>
      </c>
      <c r="B148" s="141" t="str">
        <f>IF(Notlar!B148&lt;&gt;"",Notlar!B148,"")</f>
        <v/>
      </c>
      <c r="C148" s="142" t="str">
        <f>IF(Notlar!C148&lt;&gt;"",Notlar!C148,"")</f>
        <v/>
      </c>
      <c r="D148" s="183" t="str">
        <f>IF(Notlar!D148&lt;&gt;"",Notlar!D148,"")</f>
        <v/>
      </c>
      <c r="E148" s="208" cm="1">
        <f t="array" ref="E148">_xlfn.SINGLE(IFERROR(((MMULT(NotlarYuzdelikBasari!$E148:$N148,DersMatris_Degerlendirme!D$4:D$13)/(SUM(DersMatris_Degerlendirme!D$4:D$13)))+(MMULT(NotlarYuzdelikBasari!$AL148:$AU148,DersMatris_Degerlendirme!D$15:D$24)/(SUM(DersMatris_Degerlendirme!D$15:D$24))))/2,0))*(DersMatris!$C$12/100)</f>
        <v>0</v>
      </c>
      <c r="F148" s="208" cm="1">
        <f t="array" ref="F148">_xlfn.SINGLE(IFERROR(((MMULT(NotlarYuzdelikBasari!$E148:$N148,DersMatris_Degerlendirme!E$4:E$13)/(SUM(DersMatris_Degerlendirme!E$4:E$13)))+(MMULT(NotlarYuzdelikBasari!$AL148:$AU148,DersMatris_Degerlendirme!E$15:E$24)/(SUM(DersMatris_Degerlendirme!E$15:E$24))))/2,0))*(DersMatris!$D$12/100)</f>
        <v>0</v>
      </c>
      <c r="G148" s="204" cm="1">
        <f t="array" ref="G148">_xlfn.SINGLE(IFERROR(((MMULT(NotlarYuzdelikBasari!$E148:$N148,DersMatris_Degerlendirme!F$4:F$13)/(SUM(DersMatris_Degerlendirme!F$4:F$13)))+(MMULT(NotlarYuzdelikBasari!$AL148:$AU148,DersMatris_Degerlendirme!F$15:F$24)/(SUM(DersMatris_Degerlendirme!F$15:F$24))))/2,0))*(DersMatris!$E$12/100)</f>
        <v>0</v>
      </c>
      <c r="H148" s="204" cm="1">
        <f t="array" ref="H148">_xlfn.SINGLE(IFERROR(((MMULT(NotlarYuzdelikBasari!$E148:$N148,DersMatris_Degerlendirme!G$4:G$13)/(SUM(DersMatris_Degerlendirme!G$4:G$13)))+(MMULT(NotlarYuzdelikBasari!$AL148:$AU148,DersMatris_Degerlendirme!G$15:G$24)/(SUM(DersMatris_Degerlendirme!G$15:G$24))))/2,0))*(DersMatris!$F$12/100)</f>
        <v>0</v>
      </c>
      <c r="I148" s="204" cm="1">
        <f t="array" ref="I148">_xlfn.SINGLE(IFERROR(((MMULT(NotlarYuzdelikBasari!$E148:$N148,DersMatris_Degerlendirme!H$4:H$13)/(SUM(DersMatris_Degerlendirme!H$4:H$13)))+(MMULT(NotlarYuzdelikBasari!$AL148:$AU148,DersMatris_Degerlendirme!H$15:H$24)/(SUM(DersMatris_Degerlendirme!H$15:H$24))))/2,0))*(DersMatris!$G$12/100)</f>
        <v>0</v>
      </c>
      <c r="J148" s="204" cm="1">
        <f t="array" ref="J148">_xlfn.SINGLE(IFERROR(((MMULT(NotlarYuzdelikBasari!$E148:$N148,DersMatris_Degerlendirme!I$4:I$13)/(SUM(DersMatris_Degerlendirme!I$4:I$13)))+(MMULT(NotlarYuzdelikBasari!$AL148:$AU148,DersMatris_Degerlendirme!I$15:I$24)/(SUM(DersMatris_Degerlendirme!I$15:I$24))))/2,0))*(DersMatris!$H$12/100)</f>
        <v>0</v>
      </c>
      <c r="K148" s="204" cm="1">
        <f t="array" ref="K148">_xlfn.SINGLE(IFERROR(((MMULT(NotlarYuzdelikBasari!$E148:$N148,DersMatris_Degerlendirme!J$4:J$13)/(SUM(DersMatris_Degerlendirme!J$4:J$13)))+(MMULT(NotlarYuzdelikBasari!$AL148:$AU148,DersMatris_Degerlendirme!J$15:J$24)/(SUM(DersMatris_Degerlendirme!J$15:J$24))))/2,0))*(DersMatris!$I$12/100)</f>
        <v>0</v>
      </c>
      <c r="L148" s="204" cm="1">
        <f t="array" ref="L148">_xlfn.SINGLE(IFERROR(((MMULT(NotlarYuzdelikBasari!$E148:$N148,DersMatris_Degerlendirme!K$4:K$13)/(SUM(DersMatris_Degerlendirme!K$4:K$13)))+(MMULT(NotlarYuzdelikBasari!$AL148:$AU148,DersMatris_Degerlendirme!K$15:K$24)/(SUM(DersMatris_Degerlendirme!K$15:K$24))))/2,0))*(DersMatris!$J$12/100)</f>
        <v>0</v>
      </c>
      <c r="M148" s="204" cm="1">
        <f t="array" ref="M148">_xlfn.SINGLE(IFERROR(((MMULT(NotlarYuzdelikBasari!$E148:$N148,DersMatris_Degerlendirme!L$4:L$13)/(SUM(DersMatris_Degerlendirme!L$4:L$13)))+(MMULT(NotlarYuzdelikBasari!$AL148:$AU148,DersMatris_Degerlendirme!L$15:L$24)/(SUM(DersMatris_Degerlendirme!L$15:L$24))))/2,0))*(DersMatris!$K$12/100)</f>
        <v>0</v>
      </c>
      <c r="N148" s="204" cm="1">
        <f t="array" ref="N148">_xlfn.SINGLE(IFERROR(((MMULT(NotlarYuzdelikBasari!$E148:$N148,DersMatris_Degerlendirme!M$4:M$13)/(SUM(DersMatris_Degerlendirme!M$4:M$13)))+(MMULT(NotlarYuzdelikBasari!$AL148:$AU148,DersMatris_Degerlendirme!M$15:M$24)/(SUM(DersMatris_Degerlendirme!M$15:M$24))))/2,0))*(DersMatris!$L$12/100)</f>
        <v>0</v>
      </c>
      <c r="O148" s="204" cm="1">
        <f t="array" ref="O148">_xlfn.SINGLE(IFERROR(((MMULT(NotlarYuzdelikBasari!$E148:$N148,DersMatris_Degerlendirme!N$4:N$13)/(SUM(DersMatris_Degerlendirme!N$4:N$13)))+(MMULT(NotlarYuzdelikBasari!$AL148:$AU148,DersMatris_Degerlendirme!N$15:N$24)/(SUM(DersMatris_Degerlendirme!N$15:N$24))))/2,0))*(DersMatris!$M$12/100)</f>
        <v>0</v>
      </c>
      <c r="P148" s="204" cm="1">
        <f t="array" ref="P148">_xlfn.SINGLE(IFERROR(((MMULT(NotlarYuzdelikBasari!$E148:$N148,DersMatris_Degerlendirme!O$4:O$13)/(SUM(DersMatris_Degerlendirme!O$4:O$13)))+(MMULT(NotlarYuzdelikBasari!$AL148:$AU148,DersMatris_Degerlendirme!O$15:O$24)/(SUM(DersMatris_Degerlendirme!O$15:O$24))))/2,0))*(DersMatris!$N$12/100)</f>
        <v>0</v>
      </c>
      <c r="Q148" s="204" cm="1">
        <f t="array" ref="Q148">_xlfn.SINGLE(IFERROR(((MMULT(NotlarYuzdelikBasari!$E148:$N148,DersMatris_Degerlendirme!P$4:P$13)/(SUM(DersMatris_Degerlendirme!P$4:P$13)))+(MMULT(NotlarYuzdelikBasari!$AL148:$AU148,DersMatris_Degerlendirme!P$15:P$24)/(SUM(DersMatris_Degerlendirme!P$15:P$24))))/2,0))*(DersMatris!$O$12/100)</f>
        <v>0</v>
      </c>
      <c r="R148" s="204" cm="1">
        <f t="array" ref="R148">_xlfn.SINGLE(IFERROR(((MMULT(NotlarYuzdelikBasari!$E148:$N148,DersMatris_Degerlendirme!Q$4:Q$13)/(SUM(DersMatris_Degerlendirme!Q$4:Q$13)))+(MMULT(NotlarYuzdelikBasari!$AL148:$AU148,DersMatris_Degerlendirme!Q$15:Q$24)/(SUM(DersMatris_Degerlendirme!Q$15:Q$24))))/2,0))*(DersMatris!$P$12/100)</f>
        <v>0</v>
      </c>
      <c r="S148" s="204" cm="1">
        <f t="array" ref="S148">_xlfn.SINGLE(IFERROR(((MMULT(NotlarYuzdelikBasari!$E148:$N148,DersMatris_Degerlendirme!R$4:R$13)/(SUM(DersMatris_Degerlendirme!R$4:R$13)))+(MMULT(NotlarYuzdelikBasari!$AL148:$AU148,DersMatris_Degerlendirme!R$15:R$24)/(SUM(DersMatris_Degerlendirme!R$15:R$24))))/2,0))*(DersMatris!$Q$12/100)</f>
        <v>0</v>
      </c>
      <c r="U148" s="188">
        <f>IFERROR(
    (
        IFERROR( MMULT(NotlarYuzdelikBasari!$E148:$N148, Degerlendirme!D$4:D$13) / SUM(Degerlendirme!D$4:D$13), 0 ) +
        IFERROR( MMULT(NotlarYuzdelikBasari!$AL148:$AU148, Degerlendirme!D$15:D$24) / SUM(Degerlendirme!D$15:D$24), 0 )
    ) / 2,
    0
)</f>
        <v>0</v>
      </c>
      <c r="V148" s="188">
        <f>IFERROR(
    (
        IFERROR( MMULT(NotlarYuzdelikBasari!$E148:$N148, Degerlendirme!E$4:E$13) / SUM(Degerlendirme!E$4:E$13), 0 ) +
        IFERROR( MMULT(NotlarYuzdelikBasari!$AL148:$AU148, Degerlendirme!E$15:E$24) / SUM(Degerlendirme!E$15:E$24), 0 )
    ) / 2,
    0
)</f>
        <v>0</v>
      </c>
      <c r="W148" s="188">
        <f>IFERROR(
    (
        IFERROR( MMULT(NotlarYuzdelikBasari!$E148:$N148, Degerlendirme!F$4:F$13) / SUM(Degerlendirme!F$4:F$13), 0 ) +
        IFERROR( MMULT(NotlarYuzdelikBasari!$AL148:$AU148, Degerlendirme!F$15:F$24) / SUM(Degerlendirme!F$15:F$24), 0 )
    ) / 2,
    0
)</f>
        <v>0</v>
      </c>
      <c r="X148" s="188">
        <f>IFERROR(
    (
        IFERROR( MMULT(NotlarYuzdelikBasari!$E148:$N148, Degerlendirme!G$4:G$13) / SUM(Degerlendirme!G$4:G$13), 0 ) +
        IFERROR( MMULT(NotlarYuzdelikBasari!$AL148:$AU148, Degerlendirme!G$15:G$24) / SUM(Degerlendirme!G$15:G$24), 0 )
    ) / 2,
    0
)</f>
        <v>0</v>
      </c>
      <c r="Y148" s="188">
        <f>IFERROR(
    (
        IFERROR( MMULT(NotlarYuzdelikBasari!$E148:$N148, Degerlendirme!H$4:H$13) / SUM(Degerlendirme!H$4:H$13), 0 ) +
        IFERROR( MMULT(NotlarYuzdelikBasari!$AL148:$AU148, Degerlendirme!H$15:H$24) / SUM(Degerlendirme!H$15:H$24), 0 )
    ) / 2,
    0
)</f>
        <v>0</v>
      </c>
      <c r="Z148" s="188">
        <f>IFERROR(
    (
        IFERROR( MMULT(NotlarYuzdelikBasari!$E148:$N148, Degerlendirme!I$4:I$13) / SUM(Degerlendirme!I$4:I$13), 0 ) +
        IFERROR( MMULT(NotlarYuzdelikBasari!$AL148:$AU148, Degerlendirme!I$15:I$24) / SUM(Degerlendirme!I$15:I$24), 0 )
    ) / 2,
    0
)</f>
        <v>0</v>
      </c>
      <c r="AA148" s="188">
        <f>IFERROR(
    (
        IFERROR( MMULT(NotlarYuzdelikBasari!$E148:$N148, Degerlendirme!J$4:J$13) / SUM(Degerlendirme!J$4:J$13), 0 ) +
        IFERROR( MMULT(NotlarYuzdelikBasari!$AL148:$AU148, Degerlendirme!J$15:J$24) / SUM(Degerlendirme!J$15:J$24), 0 )
    ) / 2,
    0
)</f>
        <v>0</v>
      </c>
      <c r="AB148" s="188">
        <f>IFERROR(
    (
        IFERROR( MMULT(NotlarYuzdelikBasari!$E148:$N148, Degerlendirme!K$4:K$13) / SUM(Degerlendirme!K$4:K$13), 0 ) +
        IFERROR( MMULT(NotlarYuzdelikBasari!$AL148:$AU148, Degerlendirme!K$15:K$24) / SUM(Degerlendirme!K$15:K$24), 0 )
    ) / 2,
    0
)</f>
        <v>0</v>
      </c>
    </row>
    <row r="149" spans="1:28" x14ac:dyDescent="0.25">
      <c r="A149" s="94">
        <v>147</v>
      </c>
      <c r="B149" s="143" t="str">
        <f>IF(Notlar!B149&lt;&gt;"",Notlar!B149,"")</f>
        <v/>
      </c>
      <c r="C149" s="144" t="str">
        <f>IF(Notlar!C149&lt;&gt;"",Notlar!C149,"")</f>
        <v/>
      </c>
      <c r="D149" s="184" t="str">
        <f>IF(Notlar!D149&lt;&gt;"",Notlar!D149,"")</f>
        <v/>
      </c>
      <c r="E149" s="208" cm="1">
        <f t="array" ref="E149">_xlfn.SINGLE(IFERROR(((MMULT(NotlarYuzdelikBasari!$E149:$N149,DersMatris_Degerlendirme!D$4:D$13)/(SUM(DersMatris_Degerlendirme!D$4:D$13)))+(MMULT(NotlarYuzdelikBasari!$AL149:$AU149,DersMatris_Degerlendirme!D$15:D$24)/(SUM(DersMatris_Degerlendirme!D$15:D$24))))/2,0))*(DersMatris!$C$12/100)</f>
        <v>0</v>
      </c>
      <c r="F149" s="208" cm="1">
        <f t="array" ref="F149">_xlfn.SINGLE(IFERROR(((MMULT(NotlarYuzdelikBasari!$E149:$N149,DersMatris_Degerlendirme!E$4:E$13)/(SUM(DersMatris_Degerlendirme!E$4:E$13)))+(MMULT(NotlarYuzdelikBasari!$AL149:$AU149,DersMatris_Degerlendirme!E$15:E$24)/(SUM(DersMatris_Degerlendirme!E$15:E$24))))/2,0))*(DersMatris!$D$12/100)</f>
        <v>0</v>
      </c>
      <c r="G149" s="204" cm="1">
        <f t="array" ref="G149">_xlfn.SINGLE(IFERROR(((MMULT(NotlarYuzdelikBasari!$E149:$N149,DersMatris_Degerlendirme!F$4:F$13)/(SUM(DersMatris_Degerlendirme!F$4:F$13)))+(MMULT(NotlarYuzdelikBasari!$AL149:$AU149,DersMatris_Degerlendirme!F$15:F$24)/(SUM(DersMatris_Degerlendirme!F$15:F$24))))/2,0))*(DersMatris!$E$12/100)</f>
        <v>0</v>
      </c>
      <c r="H149" s="204" cm="1">
        <f t="array" ref="H149">_xlfn.SINGLE(IFERROR(((MMULT(NotlarYuzdelikBasari!$E149:$N149,DersMatris_Degerlendirme!G$4:G$13)/(SUM(DersMatris_Degerlendirme!G$4:G$13)))+(MMULT(NotlarYuzdelikBasari!$AL149:$AU149,DersMatris_Degerlendirme!G$15:G$24)/(SUM(DersMatris_Degerlendirme!G$15:G$24))))/2,0))*(DersMatris!$F$12/100)</f>
        <v>0</v>
      </c>
      <c r="I149" s="204" cm="1">
        <f t="array" ref="I149">_xlfn.SINGLE(IFERROR(((MMULT(NotlarYuzdelikBasari!$E149:$N149,DersMatris_Degerlendirme!H$4:H$13)/(SUM(DersMatris_Degerlendirme!H$4:H$13)))+(MMULT(NotlarYuzdelikBasari!$AL149:$AU149,DersMatris_Degerlendirme!H$15:H$24)/(SUM(DersMatris_Degerlendirme!H$15:H$24))))/2,0))*(DersMatris!$G$12/100)</f>
        <v>0</v>
      </c>
      <c r="J149" s="204" cm="1">
        <f t="array" ref="J149">_xlfn.SINGLE(IFERROR(((MMULT(NotlarYuzdelikBasari!$E149:$N149,DersMatris_Degerlendirme!I$4:I$13)/(SUM(DersMatris_Degerlendirme!I$4:I$13)))+(MMULT(NotlarYuzdelikBasari!$AL149:$AU149,DersMatris_Degerlendirme!I$15:I$24)/(SUM(DersMatris_Degerlendirme!I$15:I$24))))/2,0))*(DersMatris!$H$12/100)</f>
        <v>0</v>
      </c>
      <c r="K149" s="204" cm="1">
        <f t="array" ref="K149">_xlfn.SINGLE(IFERROR(((MMULT(NotlarYuzdelikBasari!$E149:$N149,DersMatris_Degerlendirme!J$4:J$13)/(SUM(DersMatris_Degerlendirme!J$4:J$13)))+(MMULT(NotlarYuzdelikBasari!$AL149:$AU149,DersMatris_Degerlendirme!J$15:J$24)/(SUM(DersMatris_Degerlendirme!J$15:J$24))))/2,0))*(DersMatris!$I$12/100)</f>
        <v>0</v>
      </c>
      <c r="L149" s="204" cm="1">
        <f t="array" ref="L149">_xlfn.SINGLE(IFERROR(((MMULT(NotlarYuzdelikBasari!$E149:$N149,DersMatris_Degerlendirme!K$4:K$13)/(SUM(DersMatris_Degerlendirme!K$4:K$13)))+(MMULT(NotlarYuzdelikBasari!$AL149:$AU149,DersMatris_Degerlendirme!K$15:K$24)/(SUM(DersMatris_Degerlendirme!K$15:K$24))))/2,0))*(DersMatris!$J$12/100)</f>
        <v>0</v>
      </c>
      <c r="M149" s="204" cm="1">
        <f t="array" ref="M149">_xlfn.SINGLE(IFERROR(((MMULT(NotlarYuzdelikBasari!$E149:$N149,DersMatris_Degerlendirme!L$4:L$13)/(SUM(DersMatris_Degerlendirme!L$4:L$13)))+(MMULT(NotlarYuzdelikBasari!$AL149:$AU149,DersMatris_Degerlendirme!L$15:L$24)/(SUM(DersMatris_Degerlendirme!L$15:L$24))))/2,0))*(DersMatris!$K$12/100)</f>
        <v>0</v>
      </c>
      <c r="N149" s="204" cm="1">
        <f t="array" ref="N149">_xlfn.SINGLE(IFERROR(((MMULT(NotlarYuzdelikBasari!$E149:$N149,DersMatris_Degerlendirme!M$4:M$13)/(SUM(DersMatris_Degerlendirme!M$4:M$13)))+(MMULT(NotlarYuzdelikBasari!$AL149:$AU149,DersMatris_Degerlendirme!M$15:M$24)/(SUM(DersMatris_Degerlendirme!M$15:M$24))))/2,0))*(DersMatris!$L$12/100)</f>
        <v>0</v>
      </c>
      <c r="O149" s="204" cm="1">
        <f t="array" ref="O149">_xlfn.SINGLE(IFERROR(((MMULT(NotlarYuzdelikBasari!$E149:$N149,DersMatris_Degerlendirme!N$4:N$13)/(SUM(DersMatris_Degerlendirme!N$4:N$13)))+(MMULT(NotlarYuzdelikBasari!$AL149:$AU149,DersMatris_Degerlendirme!N$15:N$24)/(SUM(DersMatris_Degerlendirme!N$15:N$24))))/2,0))*(DersMatris!$M$12/100)</f>
        <v>0</v>
      </c>
      <c r="P149" s="204" cm="1">
        <f t="array" ref="P149">_xlfn.SINGLE(IFERROR(((MMULT(NotlarYuzdelikBasari!$E149:$N149,DersMatris_Degerlendirme!O$4:O$13)/(SUM(DersMatris_Degerlendirme!O$4:O$13)))+(MMULT(NotlarYuzdelikBasari!$AL149:$AU149,DersMatris_Degerlendirme!O$15:O$24)/(SUM(DersMatris_Degerlendirme!O$15:O$24))))/2,0))*(DersMatris!$N$12/100)</f>
        <v>0</v>
      </c>
      <c r="Q149" s="204" cm="1">
        <f t="array" ref="Q149">_xlfn.SINGLE(IFERROR(((MMULT(NotlarYuzdelikBasari!$E149:$N149,DersMatris_Degerlendirme!P$4:P$13)/(SUM(DersMatris_Degerlendirme!P$4:P$13)))+(MMULT(NotlarYuzdelikBasari!$AL149:$AU149,DersMatris_Degerlendirme!P$15:P$24)/(SUM(DersMatris_Degerlendirme!P$15:P$24))))/2,0))*(DersMatris!$O$12/100)</f>
        <v>0</v>
      </c>
      <c r="R149" s="204" cm="1">
        <f t="array" ref="R149">_xlfn.SINGLE(IFERROR(((MMULT(NotlarYuzdelikBasari!$E149:$N149,DersMatris_Degerlendirme!Q$4:Q$13)/(SUM(DersMatris_Degerlendirme!Q$4:Q$13)))+(MMULT(NotlarYuzdelikBasari!$AL149:$AU149,DersMatris_Degerlendirme!Q$15:Q$24)/(SUM(DersMatris_Degerlendirme!Q$15:Q$24))))/2,0))*(DersMatris!$P$12/100)</f>
        <v>0</v>
      </c>
      <c r="S149" s="204" cm="1">
        <f t="array" ref="S149">_xlfn.SINGLE(IFERROR(((MMULT(NotlarYuzdelikBasari!$E149:$N149,DersMatris_Degerlendirme!R$4:R$13)/(SUM(DersMatris_Degerlendirme!R$4:R$13)))+(MMULT(NotlarYuzdelikBasari!$AL149:$AU149,DersMatris_Degerlendirme!R$15:R$24)/(SUM(DersMatris_Degerlendirme!R$15:R$24))))/2,0))*(DersMatris!$Q$12/100)</f>
        <v>0</v>
      </c>
      <c r="U149" s="188">
        <f>IFERROR(
    (
        IFERROR( MMULT(NotlarYuzdelikBasari!$E149:$N149, Degerlendirme!D$4:D$13) / SUM(Degerlendirme!D$4:D$13), 0 ) +
        IFERROR( MMULT(NotlarYuzdelikBasari!$AL149:$AU149, Degerlendirme!D$15:D$24) / SUM(Degerlendirme!D$15:D$24), 0 )
    ) / 2,
    0
)</f>
        <v>0</v>
      </c>
      <c r="V149" s="188">
        <f>IFERROR(
    (
        IFERROR( MMULT(NotlarYuzdelikBasari!$E149:$N149, Degerlendirme!E$4:E$13) / SUM(Degerlendirme!E$4:E$13), 0 ) +
        IFERROR( MMULT(NotlarYuzdelikBasari!$AL149:$AU149, Degerlendirme!E$15:E$24) / SUM(Degerlendirme!E$15:E$24), 0 )
    ) / 2,
    0
)</f>
        <v>0</v>
      </c>
      <c r="W149" s="188">
        <f>IFERROR(
    (
        IFERROR( MMULT(NotlarYuzdelikBasari!$E149:$N149, Degerlendirme!F$4:F$13) / SUM(Degerlendirme!F$4:F$13), 0 ) +
        IFERROR( MMULT(NotlarYuzdelikBasari!$AL149:$AU149, Degerlendirme!F$15:F$24) / SUM(Degerlendirme!F$15:F$24), 0 )
    ) / 2,
    0
)</f>
        <v>0</v>
      </c>
      <c r="X149" s="188">
        <f>IFERROR(
    (
        IFERROR( MMULT(NotlarYuzdelikBasari!$E149:$N149, Degerlendirme!G$4:G$13) / SUM(Degerlendirme!G$4:G$13), 0 ) +
        IFERROR( MMULT(NotlarYuzdelikBasari!$AL149:$AU149, Degerlendirme!G$15:G$24) / SUM(Degerlendirme!G$15:G$24), 0 )
    ) / 2,
    0
)</f>
        <v>0</v>
      </c>
      <c r="Y149" s="188">
        <f>IFERROR(
    (
        IFERROR( MMULT(NotlarYuzdelikBasari!$E149:$N149, Degerlendirme!H$4:H$13) / SUM(Degerlendirme!H$4:H$13), 0 ) +
        IFERROR( MMULT(NotlarYuzdelikBasari!$AL149:$AU149, Degerlendirme!H$15:H$24) / SUM(Degerlendirme!H$15:H$24), 0 )
    ) / 2,
    0
)</f>
        <v>0</v>
      </c>
      <c r="Z149" s="188">
        <f>IFERROR(
    (
        IFERROR( MMULT(NotlarYuzdelikBasari!$E149:$N149, Degerlendirme!I$4:I$13) / SUM(Degerlendirme!I$4:I$13), 0 ) +
        IFERROR( MMULT(NotlarYuzdelikBasari!$AL149:$AU149, Degerlendirme!I$15:I$24) / SUM(Degerlendirme!I$15:I$24), 0 )
    ) / 2,
    0
)</f>
        <v>0</v>
      </c>
      <c r="AA149" s="188">
        <f>IFERROR(
    (
        IFERROR( MMULT(NotlarYuzdelikBasari!$E149:$N149, Degerlendirme!J$4:J$13) / SUM(Degerlendirme!J$4:J$13), 0 ) +
        IFERROR( MMULT(NotlarYuzdelikBasari!$AL149:$AU149, Degerlendirme!J$15:J$24) / SUM(Degerlendirme!J$15:J$24), 0 )
    ) / 2,
    0
)</f>
        <v>0</v>
      </c>
      <c r="AB149" s="188">
        <f>IFERROR(
    (
        IFERROR( MMULT(NotlarYuzdelikBasari!$E149:$N149, Degerlendirme!K$4:K$13) / SUM(Degerlendirme!K$4:K$13), 0 ) +
        IFERROR( MMULT(NotlarYuzdelikBasari!$AL149:$AU149, Degerlendirme!K$15:K$24) / SUM(Degerlendirme!K$15:K$24), 0 )
    ) / 2,
    0
)</f>
        <v>0</v>
      </c>
    </row>
    <row r="150" spans="1:28" x14ac:dyDescent="0.25">
      <c r="A150" s="95">
        <v>148</v>
      </c>
      <c r="B150" s="141" t="str">
        <f>IF(Notlar!B150&lt;&gt;"",Notlar!B150,"")</f>
        <v/>
      </c>
      <c r="C150" s="142" t="str">
        <f>IF(Notlar!C150&lt;&gt;"",Notlar!C150,"")</f>
        <v/>
      </c>
      <c r="D150" s="183" t="str">
        <f>IF(Notlar!D150&lt;&gt;"",Notlar!D150,"")</f>
        <v/>
      </c>
      <c r="E150" s="208" cm="1">
        <f t="array" ref="E150">_xlfn.SINGLE(IFERROR(((MMULT(NotlarYuzdelikBasari!$E150:$N150,DersMatris_Degerlendirme!D$4:D$13)/(SUM(DersMatris_Degerlendirme!D$4:D$13)))+(MMULT(NotlarYuzdelikBasari!$AL150:$AU150,DersMatris_Degerlendirme!D$15:D$24)/(SUM(DersMatris_Degerlendirme!D$15:D$24))))/2,0))*(DersMatris!$C$12/100)</f>
        <v>0</v>
      </c>
      <c r="F150" s="208" cm="1">
        <f t="array" ref="F150">_xlfn.SINGLE(IFERROR(((MMULT(NotlarYuzdelikBasari!$E150:$N150,DersMatris_Degerlendirme!E$4:E$13)/(SUM(DersMatris_Degerlendirme!E$4:E$13)))+(MMULT(NotlarYuzdelikBasari!$AL150:$AU150,DersMatris_Degerlendirme!E$15:E$24)/(SUM(DersMatris_Degerlendirme!E$15:E$24))))/2,0))*(DersMatris!$D$12/100)</f>
        <v>0</v>
      </c>
      <c r="G150" s="204" cm="1">
        <f t="array" ref="G150">_xlfn.SINGLE(IFERROR(((MMULT(NotlarYuzdelikBasari!$E150:$N150,DersMatris_Degerlendirme!F$4:F$13)/(SUM(DersMatris_Degerlendirme!F$4:F$13)))+(MMULT(NotlarYuzdelikBasari!$AL150:$AU150,DersMatris_Degerlendirme!F$15:F$24)/(SUM(DersMatris_Degerlendirme!F$15:F$24))))/2,0))*(DersMatris!$E$12/100)</f>
        <v>0</v>
      </c>
      <c r="H150" s="204" cm="1">
        <f t="array" ref="H150">_xlfn.SINGLE(IFERROR(((MMULT(NotlarYuzdelikBasari!$E150:$N150,DersMatris_Degerlendirme!G$4:G$13)/(SUM(DersMatris_Degerlendirme!G$4:G$13)))+(MMULT(NotlarYuzdelikBasari!$AL150:$AU150,DersMatris_Degerlendirme!G$15:G$24)/(SUM(DersMatris_Degerlendirme!G$15:G$24))))/2,0))*(DersMatris!$F$12/100)</f>
        <v>0</v>
      </c>
      <c r="I150" s="204" cm="1">
        <f t="array" ref="I150">_xlfn.SINGLE(IFERROR(((MMULT(NotlarYuzdelikBasari!$E150:$N150,DersMatris_Degerlendirme!H$4:H$13)/(SUM(DersMatris_Degerlendirme!H$4:H$13)))+(MMULT(NotlarYuzdelikBasari!$AL150:$AU150,DersMatris_Degerlendirme!H$15:H$24)/(SUM(DersMatris_Degerlendirme!H$15:H$24))))/2,0))*(DersMatris!$G$12/100)</f>
        <v>0</v>
      </c>
      <c r="J150" s="204" cm="1">
        <f t="array" ref="J150">_xlfn.SINGLE(IFERROR(((MMULT(NotlarYuzdelikBasari!$E150:$N150,DersMatris_Degerlendirme!I$4:I$13)/(SUM(DersMatris_Degerlendirme!I$4:I$13)))+(MMULT(NotlarYuzdelikBasari!$AL150:$AU150,DersMatris_Degerlendirme!I$15:I$24)/(SUM(DersMatris_Degerlendirme!I$15:I$24))))/2,0))*(DersMatris!$H$12/100)</f>
        <v>0</v>
      </c>
      <c r="K150" s="204" cm="1">
        <f t="array" ref="K150">_xlfn.SINGLE(IFERROR(((MMULT(NotlarYuzdelikBasari!$E150:$N150,DersMatris_Degerlendirme!J$4:J$13)/(SUM(DersMatris_Degerlendirme!J$4:J$13)))+(MMULT(NotlarYuzdelikBasari!$AL150:$AU150,DersMatris_Degerlendirme!J$15:J$24)/(SUM(DersMatris_Degerlendirme!J$15:J$24))))/2,0))*(DersMatris!$I$12/100)</f>
        <v>0</v>
      </c>
      <c r="L150" s="204" cm="1">
        <f t="array" ref="L150">_xlfn.SINGLE(IFERROR(((MMULT(NotlarYuzdelikBasari!$E150:$N150,DersMatris_Degerlendirme!K$4:K$13)/(SUM(DersMatris_Degerlendirme!K$4:K$13)))+(MMULT(NotlarYuzdelikBasari!$AL150:$AU150,DersMatris_Degerlendirme!K$15:K$24)/(SUM(DersMatris_Degerlendirme!K$15:K$24))))/2,0))*(DersMatris!$J$12/100)</f>
        <v>0</v>
      </c>
      <c r="M150" s="204" cm="1">
        <f t="array" ref="M150">_xlfn.SINGLE(IFERROR(((MMULT(NotlarYuzdelikBasari!$E150:$N150,DersMatris_Degerlendirme!L$4:L$13)/(SUM(DersMatris_Degerlendirme!L$4:L$13)))+(MMULT(NotlarYuzdelikBasari!$AL150:$AU150,DersMatris_Degerlendirme!L$15:L$24)/(SUM(DersMatris_Degerlendirme!L$15:L$24))))/2,0))*(DersMatris!$K$12/100)</f>
        <v>0</v>
      </c>
      <c r="N150" s="204" cm="1">
        <f t="array" ref="N150">_xlfn.SINGLE(IFERROR(((MMULT(NotlarYuzdelikBasari!$E150:$N150,DersMatris_Degerlendirme!M$4:M$13)/(SUM(DersMatris_Degerlendirme!M$4:M$13)))+(MMULT(NotlarYuzdelikBasari!$AL150:$AU150,DersMatris_Degerlendirme!M$15:M$24)/(SUM(DersMatris_Degerlendirme!M$15:M$24))))/2,0))*(DersMatris!$L$12/100)</f>
        <v>0</v>
      </c>
      <c r="O150" s="204" cm="1">
        <f t="array" ref="O150">_xlfn.SINGLE(IFERROR(((MMULT(NotlarYuzdelikBasari!$E150:$N150,DersMatris_Degerlendirme!N$4:N$13)/(SUM(DersMatris_Degerlendirme!N$4:N$13)))+(MMULT(NotlarYuzdelikBasari!$AL150:$AU150,DersMatris_Degerlendirme!N$15:N$24)/(SUM(DersMatris_Degerlendirme!N$15:N$24))))/2,0))*(DersMatris!$M$12/100)</f>
        <v>0</v>
      </c>
      <c r="P150" s="204" cm="1">
        <f t="array" ref="P150">_xlfn.SINGLE(IFERROR(((MMULT(NotlarYuzdelikBasari!$E150:$N150,DersMatris_Degerlendirme!O$4:O$13)/(SUM(DersMatris_Degerlendirme!O$4:O$13)))+(MMULT(NotlarYuzdelikBasari!$AL150:$AU150,DersMatris_Degerlendirme!O$15:O$24)/(SUM(DersMatris_Degerlendirme!O$15:O$24))))/2,0))*(DersMatris!$N$12/100)</f>
        <v>0</v>
      </c>
      <c r="Q150" s="204" cm="1">
        <f t="array" ref="Q150">_xlfn.SINGLE(IFERROR(((MMULT(NotlarYuzdelikBasari!$E150:$N150,DersMatris_Degerlendirme!P$4:P$13)/(SUM(DersMatris_Degerlendirme!P$4:P$13)))+(MMULT(NotlarYuzdelikBasari!$AL150:$AU150,DersMatris_Degerlendirme!P$15:P$24)/(SUM(DersMatris_Degerlendirme!P$15:P$24))))/2,0))*(DersMatris!$O$12/100)</f>
        <v>0</v>
      </c>
      <c r="R150" s="204" cm="1">
        <f t="array" ref="R150">_xlfn.SINGLE(IFERROR(((MMULT(NotlarYuzdelikBasari!$E150:$N150,DersMatris_Degerlendirme!Q$4:Q$13)/(SUM(DersMatris_Degerlendirme!Q$4:Q$13)))+(MMULT(NotlarYuzdelikBasari!$AL150:$AU150,DersMatris_Degerlendirme!Q$15:Q$24)/(SUM(DersMatris_Degerlendirme!Q$15:Q$24))))/2,0))*(DersMatris!$P$12/100)</f>
        <v>0</v>
      </c>
      <c r="S150" s="204" cm="1">
        <f t="array" ref="S150">_xlfn.SINGLE(IFERROR(((MMULT(NotlarYuzdelikBasari!$E150:$N150,DersMatris_Degerlendirme!R$4:R$13)/(SUM(DersMatris_Degerlendirme!R$4:R$13)))+(MMULT(NotlarYuzdelikBasari!$AL150:$AU150,DersMatris_Degerlendirme!R$15:R$24)/(SUM(DersMatris_Degerlendirme!R$15:R$24))))/2,0))*(DersMatris!$Q$12/100)</f>
        <v>0</v>
      </c>
      <c r="U150" s="188">
        <f>IFERROR(
    (
        IFERROR( MMULT(NotlarYuzdelikBasari!$E150:$N150, Degerlendirme!D$4:D$13) / SUM(Degerlendirme!D$4:D$13), 0 ) +
        IFERROR( MMULT(NotlarYuzdelikBasari!$AL150:$AU150, Degerlendirme!D$15:D$24) / SUM(Degerlendirme!D$15:D$24), 0 )
    ) / 2,
    0
)</f>
        <v>0</v>
      </c>
      <c r="V150" s="188">
        <f>IFERROR(
    (
        IFERROR( MMULT(NotlarYuzdelikBasari!$E150:$N150, Degerlendirme!E$4:E$13) / SUM(Degerlendirme!E$4:E$13), 0 ) +
        IFERROR( MMULT(NotlarYuzdelikBasari!$AL150:$AU150, Degerlendirme!E$15:E$24) / SUM(Degerlendirme!E$15:E$24), 0 )
    ) / 2,
    0
)</f>
        <v>0</v>
      </c>
      <c r="W150" s="188">
        <f>IFERROR(
    (
        IFERROR( MMULT(NotlarYuzdelikBasari!$E150:$N150, Degerlendirme!F$4:F$13) / SUM(Degerlendirme!F$4:F$13), 0 ) +
        IFERROR( MMULT(NotlarYuzdelikBasari!$AL150:$AU150, Degerlendirme!F$15:F$24) / SUM(Degerlendirme!F$15:F$24), 0 )
    ) / 2,
    0
)</f>
        <v>0</v>
      </c>
      <c r="X150" s="188">
        <f>IFERROR(
    (
        IFERROR( MMULT(NotlarYuzdelikBasari!$E150:$N150, Degerlendirme!G$4:G$13) / SUM(Degerlendirme!G$4:G$13), 0 ) +
        IFERROR( MMULT(NotlarYuzdelikBasari!$AL150:$AU150, Degerlendirme!G$15:G$24) / SUM(Degerlendirme!G$15:G$24), 0 )
    ) / 2,
    0
)</f>
        <v>0</v>
      </c>
      <c r="Y150" s="188">
        <f>IFERROR(
    (
        IFERROR( MMULT(NotlarYuzdelikBasari!$E150:$N150, Degerlendirme!H$4:H$13) / SUM(Degerlendirme!H$4:H$13), 0 ) +
        IFERROR( MMULT(NotlarYuzdelikBasari!$AL150:$AU150, Degerlendirme!H$15:H$24) / SUM(Degerlendirme!H$15:H$24), 0 )
    ) / 2,
    0
)</f>
        <v>0</v>
      </c>
      <c r="Z150" s="188">
        <f>IFERROR(
    (
        IFERROR( MMULT(NotlarYuzdelikBasari!$E150:$N150, Degerlendirme!I$4:I$13) / SUM(Degerlendirme!I$4:I$13), 0 ) +
        IFERROR( MMULT(NotlarYuzdelikBasari!$AL150:$AU150, Degerlendirme!I$15:I$24) / SUM(Degerlendirme!I$15:I$24), 0 )
    ) / 2,
    0
)</f>
        <v>0</v>
      </c>
      <c r="AA150" s="188">
        <f>IFERROR(
    (
        IFERROR( MMULT(NotlarYuzdelikBasari!$E150:$N150, Degerlendirme!J$4:J$13) / SUM(Degerlendirme!J$4:J$13), 0 ) +
        IFERROR( MMULT(NotlarYuzdelikBasari!$AL150:$AU150, Degerlendirme!J$15:J$24) / SUM(Degerlendirme!J$15:J$24), 0 )
    ) / 2,
    0
)</f>
        <v>0</v>
      </c>
      <c r="AB150" s="188">
        <f>IFERROR(
    (
        IFERROR( MMULT(NotlarYuzdelikBasari!$E150:$N150, Degerlendirme!K$4:K$13) / SUM(Degerlendirme!K$4:K$13), 0 ) +
        IFERROR( MMULT(NotlarYuzdelikBasari!$AL150:$AU150, Degerlendirme!K$15:K$24) / SUM(Degerlendirme!K$15:K$24), 0 )
    ) / 2,
    0
)</f>
        <v>0</v>
      </c>
    </row>
    <row r="151" spans="1:28" x14ac:dyDescent="0.25">
      <c r="A151" s="94">
        <v>149</v>
      </c>
      <c r="B151" s="143" t="str">
        <f>IF(Notlar!B151&lt;&gt;"",Notlar!B151,"")</f>
        <v/>
      </c>
      <c r="C151" s="144" t="str">
        <f>IF(Notlar!C151&lt;&gt;"",Notlar!C151,"")</f>
        <v/>
      </c>
      <c r="D151" s="184" t="str">
        <f>IF(Notlar!D151&lt;&gt;"",Notlar!D151,"")</f>
        <v/>
      </c>
      <c r="E151" s="208" cm="1">
        <f t="array" ref="E151">_xlfn.SINGLE(IFERROR(((MMULT(NotlarYuzdelikBasari!$E151:$N151,DersMatris_Degerlendirme!D$4:D$13)/(SUM(DersMatris_Degerlendirme!D$4:D$13)))+(MMULT(NotlarYuzdelikBasari!$AL151:$AU151,DersMatris_Degerlendirme!D$15:D$24)/(SUM(DersMatris_Degerlendirme!D$15:D$24))))/2,0))*(DersMatris!$C$12/100)</f>
        <v>0</v>
      </c>
      <c r="F151" s="208" cm="1">
        <f t="array" ref="F151">_xlfn.SINGLE(IFERROR(((MMULT(NotlarYuzdelikBasari!$E151:$N151,DersMatris_Degerlendirme!E$4:E$13)/(SUM(DersMatris_Degerlendirme!E$4:E$13)))+(MMULT(NotlarYuzdelikBasari!$AL151:$AU151,DersMatris_Degerlendirme!E$15:E$24)/(SUM(DersMatris_Degerlendirme!E$15:E$24))))/2,0))*(DersMatris!$D$12/100)</f>
        <v>0</v>
      </c>
      <c r="G151" s="204" cm="1">
        <f t="array" ref="G151">_xlfn.SINGLE(IFERROR(((MMULT(NotlarYuzdelikBasari!$E151:$N151,DersMatris_Degerlendirme!F$4:F$13)/(SUM(DersMatris_Degerlendirme!F$4:F$13)))+(MMULT(NotlarYuzdelikBasari!$AL151:$AU151,DersMatris_Degerlendirme!F$15:F$24)/(SUM(DersMatris_Degerlendirme!F$15:F$24))))/2,0))*(DersMatris!$E$12/100)</f>
        <v>0</v>
      </c>
      <c r="H151" s="204" cm="1">
        <f t="array" ref="H151">_xlfn.SINGLE(IFERROR(((MMULT(NotlarYuzdelikBasari!$E151:$N151,DersMatris_Degerlendirme!G$4:G$13)/(SUM(DersMatris_Degerlendirme!G$4:G$13)))+(MMULT(NotlarYuzdelikBasari!$AL151:$AU151,DersMatris_Degerlendirme!G$15:G$24)/(SUM(DersMatris_Degerlendirme!G$15:G$24))))/2,0))*(DersMatris!$F$12/100)</f>
        <v>0</v>
      </c>
      <c r="I151" s="204" cm="1">
        <f t="array" ref="I151">_xlfn.SINGLE(IFERROR(((MMULT(NotlarYuzdelikBasari!$E151:$N151,DersMatris_Degerlendirme!H$4:H$13)/(SUM(DersMatris_Degerlendirme!H$4:H$13)))+(MMULT(NotlarYuzdelikBasari!$AL151:$AU151,DersMatris_Degerlendirme!H$15:H$24)/(SUM(DersMatris_Degerlendirme!H$15:H$24))))/2,0))*(DersMatris!$G$12/100)</f>
        <v>0</v>
      </c>
      <c r="J151" s="204" cm="1">
        <f t="array" ref="J151">_xlfn.SINGLE(IFERROR(((MMULT(NotlarYuzdelikBasari!$E151:$N151,DersMatris_Degerlendirme!I$4:I$13)/(SUM(DersMatris_Degerlendirme!I$4:I$13)))+(MMULT(NotlarYuzdelikBasari!$AL151:$AU151,DersMatris_Degerlendirme!I$15:I$24)/(SUM(DersMatris_Degerlendirme!I$15:I$24))))/2,0))*(DersMatris!$H$12/100)</f>
        <v>0</v>
      </c>
      <c r="K151" s="204" cm="1">
        <f t="array" ref="K151">_xlfn.SINGLE(IFERROR(((MMULT(NotlarYuzdelikBasari!$E151:$N151,DersMatris_Degerlendirme!J$4:J$13)/(SUM(DersMatris_Degerlendirme!J$4:J$13)))+(MMULT(NotlarYuzdelikBasari!$AL151:$AU151,DersMatris_Degerlendirme!J$15:J$24)/(SUM(DersMatris_Degerlendirme!J$15:J$24))))/2,0))*(DersMatris!$I$12/100)</f>
        <v>0</v>
      </c>
      <c r="L151" s="204" cm="1">
        <f t="array" ref="L151">_xlfn.SINGLE(IFERROR(((MMULT(NotlarYuzdelikBasari!$E151:$N151,DersMatris_Degerlendirme!K$4:K$13)/(SUM(DersMatris_Degerlendirme!K$4:K$13)))+(MMULT(NotlarYuzdelikBasari!$AL151:$AU151,DersMatris_Degerlendirme!K$15:K$24)/(SUM(DersMatris_Degerlendirme!K$15:K$24))))/2,0))*(DersMatris!$J$12/100)</f>
        <v>0</v>
      </c>
      <c r="M151" s="204" cm="1">
        <f t="array" ref="M151">_xlfn.SINGLE(IFERROR(((MMULT(NotlarYuzdelikBasari!$E151:$N151,DersMatris_Degerlendirme!L$4:L$13)/(SUM(DersMatris_Degerlendirme!L$4:L$13)))+(MMULT(NotlarYuzdelikBasari!$AL151:$AU151,DersMatris_Degerlendirme!L$15:L$24)/(SUM(DersMatris_Degerlendirme!L$15:L$24))))/2,0))*(DersMatris!$K$12/100)</f>
        <v>0</v>
      </c>
      <c r="N151" s="204" cm="1">
        <f t="array" ref="N151">_xlfn.SINGLE(IFERROR(((MMULT(NotlarYuzdelikBasari!$E151:$N151,DersMatris_Degerlendirme!M$4:M$13)/(SUM(DersMatris_Degerlendirme!M$4:M$13)))+(MMULT(NotlarYuzdelikBasari!$AL151:$AU151,DersMatris_Degerlendirme!M$15:M$24)/(SUM(DersMatris_Degerlendirme!M$15:M$24))))/2,0))*(DersMatris!$L$12/100)</f>
        <v>0</v>
      </c>
      <c r="O151" s="204" cm="1">
        <f t="array" ref="O151">_xlfn.SINGLE(IFERROR(((MMULT(NotlarYuzdelikBasari!$E151:$N151,DersMatris_Degerlendirme!N$4:N$13)/(SUM(DersMatris_Degerlendirme!N$4:N$13)))+(MMULT(NotlarYuzdelikBasari!$AL151:$AU151,DersMatris_Degerlendirme!N$15:N$24)/(SUM(DersMatris_Degerlendirme!N$15:N$24))))/2,0))*(DersMatris!$M$12/100)</f>
        <v>0</v>
      </c>
      <c r="P151" s="204" cm="1">
        <f t="array" ref="P151">_xlfn.SINGLE(IFERROR(((MMULT(NotlarYuzdelikBasari!$E151:$N151,DersMatris_Degerlendirme!O$4:O$13)/(SUM(DersMatris_Degerlendirme!O$4:O$13)))+(MMULT(NotlarYuzdelikBasari!$AL151:$AU151,DersMatris_Degerlendirme!O$15:O$24)/(SUM(DersMatris_Degerlendirme!O$15:O$24))))/2,0))*(DersMatris!$N$12/100)</f>
        <v>0</v>
      </c>
      <c r="Q151" s="204" cm="1">
        <f t="array" ref="Q151">_xlfn.SINGLE(IFERROR(((MMULT(NotlarYuzdelikBasari!$E151:$N151,DersMatris_Degerlendirme!P$4:P$13)/(SUM(DersMatris_Degerlendirme!P$4:P$13)))+(MMULT(NotlarYuzdelikBasari!$AL151:$AU151,DersMatris_Degerlendirme!P$15:P$24)/(SUM(DersMatris_Degerlendirme!P$15:P$24))))/2,0))*(DersMatris!$O$12/100)</f>
        <v>0</v>
      </c>
      <c r="R151" s="204" cm="1">
        <f t="array" ref="R151">_xlfn.SINGLE(IFERROR(((MMULT(NotlarYuzdelikBasari!$E151:$N151,DersMatris_Degerlendirme!Q$4:Q$13)/(SUM(DersMatris_Degerlendirme!Q$4:Q$13)))+(MMULT(NotlarYuzdelikBasari!$AL151:$AU151,DersMatris_Degerlendirme!Q$15:Q$24)/(SUM(DersMatris_Degerlendirme!Q$15:Q$24))))/2,0))*(DersMatris!$P$12/100)</f>
        <v>0</v>
      </c>
      <c r="S151" s="204" cm="1">
        <f t="array" ref="S151">_xlfn.SINGLE(IFERROR(((MMULT(NotlarYuzdelikBasari!$E151:$N151,DersMatris_Degerlendirme!R$4:R$13)/(SUM(DersMatris_Degerlendirme!R$4:R$13)))+(MMULT(NotlarYuzdelikBasari!$AL151:$AU151,DersMatris_Degerlendirme!R$15:R$24)/(SUM(DersMatris_Degerlendirme!R$15:R$24))))/2,0))*(DersMatris!$Q$12/100)</f>
        <v>0</v>
      </c>
      <c r="U151" s="188">
        <f>IFERROR(
    (
        IFERROR( MMULT(NotlarYuzdelikBasari!$E151:$N151, Degerlendirme!D$4:D$13) / SUM(Degerlendirme!D$4:D$13), 0 ) +
        IFERROR( MMULT(NotlarYuzdelikBasari!$AL151:$AU151, Degerlendirme!D$15:D$24) / SUM(Degerlendirme!D$15:D$24), 0 )
    ) / 2,
    0
)</f>
        <v>0</v>
      </c>
      <c r="V151" s="188">
        <f>IFERROR(
    (
        IFERROR( MMULT(NotlarYuzdelikBasari!$E151:$N151, Degerlendirme!E$4:E$13) / SUM(Degerlendirme!E$4:E$13), 0 ) +
        IFERROR( MMULT(NotlarYuzdelikBasari!$AL151:$AU151, Degerlendirme!E$15:E$24) / SUM(Degerlendirme!E$15:E$24), 0 )
    ) / 2,
    0
)</f>
        <v>0</v>
      </c>
      <c r="W151" s="188">
        <f>IFERROR(
    (
        IFERROR( MMULT(NotlarYuzdelikBasari!$E151:$N151, Degerlendirme!F$4:F$13) / SUM(Degerlendirme!F$4:F$13), 0 ) +
        IFERROR( MMULT(NotlarYuzdelikBasari!$AL151:$AU151, Degerlendirme!F$15:F$24) / SUM(Degerlendirme!F$15:F$24), 0 )
    ) / 2,
    0
)</f>
        <v>0</v>
      </c>
      <c r="X151" s="188">
        <f>IFERROR(
    (
        IFERROR( MMULT(NotlarYuzdelikBasari!$E151:$N151, Degerlendirme!G$4:G$13) / SUM(Degerlendirme!G$4:G$13), 0 ) +
        IFERROR( MMULT(NotlarYuzdelikBasari!$AL151:$AU151, Degerlendirme!G$15:G$24) / SUM(Degerlendirme!G$15:G$24), 0 )
    ) / 2,
    0
)</f>
        <v>0</v>
      </c>
      <c r="Y151" s="188">
        <f>IFERROR(
    (
        IFERROR( MMULT(NotlarYuzdelikBasari!$E151:$N151, Degerlendirme!H$4:H$13) / SUM(Degerlendirme!H$4:H$13), 0 ) +
        IFERROR( MMULT(NotlarYuzdelikBasari!$AL151:$AU151, Degerlendirme!H$15:H$24) / SUM(Degerlendirme!H$15:H$24), 0 )
    ) / 2,
    0
)</f>
        <v>0</v>
      </c>
      <c r="Z151" s="188">
        <f>IFERROR(
    (
        IFERROR( MMULT(NotlarYuzdelikBasari!$E151:$N151, Degerlendirme!I$4:I$13) / SUM(Degerlendirme!I$4:I$13), 0 ) +
        IFERROR( MMULT(NotlarYuzdelikBasari!$AL151:$AU151, Degerlendirme!I$15:I$24) / SUM(Degerlendirme!I$15:I$24), 0 )
    ) / 2,
    0
)</f>
        <v>0</v>
      </c>
      <c r="AA151" s="188">
        <f>IFERROR(
    (
        IFERROR( MMULT(NotlarYuzdelikBasari!$E151:$N151, Degerlendirme!J$4:J$13) / SUM(Degerlendirme!J$4:J$13), 0 ) +
        IFERROR( MMULT(NotlarYuzdelikBasari!$AL151:$AU151, Degerlendirme!J$15:J$24) / SUM(Degerlendirme!J$15:J$24), 0 )
    ) / 2,
    0
)</f>
        <v>0</v>
      </c>
      <c r="AB151" s="188">
        <f>IFERROR(
    (
        IFERROR( MMULT(NotlarYuzdelikBasari!$E151:$N151, Degerlendirme!K$4:K$13) / SUM(Degerlendirme!K$4:K$13), 0 ) +
        IFERROR( MMULT(NotlarYuzdelikBasari!$AL151:$AU151, Degerlendirme!K$15:K$24) / SUM(Degerlendirme!K$15:K$24), 0 )
    ) / 2,
    0
)</f>
        <v>0</v>
      </c>
    </row>
    <row r="152" spans="1:28" x14ac:dyDescent="0.25">
      <c r="A152" s="95">
        <v>150</v>
      </c>
      <c r="B152" s="141" t="str">
        <f>IF(Notlar!B152&lt;&gt;"",Notlar!B152,"")</f>
        <v/>
      </c>
      <c r="C152" s="142" t="str">
        <f>IF(Notlar!C152&lt;&gt;"",Notlar!C152,"")</f>
        <v/>
      </c>
      <c r="D152" s="183" t="str">
        <f>IF(Notlar!D152&lt;&gt;"",Notlar!D152,"")</f>
        <v/>
      </c>
      <c r="E152" s="208" cm="1">
        <f t="array" ref="E152">_xlfn.SINGLE(IFERROR(((MMULT(NotlarYuzdelikBasari!$E152:$N152,DersMatris_Degerlendirme!D$4:D$13)/(SUM(DersMatris_Degerlendirme!D$4:D$13)))+(MMULT(NotlarYuzdelikBasari!$AL152:$AU152,DersMatris_Degerlendirme!D$15:D$24)/(SUM(DersMatris_Degerlendirme!D$15:D$24))))/2,0))*(DersMatris!$C$12/100)</f>
        <v>0</v>
      </c>
      <c r="F152" s="208" cm="1">
        <f t="array" ref="F152">_xlfn.SINGLE(IFERROR(((MMULT(NotlarYuzdelikBasari!$E152:$N152,DersMatris_Degerlendirme!E$4:E$13)/(SUM(DersMatris_Degerlendirme!E$4:E$13)))+(MMULT(NotlarYuzdelikBasari!$AL152:$AU152,DersMatris_Degerlendirme!E$15:E$24)/(SUM(DersMatris_Degerlendirme!E$15:E$24))))/2,0))*(DersMatris!$D$12/100)</f>
        <v>0</v>
      </c>
      <c r="G152" s="204" cm="1">
        <f t="array" ref="G152">_xlfn.SINGLE(IFERROR(((MMULT(NotlarYuzdelikBasari!$E152:$N152,DersMatris_Degerlendirme!F$4:F$13)/(SUM(DersMatris_Degerlendirme!F$4:F$13)))+(MMULT(NotlarYuzdelikBasari!$AL152:$AU152,DersMatris_Degerlendirme!F$15:F$24)/(SUM(DersMatris_Degerlendirme!F$15:F$24))))/2,0))*(DersMatris!$E$12/100)</f>
        <v>0</v>
      </c>
      <c r="H152" s="204" cm="1">
        <f t="array" ref="H152">_xlfn.SINGLE(IFERROR(((MMULT(NotlarYuzdelikBasari!$E152:$N152,DersMatris_Degerlendirme!G$4:G$13)/(SUM(DersMatris_Degerlendirme!G$4:G$13)))+(MMULT(NotlarYuzdelikBasari!$AL152:$AU152,DersMatris_Degerlendirme!G$15:G$24)/(SUM(DersMatris_Degerlendirme!G$15:G$24))))/2,0))*(DersMatris!$F$12/100)</f>
        <v>0</v>
      </c>
      <c r="I152" s="204" cm="1">
        <f t="array" ref="I152">_xlfn.SINGLE(IFERROR(((MMULT(NotlarYuzdelikBasari!$E152:$N152,DersMatris_Degerlendirme!H$4:H$13)/(SUM(DersMatris_Degerlendirme!H$4:H$13)))+(MMULT(NotlarYuzdelikBasari!$AL152:$AU152,DersMatris_Degerlendirme!H$15:H$24)/(SUM(DersMatris_Degerlendirme!H$15:H$24))))/2,0))*(DersMatris!$G$12/100)</f>
        <v>0</v>
      </c>
      <c r="J152" s="204" cm="1">
        <f t="array" ref="J152">_xlfn.SINGLE(IFERROR(((MMULT(NotlarYuzdelikBasari!$E152:$N152,DersMatris_Degerlendirme!I$4:I$13)/(SUM(DersMatris_Degerlendirme!I$4:I$13)))+(MMULT(NotlarYuzdelikBasari!$AL152:$AU152,DersMatris_Degerlendirme!I$15:I$24)/(SUM(DersMatris_Degerlendirme!I$15:I$24))))/2,0))*(DersMatris!$H$12/100)</f>
        <v>0</v>
      </c>
      <c r="K152" s="204" cm="1">
        <f t="array" ref="K152">_xlfn.SINGLE(IFERROR(((MMULT(NotlarYuzdelikBasari!$E152:$N152,DersMatris_Degerlendirme!J$4:J$13)/(SUM(DersMatris_Degerlendirme!J$4:J$13)))+(MMULT(NotlarYuzdelikBasari!$AL152:$AU152,DersMatris_Degerlendirme!J$15:J$24)/(SUM(DersMatris_Degerlendirme!J$15:J$24))))/2,0))*(DersMatris!$I$12/100)</f>
        <v>0</v>
      </c>
      <c r="L152" s="204" cm="1">
        <f t="array" ref="L152">_xlfn.SINGLE(IFERROR(((MMULT(NotlarYuzdelikBasari!$E152:$N152,DersMatris_Degerlendirme!K$4:K$13)/(SUM(DersMatris_Degerlendirme!K$4:K$13)))+(MMULT(NotlarYuzdelikBasari!$AL152:$AU152,DersMatris_Degerlendirme!K$15:K$24)/(SUM(DersMatris_Degerlendirme!K$15:K$24))))/2,0))*(DersMatris!$J$12/100)</f>
        <v>0</v>
      </c>
      <c r="M152" s="204" cm="1">
        <f t="array" ref="M152">_xlfn.SINGLE(IFERROR(((MMULT(NotlarYuzdelikBasari!$E152:$N152,DersMatris_Degerlendirme!L$4:L$13)/(SUM(DersMatris_Degerlendirme!L$4:L$13)))+(MMULT(NotlarYuzdelikBasari!$AL152:$AU152,DersMatris_Degerlendirme!L$15:L$24)/(SUM(DersMatris_Degerlendirme!L$15:L$24))))/2,0))*(DersMatris!$K$12/100)</f>
        <v>0</v>
      </c>
      <c r="N152" s="204" cm="1">
        <f t="array" ref="N152">_xlfn.SINGLE(IFERROR(((MMULT(NotlarYuzdelikBasari!$E152:$N152,DersMatris_Degerlendirme!M$4:M$13)/(SUM(DersMatris_Degerlendirme!M$4:M$13)))+(MMULT(NotlarYuzdelikBasari!$AL152:$AU152,DersMatris_Degerlendirme!M$15:M$24)/(SUM(DersMatris_Degerlendirme!M$15:M$24))))/2,0))*(DersMatris!$L$12/100)</f>
        <v>0</v>
      </c>
      <c r="O152" s="204" cm="1">
        <f t="array" ref="O152">_xlfn.SINGLE(IFERROR(((MMULT(NotlarYuzdelikBasari!$E152:$N152,DersMatris_Degerlendirme!N$4:N$13)/(SUM(DersMatris_Degerlendirme!N$4:N$13)))+(MMULT(NotlarYuzdelikBasari!$AL152:$AU152,DersMatris_Degerlendirme!N$15:N$24)/(SUM(DersMatris_Degerlendirme!N$15:N$24))))/2,0))*(DersMatris!$M$12/100)</f>
        <v>0</v>
      </c>
      <c r="P152" s="204" cm="1">
        <f t="array" ref="P152">_xlfn.SINGLE(IFERROR(((MMULT(NotlarYuzdelikBasari!$E152:$N152,DersMatris_Degerlendirme!O$4:O$13)/(SUM(DersMatris_Degerlendirme!O$4:O$13)))+(MMULT(NotlarYuzdelikBasari!$AL152:$AU152,DersMatris_Degerlendirme!O$15:O$24)/(SUM(DersMatris_Degerlendirme!O$15:O$24))))/2,0))*(DersMatris!$N$12/100)</f>
        <v>0</v>
      </c>
      <c r="Q152" s="204" cm="1">
        <f t="array" ref="Q152">_xlfn.SINGLE(IFERROR(((MMULT(NotlarYuzdelikBasari!$E152:$N152,DersMatris_Degerlendirme!P$4:P$13)/(SUM(DersMatris_Degerlendirme!P$4:P$13)))+(MMULT(NotlarYuzdelikBasari!$AL152:$AU152,DersMatris_Degerlendirme!P$15:P$24)/(SUM(DersMatris_Degerlendirme!P$15:P$24))))/2,0))*(DersMatris!$O$12/100)</f>
        <v>0</v>
      </c>
      <c r="R152" s="204" cm="1">
        <f t="array" ref="R152">_xlfn.SINGLE(IFERROR(((MMULT(NotlarYuzdelikBasari!$E152:$N152,DersMatris_Degerlendirme!Q$4:Q$13)/(SUM(DersMatris_Degerlendirme!Q$4:Q$13)))+(MMULT(NotlarYuzdelikBasari!$AL152:$AU152,DersMatris_Degerlendirme!Q$15:Q$24)/(SUM(DersMatris_Degerlendirme!Q$15:Q$24))))/2,0))*(DersMatris!$P$12/100)</f>
        <v>0</v>
      </c>
      <c r="S152" s="204" cm="1">
        <f t="array" ref="S152">_xlfn.SINGLE(IFERROR(((MMULT(NotlarYuzdelikBasari!$E152:$N152,DersMatris_Degerlendirme!R$4:R$13)/(SUM(DersMatris_Degerlendirme!R$4:R$13)))+(MMULT(NotlarYuzdelikBasari!$AL152:$AU152,DersMatris_Degerlendirme!R$15:R$24)/(SUM(DersMatris_Degerlendirme!R$15:R$24))))/2,0))*(DersMatris!$Q$12/100)</f>
        <v>0</v>
      </c>
      <c r="U152" s="188">
        <f>IFERROR(
    (
        IFERROR( MMULT(NotlarYuzdelikBasari!$E152:$N152, Degerlendirme!D$4:D$13) / SUM(Degerlendirme!D$4:D$13), 0 ) +
        IFERROR( MMULT(NotlarYuzdelikBasari!$AL152:$AU152, Degerlendirme!D$15:D$24) / SUM(Degerlendirme!D$15:D$24), 0 )
    ) / 2,
    0
)</f>
        <v>0</v>
      </c>
      <c r="V152" s="188">
        <f>IFERROR(
    (
        IFERROR( MMULT(NotlarYuzdelikBasari!$E152:$N152, Degerlendirme!E$4:E$13) / SUM(Degerlendirme!E$4:E$13), 0 ) +
        IFERROR( MMULT(NotlarYuzdelikBasari!$AL152:$AU152, Degerlendirme!E$15:E$24) / SUM(Degerlendirme!E$15:E$24), 0 )
    ) / 2,
    0
)</f>
        <v>0</v>
      </c>
      <c r="W152" s="188">
        <f>IFERROR(
    (
        IFERROR( MMULT(NotlarYuzdelikBasari!$E152:$N152, Degerlendirme!F$4:F$13) / SUM(Degerlendirme!F$4:F$13), 0 ) +
        IFERROR( MMULT(NotlarYuzdelikBasari!$AL152:$AU152, Degerlendirme!F$15:F$24) / SUM(Degerlendirme!F$15:F$24), 0 )
    ) / 2,
    0
)</f>
        <v>0</v>
      </c>
      <c r="X152" s="188">
        <f>IFERROR(
    (
        IFERROR( MMULT(NotlarYuzdelikBasari!$E152:$N152, Degerlendirme!G$4:G$13) / SUM(Degerlendirme!G$4:G$13), 0 ) +
        IFERROR( MMULT(NotlarYuzdelikBasari!$AL152:$AU152, Degerlendirme!G$15:G$24) / SUM(Degerlendirme!G$15:G$24), 0 )
    ) / 2,
    0
)</f>
        <v>0</v>
      </c>
      <c r="Y152" s="188">
        <f>IFERROR(
    (
        IFERROR( MMULT(NotlarYuzdelikBasari!$E152:$N152, Degerlendirme!H$4:H$13) / SUM(Degerlendirme!H$4:H$13), 0 ) +
        IFERROR( MMULT(NotlarYuzdelikBasari!$AL152:$AU152, Degerlendirme!H$15:H$24) / SUM(Degerlendirme!H$15:H$24), 0 )
    ) / 2,
    0
)</f>
        <v>0</v>
      </c>
      <c r="Z152" s="188">
        <f>IFERROR(
    (
        IFERROR( MMULT(NotlarYuzdelikBasari!$E152:$N152, Degerlendirme!I$4:I$13) / SUM(Degerlendirme!I$4:I$13), 0 ) +
        IFERROR( MMULT(NotlarYuzdelikBasari!$AL152:$AU152, Degerlendirme!I$15:I$24) / SUM(Degerlendirme!I$15:I$24), 0 )
    ) / 2,
    0
)</f>
        <v>0</v>
      </c>
      <c r="AA152" s="188">
        <f>IFERROR(
    (
        IFERROR( MMULT(NotlarYuzdelikBasari!$E152:$N152, Degerlendirme!J$4:J$13) / SUM(Degerlendirme!J$4:J$13), 0 ) +
        IFERROR( MMULT(NotlarYuzdelikBasari!$AL152:$AU152, Degerlendirme!J$15:J$24) / SUM(Degerlendirme!J$15:J$24), 0 )
    ) / 2,
    0
)</f>
        <v>0</v>
      </c>
      <c r="AB152" s="188">
        <f>IFERROR(
    (
        IFERROR( MMULT(NotlarYuzdelikBasari!$E152:$N152, Degerlendirme!K$4:K$13) / SUM(Degerlendirme!K$4:K$13), 0 ) +
        IFERROR( MMULT(NotlarYuzdelikBasari!$AL152:$AU152, Degerlendirme!K$15:K$24) / SUM(Degerlendirme!K$15:K$24), 0 )
    ) / 2,
    0
)</f>
        <v>0</v>
      </c>
    </row>
    <row r="153" spans="1:28" x14ac:dyDescent="0.25">
      <c r="A153" s="94">
        <v>151</v>
      </c>
      <c r="B153" s="143" t="str">
        <f>IF(Notlar!B153&lt;&gt;"",Notlar!B153,"")</f>
        <v/>
      </c>
      <c r="C153" s="144" t="str">
        <f>IF(Notlar!C153&lt;&gt;"",Notlar!C153,"")</f>
        <v/>
      </c>
      <c r="D153" s="184" t="str">
        <f>IF(Notlar!D153&lt;&gt;"",Notlar!D153,"")</f>
        <v/>
      </c>
      <c r="E153" s="208" cm="1">
        <f t="array" ref="E153">_xlfn.SINGLE(IFERROR(((MMULT(NotlarYuzdelikBasari!$E153:$N153,DersMatris_Degerlendirme!D$4:D$13)/(SUM(DersMatris_Degerlendirme!D$4:D$13)))+(MMULT(NotlarYuzdelikBasari!$AL153:$AU153,DersMatris_Degerlendirme!D$15:D$24)/(SUM(DersMatris_Degerlendirme!D$15:D$24))))/2,0))*(DersMatris!$C$12/100)</f>
        <v>0</v>
      </c>
      <c r="F153" s="208" cm="1">
        <f t="array" ref="F153">_xlfn.SINGLE(IFERROR(((MMULT(NotlarYuzdelikBasari!$E153:$N153,DersMatris_Degerlendirme!E$4:E$13)/(SUM(DersMatris_Degerlendirme!E$4:E$13)))+(MMULT(NotlarYuzdelikBasari!$AL153:$AU153,DersMatris_Degerlendirme!E$15:E$24)/(SUM(DersMatris_Degerlendirme!E$15:E$24))))/2,0))*(DersMatris!$D$12/100)</f>
        <v>0</v>
      </c>
      <c r="G153" s="204" cm="1">
        <f t="array" ref="G153">_xlfn.SINGLE(IFERROR(((MMULT(NotlarYuzdelikBasari!$E153:$N153,DersMatris_Degerlendirme!F$4:F$13)/(SUM(DersMatris_Degerlendirme!F$4:F$13)))+(MMULT(NotlarYuzdelikBasari!$AL153:$AU153,DersMatris_Degerlendirme!F$15:F$24)/(SUM(DersMatris_Degerlendirme!F$15:F$24))))/2,0))*(DersMatris!$E$12/100)</f>
        <v>0</v>
      </c>
      <c r="H153" s="204" cm="1">
        <f t="array" ref="H153">_xlfn.SINGLE(IFERROR(((MMULT(NotlarYuzdelikBasari!$E153:$N153,DersMatris_Degerlendirme!G$4:G$13)/(SUM(DersMatris_Degerlendirme!G$4:G$13)))+(MMULT(NotlarYuzdelikBasari!$AL153:$AU153,DersMatris_Degerlendirme!G$15:G$24)/(SUM(DersMatris_Degerlendirme!G$15:G$24))))/2,0))*(DersMatris!$F$12/100)</f>
        <v>0</v>
      </c>
      <c r="I153" s="204" cm="1">
        <f t="array" ref="I153">_xlfn.SINGLE(IFERROR(((MMULT(NotlarYuzdelikBasari!$E153:$N153,DersMatris_Degerlendirme!H$4:H$13)/(SUM(DersMatris_Degerlendirme!H$4:H$13)))+(MMULT(NotlarYuzdelikBasari!$AL153:$AU153,DersMatris_Degerlendirme!H$15:H$24)/(SUM(DersMatris_Degerlendirme!H$15:H$24))))/2,0))*(DersMatris!$G$12/100)</f>
        <v>0</v>
      </c>
      <c r="J153" s="204" cm="1">
        <f t="array" ref="J153">_xlfn.SINGLE(IFERROR(((MMULT(NotlarYuzdelikBasari!$E153:$N153,DersMatris_Degerlendirme!I$4:I$13)/(SUM(DersMatris_Degerlendirme!I$4:I$13)))+(MMULT(NotlarYuzdelikBasari!$AL153:$AU153,DersMatris_Degerlendirme!I$15:I$24)/(SUM(DersMatris_Degerlendirme!I$15:I$24))))/2,0))*(DersMatris!$H$12/100)</f>
        <v>0</v>
      </c>
      <c r="K153" s="204" cm="1">
        <f t="array" ref="K153">_xlfn.SINGLE(IFERROR(((MMULT(NotlarYuzdelikBasari!$E153:$N153,DersMatris_Degerlendirme!J$4:J$13)/(SUM(DersMatris_Degerlendirme!J$4:J$13)))+(MMULT(NotlarYuzdelikBasari!$AL153:$AU153,DersMatris_Degerlendirme!J$15:J$24)/(SUM(DersMatris_Degerlendirme!J$15:J$24))))/2,0))*(DersMatris!$I$12/100)</f>
        <v>0</v>
      </c>
      <c r="L153" s="204" cm="1">
        <f t="array" ref="L153">_xlfn.SINGLE(IFERROR(((MMULT(NotlarYuzdelikBasari!$E153:$N153,DersMatris_Degerlendirme!K$4:K$13)/(SUM(DersMatris_Degerlendirme!K$4:K$13)))+(MMULT(NotlarYuzdelikBasari!$AL153:$AU153,DersMatris_Degerlendirme!K$15:K$24)/(SUM(DersMatris_Degerlendirme!K$15:K$24))))/2,0))*(DersMatris!$J$12/100)</f>
        <v>0</v>
      </c>
      <c r="M153" s="204" cm="1">
        <f t="array" ref="M153">_xlfn.SINGLE(IFERROR(((MMULT(NotlarYuzdelikBasari!$E153:$N153,DersMatris_Degerlendirme!L$4:L$13)/(SUM(DersMatris_Degerlendirme!L$4:L$13)))+(MMULT(NotlarYuzdelikBasari!$AL153:$AU153,DersMatris_Degerlendirme!L$15:L$24)/(SUM(DersMatris_Degerlendirme!L$15:L$24))))/2,0))*(DersMatris!$K$12/100)</f>
        <v>0</v>
      </c>
      <c r="N153" s="204" cm="1">
        <f t="array" ref="N153">_xlfn.SINGLE(IFERROR(((MMULT(NotlarYuzdelikBasari!$E153:$N153,DersMatris_Degerlendirme!M$4:M$13)/(SUM(DersMatris_Degerlendirme!M$4:M$13)))+(MMULT(NotlarYuzdelikBasari!$AL153:$AU153,DersMatris_Degerlendirme!M$15:M$24)/(SUM(DersMatris_Degerlendirme!M$15:M$24))))/2,0))*(DersMatris!$L$12/100)</f>
        <v>0</v>
      </c>
      <c r="O153" s="204" cm="1">
        <f t="array" ref="O153">_xlfn.SINGLE(IFERROR(((MMULT(NotlarYuzdelikBasari!$E153:$N153,DersMatris_Degerlendirme!N$4:N$13)/(SUM(DersMatris_Degerlendirme!N$4:N$13)))+(MMULT(NotlarYuzdelikBasari!$AL153:$AU153,DersMatris_Degerlendirme!N$15:N$24)/(SUM(DersMatris_Degerlendirme!N$15:N$24))))/2,0))*(DersMatris!$M$12/100)</f>
        <v>0</v>
      </c>
      <c r="P153" s="204" cm="1">
        <f t="array" ref="P153">_xlfn.SINGLE(IFERROR(((MMULT(NotlarYuzdelikBasari!$E153:$N153,DersMatris_Degerlendirme!O$4:O$13)/(SUM(DersMatris_Degerlendirme!O$4:O$13)))+(MMULT(NotlarYuzdelikBasari!$AL153:$AU153,DersMatris_Degerlendirme!O$15:O$24)/(SUM(DersMatris_Degerlendirme!O$15:O$24))))/2,0))*(DersMatris!$N$12/100)</f>
        <v>0</v>
      </c>
      <c r="Q153" s="204" cm="1">
        <f t="array" ref="Q153">_xlfn.SINGLE(IFERROR(((MMULT(NotlarYuzdelikBasari!$E153:$N153,DersMatris_Degerlendirme!P$4:P$13)/(SUM(DersMatris_Degerlendirme!P$4:P$13)))+(MMULT(NotlarYuzdelikBasari!$AL153:$AU153,DersMatris_Degerlendirme!P$15:P$24)/(SUM(DersMatris_Degerlendirme!P$15:P$24))))/2,0))*(DersMatris!$O$12/100)</f>
        <v>0</v>
      </c>
      <c r="R153" s="204" cm="1">
        <f t="array" ref="R153">_xlfn.SINGLE(IFERROR(((MMULT(NotlarYuzdelikBasari!$E153:$N153,DersMatris_Degerlendirme!Q$4:Q$13)/(SUM(DersMatris_Degerlendirme!Q$4:Q$13)))+(MMULT(NotlarYuzdelikBasari!$AL153:$AU153,DersMatris_Degerlendirme!Q$15:Q$24)/(SUM(DersMatris_Degerlendirme!Q$15:Q$24))))/2,0))*(DersMatris!$P$12/100)</f>
        <v>0</v>
      </c>
      <c r="S153" s="204" cm="1">
        <f t="array" ref="S153">_xlfn.SINGLE(IFERROR(((MMULT(NotlarYuzdelikBasari!$E153:$N153,DersMatris_Degerlendirme!R$4:R$13)/(SUM(DersMatris_Degerlendirme!R$4:R$13)))+(MMULT(NotlarYuzdelikBasari!$AL153:$AU153,DersMatris_Degerlendirme!R$15:R$24)/(SUM(DersMatris_Degerlendirme!R$15:R$24))))/2,0))*(DersMatris!$Q$12/100)</f>
        <v>0</v>
      </c>
      <c r="U153" s="188">
        <f>IFERROR(
    (
        IFERROR( MMULT(NotlarYuzdelikBasari!$E153:$N153, Degerlendirme!D$4:D$13) / SUM(Degerlendirme!D$4:D$13), 0 ) +
        IFERROR( MMULT(NotlarYuzdelikBasari!$AL153:$AU153, Degerlendirme!D$15:D$24) / SUM(Degerlendirme!D$15:D$24), 0 )
    ) / 2,
    0
)</f>
        <v>0</v>
      </c>
      <c r="V153" s="188">
        <f>IFERROR(
    (
        IFERROR( MMULT(NotlarYuzdelikBasari!$E153:$N153, Degerlendirme!E$4:E$13) / SUM(Degerlendirme!E$4:E$13), 0 ) +
        IFERROR( MMULT(NotlarYuzdelikBasari!$AL153:$AU153, Degerlendirme!E$15:E$24) / SUM(Degerlendirme!E$15:E$24), 0 )
    ) / 2,
    0
)</f>
        <v>0</v>
      </c>
      <c r="W153" s="188">
        <f>IFERROR(
    (
        IFERROR( MMULT(NotlarYuzdelikBasari!$E153:$N153, Degerlendirme!F$4:F$13) / SUM(Degerlendirme!F$4:F$13), 0 ) +
        IFERROR( MMULT(NotlarYuzdelikBasari!$AL153:$AU153, Degerlendirme!F$15:F$24) / SUM(Degerlendirme!F$15:F$24), 0 )
    ) / 2,
    0
)</f>
        <v>0</v>
      </c>
      <c r="X153" s="188">
        <f>IFERROR(
    (
        IFERROR( MMULT(NotlarYuzdelikBasari!$E153:$N153, Degerlendirme!G$4:G$13) / SUM(Degerlendirme!G$4:G$13), 0 ) +
        IFERROR( MMULT(NotlarYuzdelikBasari!$AL153:$AU153, Degerlendirme!G$15:G$24) / SUM(Degerlendirme!G$15:G$24), 0 )
    ) / 2,
    0
)</f>
        <v>0</v>
      </c>
      <c r="Y153" s="188">
        <f>IFERROR(
    (
        IFERROR( MMULT(NotlarYuzdelikBasari!$E153:$N153, Degerlendirme!H$4:H$13) / SUM(Degerlendirme!H$4:H$13), 0 ) +
        IFERROR( MMULT(NotlarYuzdelikBasari!$AL153:$AU153, Degerlendirme!H$15:H$24) / SUM(Degerlendirme!H$15:H$24), 0 )
    ) / 2,
    0
)</f>
        <v>0</v>
      </c>
      <c r="Z153" s="188">
        <f>IFERROR(
    (
        IFERROR( MMULT(NotlarYuzdelikBasari!$E153:$N153, Degerlendirme!I$4:I$13) / SUM(Degerlendirme!I$4:I$13), 0 ) +
        IFERROR( MMULT(NotlarYuzdelikBasari!$AL153:$AU153, Degerlendirme!I$15:I$24) / SUM(Degerlendirme!I$15:I$24), 0 )
    ) / 2,
    0
)</f>
        <v>0</v>
      </c>
      <c r="AA153" s="188">
        <f>IFERROR(
    (
        IFERROR( MMULT(NotlarYuzdelikBasari!$E153:$N153, Degerlendirme!J$4:J$13) / SUM(Degerlendirme!J$4:J$13), 0 ) +
        IFERROR( MMULT(NotlarYuzdelikBasari!$AL153:$AU153, Degerlendirme!J$15:J$24) / SUM(Degerlendirme!J$15:J$24), 0 )
    ) / 2,
    0
)</f>
        <v>0</v>
      </c>
      <c r="AB153" s="188">
        <f>IFERROR(
    (
        IFERROR( MMULT(NotlarYuzdelikBasari!$E153:$N153, Degerlendirme!K$4:K$13) / SUM(Degerlendirme!K$4:K$13), 0 ) +
        IFERROR( MMULT(NotlarYuzdelikBasari!$AL153:$AU153, Degerlendirme!K$15:K$24) / SUM(Degerlendirme!K$15:K$24), 0 )
    ) / 2,
    0
)</f>
        <v>0</v>
      </c>
    </row>
    <row r="154" spans="1:28" x14ac:dyDescent="0.25">
      <c r="A154" s="95">
        <v>152</v>
      </c>
      <c r="B154" s="141" t="str">
        <f>IF(Notlar!B154&lt;&gt;"",Notlar!B154,"")</f>
        <v/>
      </c>
      <c r="C154" s="142" t="str">
        <f>IF(Notlar!C154&lt;&gt;"",Notlar!C154,"")</f>
        <v/>
      </c>
      <c r="D154" s="183" t="str">
        <f>IF(Notlar!D154&lt;&gt;"",Notlar!D154,"")</f>
        <v/>
      </c>
      <c r="E154" s="208" cm="1">
        <f t="array" ref="E154">_xlfn.SINGLE(IFERROR(((MMULT(NotlarYuzdelikBasari!$E154:$N154,DersMatris_Degerlendirme!D$4:D$13)/(SUM(DersMatris_Degerlendirme!D$4:D$13)))+(MMULT(NotlarYuzdelikBasari!$AL154:$AU154,DersMatris_Degerlendirme!D$15:D$24)/(SUM(DersMatris_Degerlendirme!D$15:D$24))))/2,0))*(DersMatris!$C$12/100)</f>
        <v>0</v>
      </c>
      <c r="F154" s="208" cm="1">
        <f t="array" ref="F154">_xlfn.SINGLE(IFERROR(((MMULT(NotlarYuzdelikBasari!$E154:$N154,DersMatris_Degerlendirme!E$4:E$13)/(SUM(DersMatris_Degerlendirme!E$4:E$13)))+(MMULT(NotlarYuzdelikBasari!$AL154:$AU154,DersMatris_Degerlendirme!E$15:E$24)/(SUM(DersMatris_Degerlendirme!E$15:E$24))))/2,0))*(DersMatris!$D$12/100)</f>
        <v>0</v>
      </c>
      <c r="G154" s="204" cm="1">
        <f t="array" ref="G154">_xlfn.SINGLE(IFERROR(((MMULT(NotlarYuzdelikBasari!$E154:$N154,DersMatris_Degerlendirme!F$4:F$13)/(SUM(DersMatris_Degerlendirme!F$4:F$13)))+(MMULT(NotlarYuzdelikBasari!$AL154:$AU154,DersMatris_Degerlendirme!F$15:F$24)/(SUM(DersMatris_Degerlendirme!F$15:F$24))))/2,0))*(DersMatris!$E$12/100)</f>
        <v>0</v>
      </c>
      <c r="H154" s="204" cm="1">
        <f t="array" ref="H154">_xlfn.SINGLE(IFERROR(((MMULT(NotlarYuzdelikBasari!$E154:$N154,DersMatris_Degerlendirme!G$4:G$13)/(SUM(DersMatris_Degerlendirme!G$4:G$13)))+(MMULT(NotlarYuzdelikBasari!$AL154:$AU154,DersMatris_Degerlendirme!G$15:G$24)/(SUM(DersMatris_Degerlendirme!G$15:G$24))))/2,0))*(DersMatris!$F$12/100)</f>
        <v>0</v>
      </c>
      <c r="I154" s="204" cm="1">
        <f t="array" ref="I154">_xlfn.SINGLE(IFERROR(((MMULT(NotlarYuzdelikBasari!$E154:$N154,DersMatris_Degerlendirme!H$4:H$13)/(SUM(DersMatris_Degerlendirme!H$4:H$13)))+(MMULT(NotlarYuzdelikBasari!$AL154:$AU154,DersMatris_Degerlendirme!H$15:H$24)/(SUM(DersMatris_Degerlendirme!H$15:H$24))))/2,0))*(DersMatris!$G$12/100)</f>
        <v>0</v>
      </c>
      <c r="J154" s="204" cm="1">
        <f t="array" ref="J154">_xlfn.SINGLE(IFERROR(((MMULT(NotlarYuzdelikBasari!$E154:$N154,DersMatris_Degerlendirme!I$4:I$13)/(SUM(DersMatris_Degerlendirme!I$4:I$13)))+(MMULT(NotlarYuzdelikBasari!$AL154:$AU154,DersMatris_Degerlendirme!I$15:I$24)/(SUM(DersMatris_Degerlendirme!I$15:I$24))))/2,0))*(DersMatris!$H$12/100)</f>
        <v>0</v>
      </c>
      <c r="K154" s="204" cm="1">
        <f t="array" ref="K154">_xlfn.SINGLE(IFERROR(((MMULT(NotlarYuzdelikBasari!$E154:$N154,DersMatris_Degerlendirme!J$4:J$13)/(SUM(DersMatris_Degerlendirme!J$4:J$13)))+(MMULT(NotlarYuzdelikBasari!$AL154:$AU154,DersMatris_Degerlendirme!J$15:J$24)/(SUM(DersMatris_Degerlendirme!J$15:J$24))))/2,0))*(DersMatris!$I$12/100)</f>
        <v>0</v>
      </c>
      <c r="L154" s="204" cm="1">
        <f t="array" ref="L154">_xlfn.SINGLE(IFERROR(((MMULT(NotlarYuzdelikBasari!$E154:$N154,DersMatris_Degerlendirme!K$4:K$13)/(SUM(DersMatris_Degerlendirme!K$4:K$13)))+(MMULT(NotlarYuzdelikBasari!$AL154:$AU154,DersMatris_Degerlendirme!K$15:K$24)/(SUM(DersMatris_Degerlendirme!K$15:K$24))))/2,0))*(DersMatris!$J$12/100)</f>
        <v>0</v>
      </c>
      <c r="M154" s="204" cm="1">
        <f t="array" ref="M154">_xlfn.SINGLE(IFERROR(((MMULT(NotlarYuzdelikBasari!$E154:$N154,DersMatris_Degerlendirme!L$4:L$13)/(SUM(DersMatris_Degerlendirme!L$4:L$13)))+(MMULT(NotlarYuzdelikBasari!$AL154:$AU154,DersMatris_Degerlendirme!L$15:L$24)/(SUM(DersMatris_Degerlendirme!L$15:L$24))))/2,0))*(DersMatris!$K$12/100)</f>
        <v>0</v>
      </c>
      <c r="N154" s="204" cm="1">
        <f t="array" ref="N154">_xlfn.SINGLE(IFERROR(((MMULT(NotlarYuzdelikBasari!$E154:$N154,DersMatris_Degerlendirme!M$4:M$13)/(SUM(DersMatris_Degerlendirme!M$4:M$13)))+(MMULT(NotlarYuzdelikBasari!$AL154:$AU154,DersMatris_Degerlendirme!M$15:M$24)/(SUM(DersMatris_Degerlendirme!M$15:M$24))))/2,0))*(DersMatris!$L$12/100)</f>
        <v>0</v>
      </c>
      <c r="O154" s="204" cm="1">
        <f t="array" ref="O154">_xlfn.SINGLE(IFERROR(((MMULT(NotlarYuzdelikBasari!$E154:$N154,DersMatris_Degerlendirme!N$4:N$13)/(SUM(DersMatris_Degerlendirme!N$4:N$13)))+(MMULT(NotlarYuzdelikBasari!$AL154:$AU154,DersMatris_Degerlendirme!N$15:N$24)/(SUM(DersMatris_Degerlendirme!N$15:N$24))))/2,0))*(DersMatris!$M$12/100)</f>
        <v>0</v>
      </c>
      <c r="P154" s="204" cm="1">
        <f t="array" ref="P154">_xlfn.SINGLE(IFERROR(((MMULT(NotlarYuzdelikBasari!$E154:$N154,DersMatris_Degerlendirme!O$4:O$13)/(SUM(DersMatris_Degerlendirme!O$4:O$13)))+(MMULT(NotlarYuzdelikBasari!$AL154:$AU154,DersMatris_Degerlendirme!O$15:O$24)/(SUM(DersMatris_Degerlendirme!O$15:O$24))))/2,0))*(DersMatris!$N$12/100)</f>
        <v>0</v>
      </c>
      <c r="Q154" s="204" cm="1">
        <f t="array" ref="Q154">_xlfn.SINGLE(IFERROR(((MMULT(NotlarYuzdelikBasari!$E154:$N154,DersMatris_Degerlendirme!P$4:P$13)/(SUM(DersMatris_Degerlendirme!P$4:P$13)))+(MMULT(NotlarYuzdelikBasari!$AL154:$AU154,DersMatris_Degerlendirme!P$15:P$24)/(SUM(DersMatris_Degerlendirme!P$15:P$24))))/2,0))*(DersMatris!$O$12/100)</f>
        <v>0</v>
      </c>
      <c r="R154" s="204" cm="1">
        <f t="array" ref="R154">_xlfn.SINGLE(IFERROR(((MMULT(NotlarYuzdelikBasari!$E154:$N154,DersMatris_Degerlendirme!Q$4:Q$13)/(SUM(DersMatris_Degerlendirme!Q$4:Q$13)))+(MMULT(NotlarYuzdelikBasari!$AL154:$AU154,DersMatris_Degerlendirme!Q$15:Q$24)/(SUM(DersMatris_Degerlendirme!Q$15:Q$24))))/2,0))*(DersMatris!$P$12/100)</f>
        <v>0</v>
      </c>
      <c r="S154" s="204" cm="1">
        <f t="array" ref="S154">_xlfn.SINGLE(IFERROR(((MMULT(NotlarYuzdelikBasari!$E154:$N154,DersMatris_Degerlendirme!R$4:R$13)/(SUM(DersMatris_Degerlendirme!R$4:R$13)))+(MMULT(NotlarYuzdelikBasari!$AL154:$AU154,DersMatris_Degerlendirme!R$15:R$24)/(SUM(DersMatris_Degerlendirme!R$15:R$24))))/2,0))*(DersMatris!$Q$12/100)</f>
        <v>0</v>
      </c>
      <c r="U154" s="188">
        <f>IFERROR(
    (
        IFERROR( MMULT(NotlarYuzdelikBasari!$E154:$N154, Degerlendirme!D$4:D$13) / SUM(Degerlendirme!D$4:D$13), 0 ) +
        IFERROR( MMULT(NotlarYuzdelikBasari!$AL154:$AU154, Degerlendirme!D$15:D$24) / SUM(Degerlendirme!D$15:D$24), 0 )
    ) / 2,
    0
)</f>
        <v>0</v>
      </c>
      <c r="V154" s="188">
        <f>IFERROR(
    (
        IFERROR( MMULT(NotlarYuzdelikBasari!$E154:$N154, Degerlendirme!E$4:E$13) / SUM(Degerlendirme!E$4:E$13), 0 ) +
        IFERROR( MMULT(NotlarYuzdelikBasari!$AL154:$AU154, Degerlendirme!E$15:E$24) / SUM(Degerlendirme!E$15:E$24), 0 )
    ) / 2,
    0
)</f>
        <v>0</v>
      </c>
      <c r="W154" s="188">
        <f>IFERROR(
    (
        IFERROR( MMULT(NotlarYuzdelikBasari!$E154:$N154, Degerlendirme!F$4:F$13) / SUM(Degerlendirme!F$4:F$13), 0 ) +
        IFERROR( MMULT(NotlarYuzdelikBasari!$AL154:$AU154, Degerlendirme!F$15:F$24) / SUM(Degerlendirme!F$15:F$24), 0 )
    ) / 2,
    0
)</f>
        <v>0</v>
      </c>
      <c r="X154" s="188">
        <f>IFERROR(
    (
        IFERROR( MMULT(NotlarYuzdelikBasari!$E154:$N154, Degerlendirme!G$4:G$13) / SUM(Degerlendirme!G$4:G$13), 0 ) +
        IFERROR( MMULT(NotlarYuzdelikBasari!$AL154:$AU154, Degerlendirme!G$15:G$24) / SUM(Degerlendirme!G$15:G$24), 0 )
    ) / 2,
    0
)</f>
        <v>0</v>
      </c>
      <c r="Y154" s="188">
        <f>IFERROR(
    (
        IFERROR( MMULT(NotlarYuzdelikBasari!$E154:$N154, Degerlendirme!H$4:H$13) / SUM(Degerlendirme!H$4:H$13), 0 ) +
        IFERROR( MMULT(NotlarYuzdelikBasari!$AL154:$AU154, Degerlendirme!H$15:H$24) / SUM(Degerlendirme!H$15:H$24), 0 )
    ) / 2,
    0
)</f>
        <v>0</v>
      </c>
      <c r="Z154" s="188">
        <f>IFERROR(
    (
        IFERROR( MMULT(NotlarYuzdelikBasari!$E154:$N154, Degerlendirme!I$4:I$13) / SUM(Degerlendirme!I$4:I$13), 0 ) +
        IFERROR( MMULT(NotlarYuzdelikBasari!$AL154:$AU154, Degerlendirme!I$15:I$24) / SUM(Degerlendirme!I$15:I$24), 0 )
    ) / 2,
    0
)</f>
        <v>0</v>
      </c>
      <c r="AA154" s="188">
        <f>IFERROR(
    (
        IFERROR( MMULT(NotlarYuzdelikBasari!$E154:$N154, Degerlendirme!J$4:J$13) / SUM(Degerlendirme!J$4:J$13), 0 ) +
        IFERROR( MMULT(NotlarYuzdelikBasari!$AL154:$AU154, Degerlendirme!J$15:J$24) / SUM(Degerlendirme!J$15:J$24), 0 )
    ) / 2,
    0
)</f>
        <v>0</v>
      </c>
      <c r="AB154" s="188">
        <f>IFERROR(
    (
        IFERROR( MMULT(NotlarYuzdelikBasari!$E154:$N154, Degerlendirme!K$4:K$13) / SUM(Degerlendirme!K$4:K$13), 0 ) +
        IFERROR( MMULT(NotlarYuzdelikBasari!$AL154:$AU154, Degerlendirme!K$15:K$24) / SUM(Degerlendirme!K$15:K$24), 0 )
    ) / 2,
    0
)</f>
        <v>0</v>
      </c>
    </row>
    <row r="155" spans="1:28" x14ac:dyDescent="0.25">
      <c r="A155" s="94">
        <v>153</v>
      </c>
      <c r="B155" s="143" t="str">
        <f>IF(Notlar!B155&lt;&gt;"",Notlar!B155,"")</f>
        <v/>
      </c>
      <c r="C155" s="144" t="str">
        <f>IF(Notlar!C155&lt;&gt;"",Notlar!C155,"")</f>
        <v/>
      </c>
      <c r="D155" s="184" t="str">
        <f>IF(Notlar!D155&lt;&gt;"",Notlar!D155,"")</f>
        <v/>
      </c>
      <c r="E155" s="208" cm="1">
        <f t="array" ref="E155">_xlfn.SINGLE(IFERROR(((MMULT(NotlarYuzdelikBasari!$E155:$N155,DersMatris_Degerlendirme!D$4:D$13)/(SUM(DersMatris_Degerlendirme!D$4:D$13)))+(MMULT(NotlarYuzdelikBasari!$AL155:$AU155,DersMatris_Degerlendirme!D$15:D$24)/(SUM(DersMatris_Degerlendirme!D$15:D$24))))/2,0))*(DersMatris!$C$12/100)</f>
        <v>0</v>
      </c>
      <c r="F155" s="208" cm="1">
        <f t="array" ref="F155">_xlfn.SINGLE(IFERROR(((MMULT(NotlarYuzdelikBasari!$E155:$N155,DersMatris_Degerlendirme!E$4:E$13)/(SUM(DersMatris_Degerlendirme!E$4:E$13)))+(MMULT(NotlarYuzdelikBasari!$AL155:$AU155,DersMatris_Degerlendirme!E$15:E$24)/(SUM(DersMatris_Degerlendirme!E$15:E$24))))/2,0))*(DersMatris!$D$12/100)</f>
        <v>0</v>
      </c>
      <c r="G155" s="204" cm="1">
        <f t="array" ref="G155">_xlfn.SINGLE(IFERROR(((MMULT(NotlarYuzdelikBasari!$E155:$N155,DersMatris_Degerlendirme!F$4:F$13)/(SUM(DersMatris_Degerlendirme!F$4:F$13)))+(MMULT(NotlarYuzdelikBasari!$AL155:$AU155,DersMatris_Degerlendirme!F$15:F$24)/(SUM(DersMatris_Degerlendirme!F$15:F$24))))/2,0))*(DersMatris!$E$12/100)</f>
        <v>0</v>
      </c>
      <c r="H155" s="204" cm="1">
        <f t="array" ref="H155">_xlfn.SINGLE(IFERROR(((MMULT(NotlarYuzdelikBasari!$E155:$N155,DersMatris_Degerlendirme!G$4:G$13)/(SUM(DersMatris_Degerlendirme!G$4:G$13)))+(MMULT(NotlarYuzdelikBasari!$AL155:$AU155,DersMatris_Degerlendirme!G$15:G$24)/(SUM(DersMatris_Degerlendirme!G$15:G$24))))/2,0))*(DersMatris!$F$12/100)</f>
        <v>0</v>
      </c>
      <c r="I155" s="204" cm="1">
        <f t="array" ref="I155">_xlfn.SINGLE(IFERROR(((MMULT(NotlarYuzdelikBasari!$E155:$N155,DersMatris_Degerlendirme!H$4:H$13)/(SUM(DersMatris_Degerlendirme!H$4:H$13)))+(MMULT(NotlarYuzdelikBasari!$AL155:$AU155,DersMatris_Degerlendirme!H$15:H$24)/(SUM(DersMatris_Degerlendirme!H$15:H$24))))/2,0))*(DersMatris!$G$12/100)</f>
        <v>0</v>
      </c>
      <c r="J155" s="204" cm="1">
        <f t="array" ref="J155">_xlfn.SINGLE(IFERROR(((MMULT(NotlarYuzdelikBasari!$E155:$N155,DersMatris_Degerlendirme!I$4:I$13)/(SUM(DersMatris_Degerlendirme!I$4:I$13)))+(MMULT(NotlarYuzdelikBasari!$AL155:$AU155,DersMatris_Degerlendirme!I$15:I$24)/(SUM(DersMatris_Degerlendirme!I$15:I$24))))/2,0))*(DersMatris!$H$12/100)</f>
        <v>0</v>
      </c>
      <c r="K155" s="204" cm="1">
        <f t="array" ref="K155">_xlfn.SINGLE(IFERROR(((MMULT(NotlarYuzdelikBasari!$E155:$N155,DersMatris_Degerlendirme!J$4:J$13)/(SUM(DersMatris_Degerlendirme!J$4:J$13)))+(MMULT(NotlarYuzdelikBasari!$AL155:$AU155,DersMatris_Degerlendirme!J$15:J$24)/(SUM(DersMatris_Degerlendirme!J$15:J$24))))/2,0))*(DersMatris!$I$12/100)</f>
        <v>0</v>
      </c>
      <c r="L155" s="204" cm="1">
        <f t="array" ref="L155">_xlfn.SINGLE(IFERROR(((MMULT(NotlarYuzdelikBasari!$E155:$N155,DersMatris_Degerlendirme!K$4:K$13)/(SUM(DersMatris_Degerlendirme!K$4:K$13)))+(MMULT(NotlarYuzdelikBasari!$AL155:$AU155,DersMatris_Degerlendirme!K$15:K$24)/(SUM(DersMatris_Degerlendirme!K$15:K$24))))/2,0))*(DersMatris!$J$12/100)</f>
        <v>0</v>
      </c>
      <c r="M155" s="204" cm="1">
        <f t="array" ref="M155">_xlfn.SINGLE(IFERROR(((MMULT(NotlarYuzdelikBasari!$E155:$N155,DersMatris_Degerlendirme!L$4:L$13)/(SUM(DersMatris_Degerlendirme!L$4:L$13)))+(MMULT(NotlarYuzdelikBasari!$AL155:$AU155,DersMatris_Degerlendirme!L$15:L$24)/(SUM(DersMatris_Degerlendirme!L$15:L$24))))/2,0))*(DersMatris!$K$12/100)</f>
        <v>0</v>
      </c>
      <c r="N155" s="204" cm="1">
        <f t="array" ref="N155">_xlfn.SINGLE(IFERROR(((MMULT(NotlarYuzdelikBasari!$E155:$N155,DersMatris_Degerlendirme!M$4:M$13)/(SUM(DersMatris_Degerlendirme!M$4:M$13)))+(MMULT(NotlarYuzdelikBasari!$AL155:$AU155,DersMatris_Degerlendirme!M$15:M$24)/(SUM(DersMatris_Degerlendirme!M$15:M$24))))/2,0))*(DersMatris!$L$12/100)</f>
        <v>0</v>
      </c>
      <c r="O155" s="204" cm="1">
        <f t="array" ref="O155">_xlfn.SINGLE(IFERROR(((MMULT(NotlarYuzdelikBasari!$E155:$N155,DersMatris_Degerlendirme!N$4:N$13)/(SUM(DersMatris_Degerlendirme!N$4:N$13)))+(MMULT(NotlarYuzdelikBasari!$AL155:$AU155,DersMatris_Degerlendirme!N$15:N$24)/(SUM(DersMatris_Degerlendirme!N$15:N$24))))/2,0))*(DersMatris!$M$12/100)</f>
        <v>0</v>
      </c>
      <c r="P155" s="204" cm="1">
        <f t="array" ref="P155">_xlfn.SINGLE(IFERROR(((MMULT(NotlarYuzdelikBasari!$E155:$N155,DersMatris_Degerlendirme!O$4:O$13)/(SUM(DersMatris_Degerlendirme!O$4:O$13)))+(MMULT(NotlarYuzdelikBasari!$AL155:$AU155,DersMatris_Degerlendirme!O$15:O$24)/(SUM(DersMatris_Degerlendirme!O$15:O$24))))/2,0))*(DersMatris!$N$12/100)</f>
        <v>0</v>
      </c>
      <c r="Q155" s="204" cm="1">
        <f t="array" ref="Q155">_xlfn.SINGLE(IFERROR(((MMULT(NotlarYuzdelikBasari!$E155:$N155,DersMatris_Degerlendirme!P$4:P$13)/(SUM(DersMatris_Degerlendirme!P$4:P$13)))+(MMULT(NotlarYuzdelikBasari!$AL155:$AU155,DersMatris_Degerlendirme!P$15:P$24)/(SUM(DersMatris_Degerlendirme!P$15:P$24))))/2,0))*(DersMatris!$O$12/100)</f>
        <v>0</v>
      </c>
      <c r="R155" s="204" cm="1">
        <f t="array" ref="R155">_xlfn.SINGLE(IFERROR(((MMULT(NotlarYuzdelikBasari!$E155:$N155,DersMatris_Degerlendirme!Q$4:Q$13)/(SUM(DersMatris_Degerlendirme!Q$4:Q$13)))+(MMULT(NotlarYuzdelikBasari!$AL155:$AU155,DersMatris_Degerlendirme!Q$15:Q$24)/(SUM(DersMatris_Degerlendirme!Q$15:Q$24))))/2,0))*(DersMatris!$P$12/100)</f>
        <v>0</v>
      </c>
      <c r="S155" s="204" cm="1">
        <f t="array" ref="S155">_xlfn.SINGLE(IFERROR(((MMULT(NotlarYuzdelikBasari!$E155:$N155,DersMatris_Degerlendirme!R$4:R$13)/(SUM(DersMatris_Degerlendirme!R$4:R$13)))+(MMULT(NotlarYuzdelikBasari!$AL155:$AU155,DersMatris_Degerlendirme!R$15:R$24)/(SUM(DersMatris_Degerlendirme!R$15:R$24))))/2,0))*(DersMatris!$Q$12/100)</f>
        <v>0</v>
      </c>
      <c r="U155" s="188">
        <f>IFERROR(
    (
        IFERROR( MMULT(NotlarYuzdelikBasari!$E155:$N155, Degerlendirme!D$4:D$13) / SUM(Degerlendirme!D$4:D$13), 0 ) +
        IFERROR( MMULT(NotlarYuzdelikBasari!$AL155:$AU155, Degerlendirme!D$15:D$24) / SUM(Degerlendirme!D$15:D$24), 0 )
    ) / 2,
    0
)</f>
        <v>0</v>
      </c>
      <c r="V155" s="188">
        <f>IFERROR(
    (
        IFERROR( MMULT(NotlarYuzdelikBasari!$E155:$N155, Degerlendirme!E$4:E$13) / SUM(Degerlendirme!E$4:E$13), 0 ) +
        IFERROR( MMULT(NotlarYuzdelikBasari!$AL155:$AU155, Degerlendirme!E$15:E$24) / SUM(Degerlendirme!E$15:E$24), 0 )
    ) / 2,
    0
)</f>
        <v>0</v>
      </c>
      <c r="W155" s="188">
        <f>IFERROR(
    (
        IFERROR( MMULT(NotlarYuzdelikBasari!$E155:$N155, Degerlendirme!F$4:F$13) / SUM(Degerlendirme!F$4:F$13), 0 ) +
        IFERROR( MMULT(NotlarYuzdelikBasari!$AL155:$AU155, Degerlendirme!F$15:F$24) / SUM(Degerlendirme!F$15:F$24), 0 )
    ) / 2,
    0
)</f>
        <v>0</v>
      </c>
      <c r="X155" s="188">
        <f>IFERROR(
    (
        IFERROR( MMULT(NotlarYuzdelikBasari!$E155:$N155, Degerlendirme!G$4:G$13) / SUM(Degerlendirme!G$4:G$13), 0 ) +
        IFERROR( MMULT(NotlarYuzdelikBasari!$AL155:$AU155, Degerlendirme!G$15:G$24) / SUM(Degerlendirme!G$15:G$24), 0 )
    ) / 2,
    0
)</f>
        <v>0</v>
      </c>
      <c r="Y155" s="188">
        <f>IFERROR(
    (
        IFERROR( MMULT(NotlarYuzdelikBasari!$E155:$N155, Degerlendirme!H$4:H$13) / SUM(Degerlendirme!H$4:H$13), 0 ) +
        IFERROR( MMULT(NotlarYuzdelikBasari!$AL155:$AU155, Degerlendirme!H$15:H$24) / SUM(Degerlendirme!H$15:H$24), 0 )
    ) / 2,
    0
)</f>
        <v>0</v>
      </c>
      <c r="Z155" s="188">
        <f>IFERROR(
    (
        IFERROR( MMULT(NotlarYuzdelikBasari!$E155:$N155, Degerlendirme!I$4:I$13) / SUM(Degerlendirme!I$4:I$13), 0 ) +
        IFERROR( MMULT(NotlarYuzdelikBasari!$AL155:$AU155, Degerlendirme!I$15:I$24) / SUM(Degerlendirme!I$15:I$24), 0 )
    ) / 2,
    0
)</f>
        <v>0</v>
      </c>
      <c r="AA155" s="188">
        <f>IFERROR(
    (
        IFERROR( MMULT(NotlarYuzdelikBasari!$E155:$N155, Degerlendirme!J$4:J$13) / SUM(Degerlendirme!J$4:J$13), 0 ) +
        IFERROR( MMULT(NotlarYuzdelikBasari!$AL155:$AU155, Degerlendirme!J$15:J$24) / SUM(Degerlendirme!J$15:J$24), 0 )
    ) / 2,
    0
)</f>
        <v>0</v>
      </c>
      <c r="AB155" s="188">
        <f>IFERROR(
    (
        IFERROR( MMULT(NotlarYuzdelikBasari!$E155:$N155, Degerlendirme!K$4:K$13) / SUM(Degerlendirme!K$4:K$13), 0 ) +
        IFERROR( MMULT(NotlarYuzdelikBasari!$AL155:$AU155, Degerlendirme!K$15:K$24) / SUM(Degerlendirme!K$15:K$24), 0 )
    ) / 2,
    0
)</f>
        <v>0</v>
      </c>
    </row>
    <row r="156" spans="1:28" x14ac:dyDescent="0.25">
      <c r="A156" s="95">
        <v>154</v>
      </c>
      <c r="B156" s="141" t="str">
        <f>IF(Notlar!B156&lt;&gt;"",Notlar!B156,"")</f>
        <v/>
      </c>
      <c r="C156" s="142" t="str">
        <f>IF(Notlar!C156&lt;&gt;"",Notlar!C156,"")</f>
        <v/>
      </c>
      <c r="D156" s="183" t="str">
        <f>IF(Notlar!D156&lt;&gt;"",Notlar!D156,"")</f>
        <v/>
      </c>
      <c r="E156" s="208" cm="1">
        <f t="array" ref="E156">_xlfn.SINGLE(IFERROR(((MMULT(NotlarYuzdelikBasari!$E156:$N156,DersMatris_Degerlendirme!D$4:D$13)/(SUM(DersMatris_Degerlendirme!D$4:D$13)))+(MMULT(NotlarYuzdelikBasari!$AL156:$AU156,DersMatris_Degerlendirme!D$15:D$24)/(SUM(DersMatris_Degerlendirme!D$15:D$24))))/2,0))*(DersMatris!$C$12/100)</f>
        <v>0</v>
      </c>
      <c r="F156" s="208" cm="1">
        <f t="array" ref="F156">_xlfn.SINGLE(IFERROR(((MMULT(NotlarYuzdelikBasari!$E156:$N156,DersMatris_Degerlendirme!E$4:E$13)/(SUM(DersMatris_Degerlendirme!E$4:E$13)))+(MMULT(NotlarYuzdelikBasari!$AL156:$AU156,DersMatris_Degerlendirme!E$15:E$24)/(SUM(DersMatris_Degerlendirme!E$15:E$24))))/2,0))*(DersMatris!$D$12/100)</f>
        <v>0</v>
      </c>
      <c r="G156" s="204" cm="1">
        <f t="array" ref="G156">_xlfn.SINGLE(IFERROR(((MMULT(NotlarYuzdelikBasari!$E156:$N156,DersMatris_Degerlendirme!F$4:F$13)/(SUM(DersMatris_Degerlendirme!F$4:F$13)))+(MMULT(NotlarYuzdelikBasari!$AL156:$AU156,DersMatris_Degerlendirme!F$15:F$24)/(SUM(DersMatris_Degerlendirme!F$15:F$24))))/2,0))*(DersMatris!$E$12/100)</f>
        <v>0</v>
      </c>
      <c r="H156" s="204" cm="1">
        <f t="array" ref="H156">_xlfn.SINGLE(IFERROR(((MMULT(NotlarYuzdelikBasari!$E156:$N156,DersMatris_Degerlendirme!G$4:G$13)/(SUM(DersMatris_Degerlendirme!G$4:G$13)))+(MMULT(NotlarYuzdelikBasari!$AL156:$AU156,DersMatris_Degerlendirme!G$15:G$24)/(SUM(DersMatris_Degerlendirme!G$15:G$24))))/2,0))*(DersMatris!$F$12/100)</f>
        <v>0</v>
      </c>
      <c r="I156" s="204" cm="1">
        <f t="array" ref="I156">_xlfn.SINGLE(IFERROR(((MMULT(NotlarYuzdelikBasari!$E156:$N156,DersMatris_Degerlendirme!H$4:H$13)/(SUM(DersMatris_Degerlendirme!H$4:H$13)))+(MMULT(NotlarYuzdelikBasari!$AL156:$AU156,DersMatris_Degerlendirme!H$15:H$24)/(SUM(DersMatris_Degerlendirme!H$15:H$24))))/2,0))*(DersMatris!$G$12/100)</f>
        <v>0</v>
      </c>
      <c r="J156" s="204" cm="1">
        <f t="array" ref="J156">_xlfn.SINGLE(IFERROR(((MMULT(NotlarYuzdelikBasari!$E156:$N156,DersMatris_Degerlendirme!I$4:I$13)/(SUM(DersMatris_Degerlendirme!I$4:I$13)))+(MMULT(NotlarYuzdelikBasari!$AL156:$AU156,DersMatris_Degerlendirme!I$15:I$24)/(SUM(DersMatris_Degerlendirme!I$15:I$24))))/2,0))*(DersMatris!$H$12/100)</f>
        <v>0</v>
      </c>
      <c r="K156" s="204" cm="1">
        <f t="array" ref="K156">_xlfn.SINGLE(IFERROR(((MMULT(NotlarYuzdelikBasari!$E156:$N156,DersMatris_Degerlendirme!J$4:J$13)/(SUM(DersMatris_Degerlendirme!J$4:J$13)))+(MMULT(NotlarYuzdelikBasari!$AL156:$AU156,DersMatris_Degerlendirme!J$15:J$24)/(SUM(DersMatris_Degerlendirme!J$15:J$24))))/2,0))*(DersMatris!$I$12/100)</f>
        <v>0</v>
      </c>
      <c r="L156" s="204" cm="1">
        <f t="array" ref="L156">_xlfn.SINGLE(IFERROR(((MMULT(NotlarYuzdelikBasari!$E156:$N156,DersMatris_Degerlendirme!K$4:K$13)/(SUM(DersMatris_Degerlendirme!K$4:K$13)))+(MMULT(NotlarYuzdelikBasari!$AL156:$AU156,DersMatris_Degerlendirme!K$15:K$24)/(SUM(DersMatris_Degerlendirme!K$15:K$24))))/2,0))*(DersMatris!$J$12/100)</f>
        <v>0</v>
      </c>
      <c r="M156" s="204" cm="1">
        <f t="array" ref="M156">_xlfn.SINGLE(IFERROR(((MMULT(NotlarYuzdelikBasari!$E156:$N156,DersMatris_Degerlendirme!L$4:L$13)/(SUM(DersMatris_Degerlendirme!L$4:L$13)))+(MMULT(NotlarYuzdelikBasari!$AL156:$AU156,DersMatris_Degerlendirme!L$15:L$24)/(SUM(DersMatris_Degerlendirme!L$15:L$24))))/2,0))*(DersMatris!$K$12/100)</f>
        <v>0</v>
      </c>
      <c r="N156" s="204" cm="1">
        <f t="array" ref="N156">_xlfn.SINGLE(IFERROR(((MMULT(NotlarYuzdelikBasari!$E156:$N156,DersMatris_Degerlendirme!M$4:M$13)/(SUM(DersMatris_Degerlendirme!M$4:M$13)))+(MMULT(NotlarYuzdelikBasari!$AL156:$AU156,DersMatris_Degerlendirme!M$15:M$24)/(SUM(DersMatris_Degerlendirme!M$15:M$24))))/2,0))*(DersMatris!$L$12/100)</f>
        <v>0</v>
      </c>
      <c r="O156" s="204" cm="1">
        <f t="array" ref="O156">_xlfn.SINGLE(IFERROR(((MMULT(NotlarYuzdelikBasari!$E156:$N156,DersMatris_Degerlendirme!N$4:N$13)/(SUM(DersMatris_Degerlendirme!N$4:N$13)))+(MMULT(NotlarYuzdelikBasari!$AL156:$AU156,DersMatris_Degerlendirme!N$15:N$24)/(SUM(DersMatris_Degerlendirme!N$15:N$24))))/2,0))*(DersMatris!$M$12/100)</f>
        <v>0</v>
      </c>
      <c r="P156" s="204" cm="1">
        <f t="array" ref="P156">_xlfn.SINGLE(IFERROR(((MMULT(NotlarYuzdelikBasari!$E156:$N156,DersMatris_Degerlendirme!O$4:O$13)/(SUM(DersMatris_Degerlendirme!O$4:O$13)))+(MMULT(NotlarYuzdelikBasari!$AL156:$AU156,DersMatris_Degerlendirme!O$15:O$24)/(SUM(DersMatris_Degerlendirme!O$15:O$24))))/2,0))*(DersMatris!$N$12/100)</f>
        <v>0</v>
      </c>
      <c r="Q156" s="204" cm="1">
        <f t="array" ref="Q156">_xlfn.SINGLE(IFERROR(((MMULT(NotlarYuzdelikBasari!$E156:$N156,DersMatris_Degerlendirme!P$4:P$13)/(SUM(DersMatris_Degerlendirme!P$4:P$13)))+(MMULT(NotlarYuzdelikBasari!$AL156:$AU156,DersMatris_Degerlendirme!P$15:P$24)/(SUM(DersMatris_Degerlendirme!P$15:P$24))))/2,0))*(DersMatris!$O$12/100)</f>
        <v>0</v>
      </c>
      <c r="R156" s="204" cm="1">
        <f t="array" ref="R156">_xlfn.SINGLE(IFERROR(((MMULT(NotlarYuzdelikBasari!$E156:$N156,DersMatris_Degerlendirme!Q$4:Q$13)/(SUM(DersMatris_Degerlendirme!Q$4:Q$13)))+(MMULT(NotlarYuzdelikBasari!$AL156:$AU156,DersMatris_Degerlendirme!Q$15:Q$24)/(SUM(DersMatris_Degerlendirme!Q$15:Q$24))))/2,0))*(DersMatris!$P$12/100)</f>
        <v>0</v>
      </c>
      <c r="S156" s="204" cm="1">
        <f t="array" ref="S156">_xlfn.SINGLE(IFERROR(((MMULT(NotlarYuzdelikBasari!$E156:$N156,DersMatris_Degerlendirme!R$4:R$13)/(SUM(DersMatris_Degerlendirme!R$4:R$13)))+(MMULT(NotlarYuzdelikBasari!$AL156:$AU156,DersMatris_Degerlendirme!R$15:R$24)/(SUM(DersMatris_Degerlendirme!R$15:R$24))))/2,0))*(DersMatris!$Q$12/100)</f>
        <v>0</v>
      </c>
      <c r="U156" s="188">
        <f>IFERROR(
    (
        IFERROR( MMULT(NotlarYuzdelikBasari!$E156:$N156, Degerlendirme!D$4:D$13) / SUM(Degerlendirme!D$4:D$13), 0 ) +
        IFERROR( MMULT(NotlarYuzdelikBasari!$AL156:$AU156, Degerlendirme!D$15:D$24) / SUM(Degerlendirme!D$15:D$24), 0 )
    ) / 2,
    0
)</f>
        <v>0</v>
      </c>
      <c r="V156" s="188">
        <f>IFERROR(
    (
        IFERROR( MMULT(NotlarYuzdelikBasari!$E156:$N156, Degerlendirme!E$4:E$13) / SUM(Degerlendirme!E$4:E$13), 0 ) +
        IFERROR( MMULT(NotlarYuzdelikBasari!$AL156:$AU156, Degerlendirme!E$15:E$24) / SUM(Degerlendirme!E$15:E$24), 0 )
    ) / 2,
    0
)</f>
        <v>0</v>
      </c>
      <c r="W156" s="188">
        <f>IFERROR(
    (
        IFERROR( MMULT(NotlarYuzdelikBasari!$E156:$N156, Degerlendirme!F$4:F$13) / SUM(Degerlendirme!F$4:F$13), 0 ) +
        IFERROR( MMULT(NotlarYuzdelikBasari!$AL156:$AU156, Degerlendirme!F$15:F$24) / SUM(Degerlendirme!F$15:F$24), 0 )
    ) / 2,
    0
)</f>
        <v>0</v>
      </c>
      <c r="X156" s="188">
        <f>IFERROR(
    (
        IFERROR( MMULT(NotlarYuzdelikBasari!$E156:$N156, Degerlendirme!G$4:G$13) / SUM(Degerlendirme!G$4:G$13), 0 ) +
        IFERROR( MMULT(NotlarYuzdelikBasari!$AL156:$AU156, Degerlendirme!G$15:G$24) / SUM(Degerlendirme!G$15:G$24), 0 )
    ) / 2,
    0
)</f>
        <v>0</v>
      </c>
      <c r="Y156" s="188">
        <f>IFERROR(
    (
        IFERROR( MMULT(NotlarYuzdelikBasari!$E156:$N156, Degerlendirme!H$4:H$13) / SUM(Degerlendirme!H$4:H$13), 0 ) +
        IFERROR( MMULT(NotlarYuzdelikBasari!$AL156:$AU156, Degerlendirme!H$15:H$24) / SUM(Degerlendirme!H$15:H$24), 0 )
    ) / 2,
    0
)</f>
        <v>0</v>
      </c>
      <c r="Z156" s="188">
        <f>IFERROR(
    (
        IFERROR( MMULT(NotlarYuzdelikBasari!$E156:$N156, Degerlendirme!I$4:I$13) / SUM(Degerlendirme!I$4:I$13), 0 ) +
        IFERROR( MMULT(NotlarYuzdelikBasari!$AL156:$AU156, Degerlendirme!I$15:I$24) / SUM(Degerlendirme!I$15:I$24), 0 )
    ) / 2,
    0
)</f>
        <v>0</v>
      </c>
      <c r="AA156" s="188">
        <f>IFERROR(
    (
        IFERROR( MMULT(NotlarYuzdelikBasari!$E156:$N156, Degerlendirme!J$4:J$13) / SUM(Degerlendirme!J$4:J$13), 0 ) +
        IFERROR( MMULT(NotlarYuzdelikBasari!$AL156:$AU156, Degerlendirme!J$15:J$24) / SUM(Degerlendirme!J$15:J$24), 0 )
    ) / 2,
    0
)</f>
        <v>0</v>
      </c>
      <c r="AB156" s="188">
        <f>IFERROR(
    (
        IFERROR( MMULT(NotlarYuzdelikBasari!$E156:$N156, Degerlendirme!K$4:K$13) / SUM(Degerlendirme!K$4:K$13), 0 ) +
        IFERROR( MMULT(NotlarYuzdelikBasari!$AL156:$AU156, Degerlendirme!K$15:K$24) / SUM(Degerlendirme!K$15:K$24), 0 )
    ) / 2,
    0
)</f>
        <v>0</v>
      </c>
    </row>
    <row r="157" spans="1:28" x14ac:dyDescent="0.25">
      <c r="A157" s="94">
        <v>155</v>
      </c>
      <c r="B157" s="143" t="str">
        <f>IF(Notlar!B157&lt;&gt;"",Notlar!B157,"")</f>
        <v/>
      </c>
      <c r="C157" s="144" t="str">
        <f>IF(Notlar!C157&lt;&gt;"",Notlar!C157,"")</f>
        <v/>
      </c>
      <c r="D157" s="184" t="str">
        <f>IF(Notlar!D157&lt;&gt;"",Notlar!D157,"")</f>
        <v/>
      </c>
      <c r="E157" s="208" cm="1">
        <f t="array" ref="E157">_xlfn.SINGLE(IFERROR(((MMULT(NotlarYuzdelikBasari!$E157:$N157,DersMatris_Degerlendirme!D$4:D$13)/(SUM(DersMatris_Degerlendirme!D$4:D$13)))+(MMULT(NotlarYuzdelikBasari!$AL157:$AU157,DersMatris_Degerlendirme!D$15:D$24)/(SUM(DersMatris_Degerlendirme!D$15:D$24))))/2,0))*(DersMatris!$C$12/100)</f>
        <v>0</v>
      </c>
      <c r="F157" s="208" cm="1">
        <f t="array" ref="F157">_xlfn.SINGLE(IFERROR(((MMULT(NotlarYuzdelikBasari!$E157:$N157,DersMatris_Degerlendirme!E$4:E$13)/(SUM(DersMatris_Degerlendirme!E$4:E$13)))+(MMULT(NotlarYuzdelikBasari!$AL157:$AU157,DersMatris_Degerlendirme!E$15:E$24)/(SUM(DersMatris_Degerlendirme!E$15:E$24))))/2,0))*(DersMatris!$D$12/100)</f>
        <v>0</v>
      </c>
      <c r="G157" s="204" cm="1">
        <f t="array" ref="G157">_xlfn.SINGLE(IFERROR(((MMULT(NotlarYuzdelikBasari!$E157:$N157,DersMatris_Degerlendirme!F$4:F$13)/(SUM(DersMatris_Degerlendirme!F$4:F$13)))+(MMULT(NotlarYuzdelikBasari!$AL157:$AU157,DersMatris_Degerlendirme!F$15:F$24)/(SUM(DersMatris_Degerlendirme!F$15:F$24))))/2,0))*(DersMatris!$E$12/100)</f>
        <v>0</v>
      </c>
      <c r="H157" s="204" cm="1">
        <f t="array" ref="H157">_xlfn.SINGLE(IFERROR(((MMULT(NotlarYuzdelikBasari!$E157:$N157,DersMatris_Degerlendirme!G$4:G$13)/(SUM(DersMatris_Degerlendirme!G$4:G$13)))+(MMULT(NotlarYuzdelikBasari!$AL157:$AU157,DersMatris_Degerlendirme!G$15:G$24)/(SUM(DersMatris_Degerlendirme!G$15:G$24))))/2,0))*(DersMatris!$F$12/100)</f>
        <v>0</v>
      </c>
      <c r="I157" s="204" cm="1">
        <f t="array" ref="I157">_xlfn.SINGLE(IFERROR(((MMULT(NotlarYuzdelikBasari!$E157:$N157,DersMatris_Degerlendirme!H$4:H$13)/(SUM(DersMatris_Degerlendirme!H$4:H$13)))+(MMULT(NotlarYuzdelikBasari!$AL157:$AU157,DersMatris_Degerlendirme!H$15:H$24)/(SUM(DersMatris_Degerlendirme!H$15:H$24))))/2,0))*(DersMatris!$G$12/100)</f>
        <v>0</v>
      </c>
      <c r="J157" s="204" cm="1">
        <f t="array" ref="J157">_xlfn.SINGLE(IFERROR(((MMULT(NotlarYuzdelikBasari!$E157:$N157,DersMatris_Degerlendirme!I$4:I$13)/(SUM(DersMatris_Degerlendirme!I$4:I$13)))+(MMULT(NotlarYuzdelikBasari!$AL157:$AU157,DersMatris_Degerlendirme!I$15:I$24)/(SUM(DersMatris_Degerlendirme!I$15:I$24))))/2,0))*(DersMatris!$H$12/100)</f>
        <v>0</v>
      </c>
      <c r="K157" s="204" cm="1">
        <f t="array" ref="K157">_xlfn.SINGLE(IFERROR(((MMULT(NotlarYuzdelikBasari!$E157:$N157,DersMatris_Degerlendirme!J$4:J$13)/(SUM(DersMatris_Degerlendirme!J$4:J$13)))+(MMULT(NotlarYuzdelikBasari!$AL157:$AU157,DersMatris_Degerlendirme!J$15:J$24)/(SUM(DersMatris_Degerlendirme!J$15:J$24))))/2,0))*(DersMatris!$I$12/100)</f>
        <v>0</v>
      </c>
      <c r="L157" s="204" cm="1">
        <f t="array" ref="L157">_xlfn.SINGLE(IFERROR(((MMULT(NotlarYuzdelikBasari!$E157:$N157,DersMatris_Degerlendirme!K$4:K$13)/(SUM(DersMatris_Degerlendirme!K$4:K$13)))+(MMULT(NotlarYuzdelikBasari!$AL157:$AU157,DersMatris_Degerlendirme!K$15:K$24)/(SUM(DersMatris_Degerlendirme!K$15:K$24))))/2,0))*(DersMatris!$J$12/100)</f>
        <v>0</v>
      </c>
      <c r="M157" s="204" cm="1">
        <f t="array" ref="M157">_xlfn.SINGLE(IFERROR(((MMULT(NotlarYuzdelikBasari!$E157:$N157,DersMatris_Degerlendirme!L$4:L$13)/(SUM(DersMatris_Degerlendirme!L$4:L$13)))+(MMULT(NotlarYuzdelikBasari!$AL157:$AU157,DersMatris_Degerlendirme!L$15:L$24)/(SUM(DersMatris_Degerlendirme!L$15:L$24))))/2,0))*(DersMatris!$K$12/100)</f>
        <v>0</v>
      </c>
      <c r="N157" s="204" cm="1">
        <f t="array" ref="N157">_xlfn.SINGLE(IFERROR(((MMULT(NotlarYuzdelikBasari!$E157:$N157,DersMatris_Degerlendirme!M$4:M$13)/(SUM(DersMatris_Degerlendirme!M$4:M$13)))+(MMULT(NotlarYuzdelikBasari!$AL157:$AU157,DersMatris_Degerlendirme!M$15:M$24)/(SUM(DersMatris_Degerlendirme!M$15:M$24))))/2,0))*(DersMatris!$L$12/100)</f>
        <v>0</v>
      </c>
      <c r="O157" s="204" cm="1">
        <f t="array" ref="O157">_xlfn.SINGLE(IFERROR(((MMULT(NotlarYuzdelikBasari!$E157:$N157,DersMatris_Degerlendirme!N$4:N$13)/(SUM(DersMatris_Degerlendirme!N$4:N$13)))+(MMULT(NotlarYuzdelikBasari!$AL157:$AU157,DersMatris_Degerlendirme!N$15:N$24)/(SUM(DersMatris_Degerlendirme!N$15:N$24))))/2,0))*(DersMatris!$M$12/100)</f>
        <v>0</v>
      </c>
      <c r="P157" s="204" cm="1">
        <f t="array" ref="P157">_xlfn.SINGLE(IFERROR(((MMULT(NotlarYuzdelikBasari!$E157:$N157,DersMatris_Degerlendirme!O$4:O$13)/(SUM(DersMatris_Degerlendirme!O$4:O$13)))+(MMULT(NotlarYuzdelikBasari!$AL157:$AU157,DersMatris_Degerlendirme!O$15:O$24)/(SUM(DersMatris_Degerlendirme!O$15:O$24))))/2,0))*(DersMatris!$N$12/100)</f>
        <v>0</v>
      </c>
      <c r="Q157" s="204" cm="1">
        <f t="array" ref="Q157">_xlfn.SINGLE(IFERROR(((MMULT(NotlarYuzdelikBasari!$E157:$N157,DersMatris_Degerlendirme!P$4:P$13)/(SUM(DersMatris_Degerlendirme!P$4:P$13)))+(MMULT(NotlarYuzdelikBasari!$AL157:$AU157,DersMatris_Degerlendirme!P$15:P$24)/(SUM(DersMatris_Degerlendirme!P$15:P$24))))/2,0))*(DersMatris!$O$12/100)</f>
        <v>0</v>
      </c>
      <c r="R157" s="204" cm="1">
        <f t="array" ref="R157">_xlfn.SINGLE(IFERROR(((MMULT(NotlarYuzdelikBasari!$E157:$N157,DersMatris_Degerlendirme!Q$4:Q$13)/(SUM(DersMatris_Degerlendirme!Q$4:Q$13)))+(MMULT(NotlarYuzdelikBasari!$AL157:$AU157,DersMatris_Degerlendirme!Q$15:Q$24)/(SUM(DersMatris_Degerlendirme!Q$15:Q$24))))/2,0))*(DersMatris!$P$12/100)</f>
        <v>0</v>
      </c>
      <c r="S157" s="204" cm="1">
        <f t="array" ref="S157">_xlfn.SINGLE(IFERROR(((MMULT(NotlarYuzdelikBasari!$E157:$N157,DersMatris_Degerlendirme!R$4:R$13)/(SUM(DersMatris_Degerlendirme!R$4:R$13)))+(MMULT(NotlarYuzdelikBasari!$AL157:$AU157,DersMatris_Degerlendirme!R$15:R$24)/(SUM(DersMatris_Degerlendirme!R$15:R$24))))/2,0))*(DersMatris!$Q$12/100)</f>
        <v>0</v>
      </c>
      <c r="U157" s="188">
        <f>IFERROR(
    (
        IFERROR( MMULT(NotlarYuzdelikBasari!$E157:$N157, Degerlendirme!D$4:D$13) / SUM(Degerlendirme!D$4:D$13), 0 ) +
        IFERROR( MMULT(NotlarYuzdelikBasari!$AL157:$AU157, Degerlendirme!D$15:D$24) / SUM(Degerlendirme!D$15:D$24), 0 )
    ) / 2,
    0
)</f>
        <v>0</v>
      </c>
      <c r="V157" s="188">
        <f>IFERROR(
    (
        IFERROR( MMULT(NotlarYuzdelikBasari!$E157:$N157, Degerlendirme!E$4:E$13) / SUM(Degerlendirme!E$4:E$13), 0 ) +
        IFERROR( MMULT(NotlarYuzdelikBasari!$AL157:$AU157, Degerlendirme!E$15:E$24) / SUM(Degerlendirme!E$15:E$24), 0 )
    ) / 2,
    0
)</f>
        <v>0</v>
      </c>
      <c r="W157" s="188">
        <f>IFERROR(
    (
        IFERROR( MMULT(NotlarYuzdelikBasari!$E157:$N157, Degerlendirme!F$4:F$13) / SUM(Degerlendirme!F$4:F$13), 0 ) +
        IFERROR( MMULT(NotlarYuzdelikBasari!$AL157:$AU157, Degerlendirme!F$15:F$24) / SUM(Degerlendirme!F$15:F$24), 0 )
    ) / 2,
    0
)</f>
        <v>0</v>
      </c>
      <c r="X157" s="188">
        <f>IFERROR(
    (
        IFERROR( MMULT(NotlarYuzdelikBasari!$E157:$N157, Degerlendirme!G$4:G$13) / SUM(Degerlendirme!G$4:G$13), 0 ) +
        IFERROR( MMULT(NotlarYuzdelikBasari!$AL157:$AU157, Degerlendirme!G$15:G$24) / SUM(Degerlendirme!G$15:G$24), 0 )
    ) / 2,
    0
)</f>
        <v>0</v>
      </c>
      <c r="Y157" s="188">
        <f>IFERROR(
    (
        IFERROR( MMULT(NotlarYuzdelikBasari!$E157:$N157, Degerlendirme!H$4:H$13) / SUM(Degerlendirme!H$4:H$13), 0 ) +
        IFERROR( MMULT(NotlarYuzdelikBasari!$AL157:$AU157, Degerlendirme!H$15:H$24) / SUM(Degerlendirme!H$15:H$24), 0 )
    ) / 2,
    0
)</f>
        <v>0</v>
      </c>
      <c r="Z157" s="188">
        <f>IFERROR(
    (
        IFERROR( MMULT(NotlarYuzdelikBasari!$E157:$N157, Degerlendirme!I$4:I$13) / SUM(Degerlendirme!I$4:I$13), 0 ) +
        IFERROR( MMULT(NotlarYuzdelikBasari!$AL157:$AU157, Degerlendirme!I$15:I$24) / SUM(Degerlendirme!I$15:I$24), 0 )
    ) / 2,
    0
)</f>
        <v>0</v>
      </c>
      <c r="AA157" s="188">
        <f>IFERROR(
    (
        IFERROR( MMULT(NotlarYuzdelikBasari!$E157:$N157, Degerlendirme!J$4:J$13) / SUM(Degerlendirme!J$4:J$13), 0 ) +
        IFERROR( MMULT(NotlarYuzdelikBasari!$AL157:$AU157, Degerlendirme!J$15:J$24) / SUM(Degerlendirme!J$15:J$24), 0 )
    ) / 2,
    0
)</f>
        <v>0</v>
      </c>
      <c r="AB157" s="188">
        <f>IFERROR(
    (
        IFERROR( MMULT(NotlarYuzdelikBasari!$E157:$N157, Degerlendirme!K$4:K$13) / SUM(Degerlendirme!K$4:K$13), 0 ) +
        IFERROR( MMULT(NotlarYuzdelikBasari!$AL157:$AU157, Degerlendirme!K$15:K$24) / SUM(Degerlendirme!K$15:K$24), 0 )
    ) / 2,
    0
)</f>
        <v>0</v>
      </c>
    </row>
    <row r="158" spans="1:28" x14ac:dyDescent="0.25">
      <c r="A158" s="95">
        <v>156</v>
      </c>
      <c r="B158" s="141" t="str">
        <f>IF(Notlar!B158&lt;&gt;"",Notlar!B158,"")</f>
        <v/>
      </c>
      <c r="C158" s="142" t="str">
        <f>IF(Notlar!C158&lt;&gt;"",Notlar!C158,"")</f>
        <v/>
      </c>
      <c r="D158" s="183" t="str">
        <f>IF(Notlar!D158&lt;&gt;"",Notlar!D158,"")</f>
        <v/>
      </c>
      <c r="E158" s="208" cm="1">
        <f t="array" ref="E158">_xlfn.SINGLE(IFERROR(((MMULT(NotlarYuzdelikBasari!$E158:$N158,DersMatris_Degerlendirme!D$4:D$13)/(SUM(DersMatris_Degerlendirme!D$4:D$13)))+(MMULT(NotlarYuzdelikBasari!$AL158:$AU158,DersMatris_Degerlendirme!D$15:D$24)/(SUM(DersMatris_Degerlendirme!D$15:D$24))))/2,0))*(DersMatris!$C$12/100)</f>
        <v>0</v>
      </c>
      <c r="F158" s="208" cm="1">
        <f t="array" ref="F158">_xlfn.SINGLE(IFERROR(((MMULT(NotlarYuzdelikBasari!$E158:$N158,DersMatris_Degerlendirme!E$4:E$13)/(SUM(DersMatris_Degerlendirme!E$4:E$13)))+(MMULT(NotlarYuzdelikBasari!$AL158:$AU158,DersMatris_Degerlendirme!E$15:E$24)/(SUM(DersMatris_Degerlendirme!E$15:E$24))))/2,0))*(DersMatris!$D$12/100)</f>
        <v>0</v>
      </c>
      <c r="G158" s="204" cm="1">
        <f t="array" ref="G158">_xlfn.SINGLE(IFERROR(((MMULT(NotlarYuzdelikBasari!$E158:$N158,DersMatris_Degerlendirme!F$4:F$13)/(SUM(DersMatris_Degerlendirme!F$4:F$13)))+(MMULT(NotlarYuzdelikBasari!$AL158:$AU158,DersMatris_Degerlendirme!F$15:F$24)/(SUM(DersMatris_Degerlendirme!F$15:F$24))))/2,0))*(DersMatris!$E$12/100)</f>
        <v>0</v>
      </c>
      <c r="H158" s="204" cm="1">
        <f t="array" ref="H158">_xlfn.SINGLE(IFERROR(((MMULT(NotlarYuzdelikBasari!$E158:$N158,DersMatris_Degerlendirme!G$4:G$13)/(SUM(DersMatris_Degerlendirme!G$4:G$13)))+(MMULT(NotlarYuzdelikBasari!$AL158:$AU158,DersMatris_Degerlendirme!G$15:G$24)/(SUM(DersMatris_Degerlendirme!G$15:G$24))))/2,0))*(DersMatris!$F$12/100)</f>
        <v>0</v>
      </c>
      <c r="I158" s="204" cm="1">
        <f t="array" ref="I158">_xlfn.SINGLE(IFERROR(((MMULT(NotlarYuzdelikBasari!$E158:$N158,DersMatris_Degerlendirme!H$4:H$13)/(SUM(DersMatris_Degerlendirme!H$4:H$13)))+(MMULT(NotlarYuzdelikBasari!$AL158:$AU158,DersMatris_Degerlendirme!H$15:H$24)/(SUM(DersMatris_Degerlendirme!H$15:H$24))))/2,0))*(DersMatris!$G$12/100)</f>
        <v>0</v>
      </c>
      <c r="J158" s="204" cm="1">
        <f t="array" ref="J158">_xlfn.SINGLE(IFERROR(((MMULT(NotlarYuzdelikBasari!$E158:$N158,DersMatris_Degerlendirme!I$4:I$13)/(SUM(DersMatris_Degerlendirme!I$4:I$13)))+(MMULT(NotlarYuzdelikBasari!$AL158:$AU158,DersMatris_Degerlendirme!I$15:I$24)/(SUM(DersMatris_Degerlendirme!I$15:I$24))))/2,0))*(DersMatris!$H$12/100)</f>
        <v>0</v>
      </c>
      <c r="K158" s="204" cm="1">
        <f t="array" ref="K158">_xlfn.SINGLE(IFERROR(((MMULT(NotlarYuzdelikBasari!$E158:$N158,DersMatris_Degerlendirme!J$4:J$13)/(SUM(DersMatris_Degerlendirme!J$4:J$13)))+(MMULT(NotlarYuzdelikBasari!$AL158:$AU158,DersMatris_Degerlendirme!J$15:J$24)/(SUM(DersMatris_Degerlendirme!J$15:J$24))))/2,0))*(DersMatris!$I$12/100)</f>
        <v>0</v>
      </c>
      <c r="L158" s="204" cm="1">
        <f t="array" ref="L158">_xlfn.SINGLE(IFERROR(((MMULT(NotlarYuzdelikBasari!$E158:$N158,DersMatris_Degerlendirme!K$4:K$13)/(SUM(DersMatris_Degerlendirme!K$4:K$13)))+(MMULT(NotlarYuzdelikBasari!$AL158:$AU158,DersMatris_Degerlendirme!K$15:K$24)/(SUM(DersMatris_Degerlendirme!K$15:K$24))))/2,0))*(DersMatris!$J$12/100)</f>
        <v>0</v>
      </c>
      <c r="M158" s="204" cm="1">
        <f t="array" ref="M158">_xlfn.SINGLE(IFERROR(((MMULT(NotlarYuzdelikBasari!$E158:$N158,DersMatris_Degerlendirme!L$4:L$13)/(SUM(DersMatris_Degerlendirme!L$4:L$13)))+(MMULT(NotlarYuzdelikBasari!$AL158:$AU158,DersMatris_Degerlendirme!L$15:L$24)/(SUM(DersMatris_Degerlendirme!L$15:L$24))))/2,0))*(DersMatris!$K$12/100)</f>
        <v>0</v>
      </c>
      <c r="N158" s="204" cm="1">
        <f t="array" ref="N158">_xlfn.SINGLE(IFERROR(((MMULT(NotlarYuzdelikBasari!$E158:$N158,DersMatris_Degerlendirme!M$4:M$13)/(SUM(DersMatris_Degerlendirme!M$4:M$13)))+(MMULT(NotlarYuzdelikBasari!$AL158:$AU158,DersMatris_Degerlendirme!M$15:M$24)/(SUM(DersMatris_Degerlendirme!M$15:M$24))))/2,0))*(DersMatris!$L$12/100)</f>
        <v>0</v>
      </c>
      <c r="O158" s="204" cm="1">
        <f t="array" ref="O158">_xlfn.SINGLE(IFERROR(((MMULT(NotlarYuzdelikBasari!$E158:$N158,DersMatris_Degerlendirme!N$4:N$13)/(SUM(DersMatris_Degerlendirme!N$4:N$13)))+(MMULT(NotlarYuzdelikBasari!$AL158:$AU158,DersMatris_Degerlendirme!N$15:N$24)/(SUM(DersMatris_Degerlendirme!N$15:N$24))))/2,0))*(DersMatris!$M$12/100)</f>
        <v>0</v>
      </c>
      <c r="P158" s="204" cm="1">
        <f t="array" ref="P158">_xlfn.SINGLE(IFERROR(((MMULT(NotlarYuzdelikBasari!$E158:$N158,DersMatris_Degerlendirme!O$4:O$13)/(SUM(DersMatris_Degerlendirme!O$4:O$13)))+(MMULT(NotlarYuzdelikBasari!$AL158:$AU158,DersMatris_Degerlendirme!O$15:O$24)/(SUM(DersMatris_Degerlendirme!O$15:O$24))))/2,0))*(DersMatris!$N$12/100)</f>
        <v>0</v>
      </c>
      <c r="Q158" s="204" cm="1">
        <f t="array" ref="Q158">_xlfn.SINGLE(IFERROR(((MMULT(NotlarYuzdelikBasari!$E158:$N158,DersMatris_Degerlendirme!P$4:P$13)/(SUM(DersMatris_Degerlendirme!P$4:P$13)))+(MMULT(NotlarYuzdelikBasari!$AL158:$AU158,DersMatris_Degerlendirme!P$15:P$24)/(SUM(DersMatris_Degerlendirme!P$15:P$24))))/2,0))*(DersMatris!$O$12/100)</f>
        <v>0</v>
      </c>
      <c r="R158" s="204" cm="1">
        <f t="array" ref="R158">_xlfn.SINGLE(IFERROR(((MMULT(NotlarYuzdelikBasari!$E158:$N158,DersMatris_Degerlendirme!Q$4:Q$13)/(SUM(DersMatris_Degerlendirme!Q$4:Q$13)))+(MMULT(NotlarYuzdelikBasari!$AL158:$AU158,DersMatris_Degerlendirme!Q$15:Q$24)/(SUM(DersMatris_Degerlendirme!Q$15:Q$24))))/2,0))*(DersMatris!$P$12/100)</f>
        <v>0</v>
      </c>
      <c r="S158" s="204" cm="1">
        <f t="array" ref="S158">_xlfn.SINGLE(IFERROR(((MMULT(NotlarYuzdelikBasari!$E158:$N158,DersMatris_Degerlendirme!R$4:R$13)/(SUM(DersMatris_Degerlendirme!R$4:R$13)))+(MMULT(NotlarYuzdelikBasari!$AL158:$AU158,DersMatris_Degerlendirme!R$15:R$24)/(SUM(DersMatris_Degerlendirme!R$15:R$24))))/2,0))*(DersMatris!$Q$12/100)</f>
        <v>0</v>
      </c>
      <c r="U158" s="188">
        <f>IFERROR(
    (
        IFERROR( MMULT(NotlarYuzdelikBasari!$E158:$N158, Degerlendirme!D$4:D$13) / SUM(Degerlendirme!D$4:D$13), 0 ) +
        IFERROR( MMULT(NotlarYuzdelikBasari!$AL158:$AU158, Degerlendirme!D$15:D$24) / SUM(Degerlendirme!D$15:D$24), 0 )
    ) / 2,
    0
)</f>
        <v>0</v>
      </c>
      <c r="V158" s="188">
        <f>IFERROR(
    (
        IFERROR( MMULT(NotlarYuzdelikBasari!$E158:$N158, Degerlendirme!E$4:E$13) / SUM(Degerlendirme!E$4:E$13), 0 ) +
        IFERROR( MMULT(NotlarYuzdelikBasari!$AL158:$AU158, Degerlendirme!E$15:E$24) / SUM(Degerlendirme!E$15:E$24), 0 )
    ) / 2,
    0
)</f>
        <v>0</v>
      </c>
      <c r="W158" s="188">
        <f>IFERROR(
    (
        IFERROR( MMULT(NotlarYuzdelikBasari!$E158:$N158, Degerlendirme!F$4:F$13) / SUM(Degerlendirme!F$4:F$13), 0 ) +
        IFERROR( MMULT(NotlarYuzdelikBasari!$AL158:$AU158, Degerlendirme!F$15:F$24) / SUM(Degerlendirme!F$15:F$24), 0 )
    ) / 2,
    0
)</f>
        <v>0</v>
      </c>
      <c r="X158" s="188">
        <f>IFERROR(
    (
        IFERROR( MMULT(NotlarYuzdelikBasari!$E158:$N158, Degerlendirme!G$4:G$13) / SUM(Degerlendirme!G$4:G$13), 0 ) +
        IFERROR( MMULT(NotlarYuzdelikBasari!$AL158:$AU158, Degerlendirme!G$15:G$24) / SUM(Degerlendirme!G$15:G$24), 0 )
    ) / 2,
    0
)</f>
        <v>0</v>
      </c>
      <c r="Y158" s="188">
        <f>IFERROR(
    (
        IFERROR( MMULT(NotlarYuzdelikBasari!$E158:$N158, Degerlendirme!H$4:H$13) / SUM(Degerlendirme!H$4:H$13), 0 ) +
        IFERROR( MMULT(NotlarYuzdelikBasari!$AL158:$AU158, Degerlendirme!H$15:H$24) / SUM(Degerlendirme!H$15:H$24), 0 )
    ) / 2,
    0
)</f>
        <v>0</v>
      </c>
      <c r="Z158" s="188">
        <f>IFERROR(
    (
        IFERROR( MMULT(NotlarYuzdelikBasari!$E158:$N158, Degerlendirme!I$4:I$13) / SUM(Degerlendirme!I$4:I$13), 0 ) +
        IFERROR( MMULT(NotlarYuzdelikBasari!$AL158:$AU158, Degerlendirme!I$15:I$24) / SUM(Degerlendirme!I$15:I$24), 0 )
    ) / 2,
    0
)</f>
        <v>0</v>
      </c>
      <c r="AA158" s="188">
        <f>IFERROR(
    (
        IFERROR( MMULT(NotlarYuzdelikBasari!$E158:$N158, Degerlendirme!J$4:J$13) / SUM(Degerlendirme!J$4:J$13), 0 ) +
        IFERROR( MMULT(NotlarYuzdelikBasari!$AL158:$AU158, Degerlendirme!J$15:J$24) / SUM(Degerlendirme!J$15:J$24), 0 )
    ) / 2,
    0
)</f>
        <v>0</v>
      </c>
      <c r="AB158" s="188">
        <f>IFERROR(
    (
        IFERROR( MMULT(NotlarYuzdelikBasari!$E158:$N158, Degerlendirme!K$4:K$13) / SUM(Degerlendirme!K$4:K$13), 0 ) +
        IFERROR( MMULT(NotlarYuzdelikBasari!$AL158:$AU158, Degerlendirme!K$15:K$24) / SUM(Degerlendirme!K$15:K$24), 0 )
    ) / 2,
    0
)</f>
        <v>0</v>
      </c>
    </row>
    <row r="159" spans="1:28" x14ac:dyDescent="0.25">
      <c r="A159" s="94">
        <v>157</v>
      </c>
      <c r="B159" s="143" t="str">
        <f>IF(Notlar!B159&lt;&gt;"",Notlar!B159,"")</f>
        <v/>
      </c>
      <c r="C159" s="144" t="str">
        <f>IF(Notlar!C159&lt;&gt;"",Notlar!C159,"")</f>
        <v/>
      </c>
      <c r="D159" s="184" t="str">
        <f>IF(Notlar!D159&lt;&gt;"",Notlar!D159,"")</f>
        <v/>
      </c>
      <c r="E159" s="208" cm="1">
        <f t="array" ref="E159">_xlfn.SINGLE(IFERROR(((MMULT(NotlarYuzdelikBasari!$E159:$N159,DersMatris_Degerlendirme!D$4:D$13)/(SUM(DersMatris_Degerlendirme!D$4:D$13)))+(MMULT(NotlarYuzdelikBasari!$AL159:$AU159,DersMatris_Degerlendirme!D$15:D$24)/(SUM(DersMatris_Degerlendirme!D$15:D$24))))/2,0))*(DersMatris!$C$12/100)</f>
        <v>0</v>
      </c>
      <c r="F159" s="208" cm="1">
        <f t="array" ref="F159">_xlfn.SINGLE(IFERROR(((MMULT(NotlarYuzdelikBasari!$E159:$N159,DersMatris_Degerlendirme!E$4:E$13)/(SUM(DersMatris_Degerlendirme!E$4:E$13)))+(MMULT(NotlarYuzdelikBasari!$AL159:$AU159,DersMatris_Degerlendirme!E$15:E$24)/(SUM(DersMatris_Degerlendirme!E$15:E$24))))/2,0))*(DersMatris!$D$12/100)</f>
        <v>0</v>
      </c>
      <c r="G159" s="204" cm="1">
        <f t="array" ref="G159">_xlfn.SINGLE(IFERROR(((MMULT(NotlarYuzdelikBasari!$E159:$N159,DersMatris_Degerlendirme!F$4:F$13)/(SUM(DersMatris_Degerlendirme!F$4:F$13)))+(MMULT(NotlarYuzdelikBasari!$AL159:$AU159,DersMatris_Degerlendirme!F$15:F$24)/(SUM(DersMatris_Degerlendirme!F$15:F$24))))/2,0))*(DersMatris!$E$12/100)</f>
        <v>0</v>
      </c>
      <c r="H159" s="204" cm="1">
        <f t="array" ref="H159">_xlfn.SINGLE(IFERROR(((MMULT(NotlarYuzdelikBasari!$E159:$N159,DersMatris_Degerlendirme!G$4:G$13)/(SUM(DersMatris_Degerlendirme!G$4:G$13)))+(MMULT(NotlarYuzdelikBasari!$AL159:$AU159,DersMatris_Degerlendirme!G$15:G$24)/(SUM(DersMatris_Degerlendirme!G$15:G$24))))/2,0))*(DersMatris!$F$12/100)</f>
        <v>0</v>
      </c>
      <c r="I159" s="204" cm="1">
        <f t="array" ref="I159">_xlfn.SINGLE(IFERROR(((MMULT(NotlarYuzdelikBasari!$E159:$N159,DersMatris_Degerlendirme!H$4:H$13)/(SUM(DersMatris_Degerlendirme!H$4:H$13)))+(MMULT(NotlarYuzdelikBasari!$AL159:$AU159,DersMatris_Degerlendirme!H$15:H$24)/(SUM(DersMatris_Degerlendirme!H$15:H$24))))/2,0))*(DersMatris!$G$12/100)</f>
        <v>0</v>
      </c>
      <c r="J159" s="204" cm="1">
        <f t="array" ref="J159">_xlfn.SINGLE(IFERROR(((MMULT(NotlarYuzdelikBasari!$E159:$N159,DersMatris_Degerlendirme!I$4:I$13)/(SUM(DersMatris_Degerlendirme!I$4:I$13)))+(MMULT(NotlarYuzdelikBasari!$AL159:$AU159,DersMatris_Degerlendirme!I$15:I$24)/(SUM(DersMatris_Degerlendirme!I$15:I$24))))/2,0))*(DersMatris!$H$12/100)</f>
        <v>0</v>
      </c>
      <c r="K159" s="204" cm="1">
        <f t="array" ref="K159">_xlfn.SINGLE(IFERROR(((MMULT(NotlarYuzdelikBasari!$E159:$N159,DersMatris_Degerlendirme!J$4:J$13)/(SUM(DersMatris_Degerlendirme!J$4:J$13)))+(MMULT(NotlarYuzdelikBasari!$AL159:$AU159,DersMatris_Degerlendirme!J$15:J$24)/(SUM(DersMatris_Degerlendirme!J$15:J$24))))/2,0))*(DersMatris!$I$12/100)</f>
        <v>0</v>
      </c>
      <c r="L159" s="204" cm="1">
        <f t="array" ref="L159">_xlfn.SINGLE(IFERROR(((MMULT(NotlarYuzdelikBasari!$E159:$N159,DersMatris_Degerlendirme!K$4:K$13)/(SUM(DersMatris_Degerlendirme!K$4:K$13)))+(MMULT(NotlarYuzdelikBasari!$AL159:$AU159,DersMatris_Degerlendirme!K$15:K$24)/(SUM(DersMatris_Degerlendirme!K$15:K$24))))/2,0))*(DersMatris!$J$12/100)</f>
        <v>0</v>
      </c>
      <c r="M159" s="204" cm="1">
        <f t="array" ref="M159">_xlfn.SINGLE(IFERROR(((MMULT(NotlarYuzdelikBasari!$E159:$N159,DersMatris_Degerlendirme!L$4:L$13)/(SUM(DersMatris_Degerlendirme!L$4:L$13)))+(MMULT(NotlarYuzdelikBasari!$AL159:$AU159,DersMatris_Degerlendirme!L$15:L$24)/(SUM(DersMatris_Degerlendirme!L$15:L$24))))/2,0))*(DersMatris!$K$12/100)</f>
        <v>0</v>
      </c>
      <c r="N159" s="204" cm="1">
        <f t="array" ref="N159">_xlfn.SINGLE(IFERROR(((MMULT(NotlarYuzdelikBasari!$E159:$N159,DersMatris_Degerlendirme!M$4:M$13)/(SUM(DersMatris_Degerlendirme!M$4:M$13)))+(MMULT(NotlarYuzdelikBasari!$AL159:$AU159,DersMatris_Degerlendirme!M$15:M$24)/(SUM(DersMatris_Degerlendirme!M$15:M$24))))/2,0))*(DersMatris!$L$12/100)</f>
        <v>0</v>
      </c>
      <c r="O159" s="204" cm="1">
        <f t="array" ref="O159">_xlfn.SINGLE(IFERROR(((MMULT(NotlarYuzdelikBasari!$E159:$N159,DersMatris_Degerlendirme!N$4:N$13)/(SUM(DersMatris_Degerlendirme!N$4:N$13)))+(MMULT(NotlarYuzdelikBasari!$AL159:$AU159,DersMatris_Degerlendirme!N$15:N$24)/(SUM(DersMatris_Degerlendirme!N$15:N$24))))/2,0))*(DersMatris!$M$12/100)</f>
        <v>0</v>
      </c>
      <c r="P159" s="204" cm="1">
        <f t="array" ref="P159">_xlfn.SINGLE(IFERROR(((MMULT(NotlarYuzdelikBasari!$E159:$N159,DersMatris_Degerlendirme!O$4:O$13)/(SUM(DersMatris_Degerlendirme!O$4:O$13)))+(MMULT(NotlarYuzdelikBasari!$AL159:$AU159,DersMatris_Degerlendirme!O$15:O$24)/(SUM(DersMatris_Degerlendirme!O$15:O$24))))/2,0))*(DersMatris!$N$12/100)</f>
        <v>0</v>
      </c>
      <c r="Q159" s="204" cm="1">
        <f t="array" ref="Q159">_xlfn.SINGLE(IFERROR(((MMULT(NotlarYuzdelikBasari!$E159:$N159,DersMatris_Degerlendirme!P$4:P$13)/(SUM(DersMatris_Degerlendirme!P$4:P$13)))+(MMULT(NotlarYuzdelikBasari!$AL159:$AU159,DersMatris_Degerlendirme!P$15:P$24)/(SUM(DersMatris_Degerlendirme!P$15:P$24))))/2,0))*(DersMatris!$O$12/100)</f>
        <v>0</v>
      </c>
      <c r="R159" s="204" cm="1">
        <f t="array" ref="R159">_xlfn.SINGLE(IFERROR(((MMULT(NotlarYuzdelikBasari!$E159:$N159,DersMatris_Degerlendirme!Q$4:Q$13)/(SUM(DersMatris_Degerlendirme!Q$4:Q$13)))+(MMULT(NotlarYuzdelikBasari!$AL159:$AU159,DersMatris_Degerlendirme!Q$15:Q$24)/(SUM(DersMatris_Degerlendirme!Q$15:Q$24))))/2,0))*(DersMatris!$P$12/100)</f>
        <v>0</v>
      </c>
      <c r="S159" s="204" cm="1">
        <f t="array" ref="S159">_xlfn.SINGLE(IFERROR(((MMULT(NotlarYuzdelikBasari!$E159:$N159,DersMatris_Degerlendirme!R$4:R$13)/(SUM(DersMatris_Degerlendirme!R$4:R$13)))+(MMULT(NotlarYuzdelikBasari!$AL159:$AU159,DersMatris_Degerlendirme!R$15:R$24)/(SUM(DersMatris_Degerlendirme!R$15:R$24))))/2,0))*(DersMatris!$Q$12/100)</f>
        <v>0</v>
      </c>
      <c r="U159" s="188">
        <f>IFERROR(
    (
        IFERROR( MMULT(NotlarYuzdelikBasari!$E159:$N159, Degerlendirme!D$4:D$13) / SUM(Degerlendirme!D$4:D$13), 0 ) +
        IFERROR( MMULT(NotlarYuzdelikBasari!$AL159:$AU159, Degerlendirme!D$15:D$24) / SUM(Degerlendirme!D$15:D$24), 0 )
    ) / 2,
    0
)</f>
        <v>0</v>
      </c>
      <c r="V159" s="188">
        <f>IFERROR(
    (
        IFERROR( MMULT(NotlarYuzdelikBasari!$E159:$N159, Degerlendirme!E$4:E$13) / SUM(Degerlendirme!E$4:E$13), 0 ) +
        IFERROR( MMULT(NotlarYuzdelikBasari!$AL159:$AU159, Degerlendirme!E$15:E$24) / SUM(Degerlendirme!E$15:E$24), 0 )
    ) / 2,
    0
)</f>
        <v>0</v>
      </c>
      <c r="W159" s="188">
        <f>IFERROR(
    (
        IFERROR( MMULT(NotlarYuzdelikBasari!$E159:$N159, Degerlendirme!F$4:F$13) / SUM(Degerlendirme!F$4:F$13), 0 ) +
        IFERROR( MMULT(NotlarYuzdelikBasari!$AL159:$AU159, Degerlendirme!F$15:F$24) / SUM(Degerlendirme!F$15:F$24), 0 )
    ) / 2,
    0
)</f>
        <v>0</v>
      </c>
      <c r="X159" s="188">
        <f>IFERROR(
    (
        IFERROR( MMULT(NotlarYuzdelikBasari!$E159:$N159, Degerlendirme!G$4:G$13) / SUM(Degerlendirme!G$4:G$13), 0 ) +
        IFERROR( MMULT(NotlarYuzdelikBasari!$AL159:$AU159, Degerlendirme!G$15:G$24) / SUM(Degerlendirme!G$15:G$24), 0 )
    ) / 2,
    0
)</f>
        <v>0</v>
      </c>
      <c r="Y159" s="188">
        <f>IFERROR(
    (
        IFERROR( MMULT(NotlarYuzdelikBasari!$E159:$N159, Degerlendirme!H$4:H$13) / SUM(Degerlendirme!H$4:H$13), 0 ) +
        IFERROR( MMULT(NotlarYuzdelikBasari!$AL159:$AU159, Degerlendirme!H$15:H$24) / SUM(Degerlendirme!H$15:H$24), 0 )
    ) / 2,
    0
)</f>
        <v>0</v>
      </c>
      <c r="Z159" s="188">
        <f>IFERROR(
    (
        IFERROR( MMULT(NotlarYuzdelikBasari!$E159:$N159, Degerlendirme!I$4:I$13) / SUM(Degerlendirme!I$4:I$13), 0 ) +
        IFERROR( MMULT(NotlarYuzdelikBasari!$AL159:$AU159, Degerlendirme!I$15:I$24) / SUM(Degerlendirme!I$15:I$24), 0 )
    ) / 2,
    0
)</f>
        <v>0</v>
      </c>
      <c r="AA159" s="188">
        <f>IFERROR(
    (
        IFERROR( MMULT(NotlarYuzdelikBasari!$E159:$N159, Degerlendirme!J$4:J$13) / SUM(Degerlendirme!J$4:J$13), 0 ) +
        IFERROR( MMULT(NotlarYuzdelikBasari!$AL159:$AU159, Degerlendirme!J$15:J$24) / SUM(Degerlendirme!J$15:J$24), 0 )
    ) / 2,
    0
)</f>
        <v>0</v>
      </c>
      <c r="AB159" s="188">
        <f>IFERROR(
    (
        IFERROR( MMULT(NotlarYuzdelikBasari!$E159:$N159, Degerlendirme!K$4:K$13) / SUM(Degerlendirme!K$4:K$13), 0 ) +
        IFERROR( MMULT(NotlarYuzdelikBasari!$AL159:$AU159, Degerlendirme!K$15:K$24) / SUM(Degerlendirme!K$15:K$24), 0 )
    ) / 2,
    0
)</f>
        <v>0</v>
      </c>
    </row>
    <row r="160" spans="1:28" x14ac:dyDescent="0.25">
      <c r="A160" s="95">
        <v>158</v>
      </c>
      <c r="B160" s="141" t="str">
        <f>IF(Notlar!B160&lt;&gt;"",Notlar!B160,"")</f>
        <v/>
      </c>
      <c r="C160" s="142" t="str">
        <f>IF(Notlar!C160&lt;&gt;"",Notlar!C160,"")</f>
        <v/>
      </c>
      <c r="D160" s="183" t="str">
        <f>IF(Notlar!D160&lt;&gt;"",Notlar!D160,"")</f>
        <v/>
      </c>
      <c r="E160" s="208" cm="1">
        <f t="array" ref="E160">_xlfn.SINGLE(IFERROR(((MMULT(NotlarYuzdelikBasari!$E160:$N160,DersMatris_Degerlendirme!D$4:D$13)/(SUM(DersMatris_Degerlendirme!D$4:D$13)))+(MMULT(NotlarYuzdelikBasari!$AL160:$AU160,DersMatris_Degerlendirme!D$15:D$24)/(SUM(DersMatris_Degerlendirme!D$15:D$24))))/2,0))*(DersMatris!$C$12/100)</f>
        <v>0</v>
      </c>
      <c r="F160" s="208" cm="1">
        <f t="array" ref="F160">_xlfn.SINGLE(IFERROR(((MMULT(NotlarYuzdelikBasari!$E160:$N160,DersMatris_Degerlendirme!E$4:E$13)/(SUM(DersMatris_Degerlendirme!E$4:E$13)))+(MMULT(NotlarYuzdelikBasari!$AL160:$AU160,DersMatris_Degerlendirme!E$15:E$24)/(SUM(DersMatris_Degerlendirme!E$15:E$24))))/2,0))*(DersMatris!$D$12/100)</f>
        <v>0</v>
      </c>
      <c r="G160" s="204" cm="1">
        <f t="array" ref="G160">_xlfn.SINGLE(IFERROR(((MMULT(NotlarYuzdelikBasari!$E160:$N160,DersMatris_Degerlendirme!F$4:F$13)/(SUM(DersMatris_Degerlendirme!F$4:F$13)))+(MMULT(NotlarYuzdelikBasari!$AL160:$AU160,DersMatris_Degerlendirme!F$15:F$24)/(SUM(DersMatris_Degerlendirme!F$15:F$24))))/2,0))*(DersMatris!$E$12/100)</f>
        <v>0</v>
      </c>
      <c r="H160" s="204" cm="1">
        <f t="array" ref="H160">_xlfn.SINGLE(IFERROR(((MMULT(NotlarYuzdelikBasari!$E160:$N160,DersMatris_Degerlendirme!G$4:G$13)/(SUM(DersMatris_Degerlendirme!G$4:G$13)))+(MMULT(NotlarYuzdelikBasari!$AL160:$AU160,DersMatris_Degerlendirme!G$15:G$24)/(SUM(DersMatris_Degerlendirme!G$15:G$24))))/2,0))*(DersMatris!$F$12/100)</f>
        <v>0</v>
      </c>
      <c r="I160" s="204" cm="1">
        <f t="array" ref="I160">_xlfn.SINGLE(IFERROR(((MMULT(NotlarYuzdelikBasari!$E160:$N160,DersMatris_Degerlendirme!H$4:H$13)/(SUM(DersMatris_Degerlendirme!H$4:H$13)))+(MMULT(NotlarYuzdelikBasari!$AL160:$AU160,DersMatris_Degerlendirme!H$15:H$24)/(SUM(DersMatris_Degerlendirme!H$15:H$24))))/2,0))*(DersMatris!$G$12/100)</f>
        <v>0</v>
      </c>
      <c r="J160" s="204" cm="1">
        <f t="array" ref="J160">_xlfn.SINGLE(IFERROR(((MMULT(NotlarYuzdelikBasari!$E160:$N160,DersMatris_Degerlendirme!I$4:I$13)/(SUM(DersMatris_Degerlendirme!I$4:I$13)))+(MMULT(NotlarYuzdelikBasari!$AL160:$AU160,DersMatris_Degerlendirme!I$15:I$24)/(SUM(DersMatris_Degerlendirme!I$15:I$24))))/2,0))*(DersMatris!$H$12/100)</f>
        <v>0</v>
      </c>
      <c r="K160" s="204" cm="1">
        <f t="array" ref="K160">_xlfn.SINGLE(IFERROR(((MMULT(NotlarYuzdelikBasari!$E160:$N160,DersMatris_Degerlendirme!J$4:J$13)/(SUM(DersMatris_Degerlendirme!J$4:J$13)))+(MMULT(NotlarYuzdelikBasari!$AL160:$AU160,DersMatris_Degerlendirme!J$15:J$24)/(SUM(DersMatris_Degerlendirme!J$15:J$24))))/2,0))*(DersMatris!$I$12/100)</f>
        <v>0</v>
      </c>
      <c r="L160" s="204" cm="1">
        <f t="array" ref="L160">_xlfn.SINGLE(IFERROR(((MMULT(NotlarYuzdelikBasari!$E160:$N160,DersMatris_Degerlendirme!K$4:K$13)/(SUM(DersMatris_Degerlendirme!K$4:K$13)))+(MMULT(NotlarYuzdelikBasari!$AL160:$AU160,DersMatris_Degerlendirme!K$15:K$24)/(SUM(DersMatris_Degerlendirme!K$15:K$24))))/2,0))*(DersMatris!$J$12/100)</f>
        <v>0</v>
      </c>
      <c r="M160" s="204" cm="1">
        <f t="array" ref="M160">_xlfn.SINGLE(IFERROR(((MMULT(NotlarYuzdelikBasari!$E160:$N160,DersMatris_Degerlendirme!L$4:L$13)/(SUM(DersMatris_Degerlendirme!L$4:L$13)))+(MMULT(NotlarYuzdelikBasari!$AL160:$AU160,DersMatris_Degerlendirme!L$15:L$24)/(SUM(DersMatris_Degerlendirme!L$15:L$24))))/2,0))*(DersMatris!$K$12/100)</f>
        <v>0</v>
      </c>
      <c r="N160" s="204" cm="1">
        <f t="array" ref="N160">_xlfn.SINGLE(IFERROR(((MMULT(NotlarYuzdelikBasari!$E160:$N160,DersMatris_Degerlendirme!M$4:M$13)/(SUM(DersMatris_Degerlendirme!M$4:M$13)))+(MMULT(NotlarYuzdelikBasari!$AL160:$AU160,DersMatris_Degerlendirme!M$15:M$24)/(SUM(DersMatris_Degerlendirme!M$15:M$24))))/2,0))*(DersMatris!$L$12/100)</f>
        <v>0</v>
      </c>
      <c r="O160" s="204" cm="1">
        <f t="array" ref="O160">_xlfn.SINGLE(IFERROR(((MMULT(NotlarYuzdelikBasari!$E160:$N160,DersMatris_Degerlendirme!N$4:N$13)/(SUM(DersMatris_Degerlendirme!N$4:N$13)))+(MMULT(NotlarYuzdelikBasari!$AL160:$AU160,DersMatris_Degerlendirme!N$15:N$24)/(SUM(DersMatris_Degerlendirme!N$15:N$24))))/2,0))*(DersMatris!$M$12/100)</f>
        <v>0</v>
      </c>
      <c r="P160" s="204" cm="1">
        <f t="array" ref="P160">_xlfn.SINGLE(IFERROR(((MMULT(NotlarYuzdelikBasari!$E160:$N160,DersMatris_Degerlendirme!O$4:O$13)/(SUM(DersMatris_Degerlendirme!O$4:O$13)))+(MMULT(NotlarYuzdelikBasari!$AL160:$AU160,DersMatris_Degerlendirme!O$15:O$24)/(SUM(DersMatris_Degerlendirme!O$15:O$24))))/2,0))*(DersMatris!$N$12/100)</f>
        <v>0</v>
      </c>
      <c r="Q160" s="204" cm="1">
        <f t="array" ref="Q160">_xlfn.SINGLE(IFERROR(((MMULT(NotlarYuzdelikBasari!$E160:$N160,DersMatris_Degerlendirme!P$4:P$13)/(SUM(DersMatris_Degerlendirme!P$4:P$13)))+(MMULT(NotlarYuzdelikBasari!$AL160:$AU160,DersMatris_Degerlendirme!P$15:P$24)/(SUM(DersMatris_Degerlendirme!P$15:P$24))))/2,0))*(DersMatris!$O$12/100)</f>
        <v>0</v>
      </c>
      <c r="R160" s="204" cm="1">
        <f t="array" ref="R160">_xlfn.SINGLE(IFERROR(((MMULT(NotlarYuzdelikBasari!$E160:$N160,DersMatris_Degerlendirme!Q$4:Q$13)/(SUM(DersMatris_Degerlendirme!Q$4:Q$13)))+(MMULT(NotlarYuzdelikBasari!$AL160:$AU160,DersMatris_Degerlendirme!Q$15:Q$24)/(SUM(DersMatris_Degerlendirme!Q$15:Q$24))))/2,0))*(DersMatris!$P$12/100)</f>
        <v>0</v>
      </c>
      <c r="S160" s="204" cm="1">
        <f t="array" ref="S160">_xlfn.SINGLE(IFERROR(((MMULT(NotlarYuzdelikBasari!$E160:$N160,DersMatris_Degerlendirme!R$4:R$13)/(SUM(DersMatris_Degerlendirme!R$4:R$13)))+(MMULT(NotlarYuzdelikBasari!$AL160:$AU160,DersMatris_Degerlendirme!R$15:R$24)/(SUM(DersMatris_Degerlendirme!R$15:R$24))))/2,0))*(DersMatris!$Q$12/100)</f>
        <v>0</v>
      </c>
      <c r="U160" s="188">
        <f>IFERROR(
    (
        IFERROR( MMULT(NotlarYuzdelikBasari!$E160:$N160, Degerlendirme!D$4:D$13) / SUM(Degerlendirme!D$4:D$13), 0 ) +
        IFERROR( MMULT(NotlarYuzdelikBasari!$AL160:$AU160, Degerlendirme!D$15:D$24) / SUM(Degerlendirme!D$15:D$24), 0 )
    ) / 2,
    0
)</f>
        <v>0</v>
      </c>
      <c r="V160" s="188">
        <f>IFERROR(
    (
        IFERROR( MMULT(NotlarYuzdelikBasari!$E160:$N160, Degerlendirme!E$4:E$13) / SUM(Degerlendirme!E$4:E$13), 0 ) +
        IFERROR( MMULT(NotlarYuzdelikBasari!$AL160:$AU160, Degerlendirme!E$15:E$24) / SUM(Degerlendirme!E$15:E$24), 0 )
    ) / 2,
    0
)</f>
        <v>0</v>
      </c>
      <c r="W160" s="188">
        <f>IFERROR(
    (
        IFERROR( MMULT(NotlarYuzdelikBasari!$E160:$N160, Degerlendirme!F$4:F$13) / SUM(Degerlendirme!F$4:F$13), 0 ) +
        IFERROR( MMULT(NotlarYuzdelikBasari!$AL160:$AU160, Degerlendirme!F$15:F$24) / SUM(Degerlendirme!F$15:F$24), 0 )
    ) / 2,
    0
)</f>
        <v>0</v>
      </c>
      <c r="X160" s="188">
        <f>IFERROR(
    (
        IFERROR( MMULT(NotlarYuzdelikBasari!$E160:$N160, Degerlendirme!G$4:G$13) / SUM(Degerlendirme!G$4:G$13), 0 ) +
        IFERROR( MMULT(NotlarYuzdelikBasari!$AL160:$AU160, Degerlendirme!G$15:G$24) / SUM(Degerlendirme!G$15:G$24), 0 )
    ) / 2,
    0
)</f>
        <v>0</v>
      </c>
      <c r="Y160" s="188">
        <f>IFERROR(
    (
        IFERROR( MMULT(NotlarYuzdelikBasari!$E160:$N160, Degerlendirme!H$4:H$13) / SUM(Degerlendirme!H$4:H$13), 0 ) +
        IFERROR( MMULT(NotlarYuzdelikBasari!$AL160:$AU160, Degerlendirme!H$15:H$24) / SUM(Degerlendirme!H$15:H$24), 0 )
    ) / 2,
    0
)</f>
        <v>0</v>
      </c>
      <c r="Z160" s="188">
        <f>IFERROR(
    (
        IFERROR( MMULT(NotlarYuzdelikBasari!$E160:$N160, Degerlendirme!I$4:I$13) / SUM(Degerlendirme!I$4:I$13), 0 ) +
        IFERROR( MMULT(NotlarYuzdelikBasari!$AL160:$AU160, Degerlendirme!I$15:I$24) / SUM(Degerlendirme!I$15:I$24), 0 )
    ) / 2,
    0
)</f>
        <v>0</v>
      </c>
      <c r="AA160" s="188">
        <f>IFERROR(
    (
        IFERROR( MMULT(NotlarYuzdelikBasari!$E160:$N160, Degerlendirme!J$4:J$13) / SUM(Degerlendirme!J$4:J$13), 0 ) +
        IFERROR( MMULT(NotlarYuzdelikBasari!$AL160:$AU160, Degerlendirme!J$15:J$24) / SUM(Degerlendirme!J$15:J$24), 0 )
    ) / 2,
    0
)</f>
        <v>0</v>
      </c>
      <c r="AB160" s="188">
        <f>IFERROR(
    (
        IFERROR( MMULT(NotlarYuzdelikBasari!$E160:$N160, Degerlendirme!K$4:K$13) / SUM(Degerlendirme!K$4:K$13), 0 ) +
        IFERROR( MMULT(NotlarYuzdelikBasari!$AL160:$AU160, Degerlendirme!K$15:K$24) / SUM(Degerlendirme!K$15:K$24), 0 )
    ) / 2,
    0
)</f>
        <v>0</v>
      </c>
    </row>
    <row r="161" spans="1:28" x14ac:dyDescent="0.25">
      <c r="A161" s="94">
        <v>159</v>
      </c>
      <c r="B161" s="143" t="str">
        <f>IF(Notlar!B161&lt;&gt;"",Notlar!B161,"")</f>
        <v/>
      </c>
      <c r="C161" s="144" t="str">
        <f>IF(Notlar!C161&lt;&gt;"",Notlar!C161,"")</f>
        <v/>
      </c>
      <c r="D161" s="184" t="str">
        <f>IF(Notlar!D161&lt;&gt;"",Notlar!D161,"")</f>
        <v/>
      </c>
      <c r="E161" s="208" cm="1">
        <f t="array" ref="E161">_xlfn.SINGLE(IFERROR(((MMULT(NotlarYuzdelikBasari!$E161:$N161,DersMatris_Degerlendirme!D$4:D$13)/(SUM(DersMatris_Degerlendirme!D$4:D$13)))+(MMULT(NotlarYuzdelikBasari!$AL161:$AU161,DersMatris_Degerlendirme!D$15:D$24)/(SUM(DersMatris_Degerlendirme!D$15:D$24))))/2,0))*(DersMatris!$C$12/100)</f>
        <v>0</v>
      </c>
      <c r="F161" s="208" cm="1">
        <f t="array" ref="F161">_xlfn.SINGLE(IFERROR(((MMULT(NotlarYuzdelikBasari!$E161:$N161,DersMatris_Degerlendirme!E$4:E$13)/(SUM(DersMatris_Degerlendirme!E$4:E$13)))+(MMULT(NotlarYuzdelikBasari!$AL161:$AU161,DersMatris_Degerlendirme!E$15:E$24)/(SUM(DersMatris_Degerlendirme!E$15:E$24))))/2,0))*(DersMatris!$D$12/100)</f>
        <v>0</v>
      </c>
      <c r="G161" s="204" cm="1">
        <f t="array" ref="G161">_xlfn.SINGLE(IFERROR(((MMULT(NotlarYuzdelikBasari!$E161:$N161,DersMatris_Degerlendirme!F$4:F$13)/(SUM(DersMatris_Degerlendirme!F$4:F$13)))+(MMULT(NotlarYuzdelikBasari!$AL161:$AU161,DersMatris_Degerlendirme!F$15:F$24)/(SUM(DersMatris_Degerlendirme!F$15:F$24))))/2,0))*(DersMatris!$E$12/100)</f>
        <v>0</v>
      </c>
      <c r="H161" s="204" cm="1">
        <f t="array" ref="H161">_xlfn.SINGLE(IFERROR(((MMULT(NotlarYuzdelikBasari!$E161:$N161,DersMatris_Degerlendirme!G$4:G$13)/(SUM(DersMatris_Degerlendirme!G$4:G$13)))+(MMULT(NotlarYuzdelikBasari!$AL161:$AU161,DersMatris_Degerlendirme!G$15:G$24)/(SUM(DersMatris_Degerlendirme!G$15:G$24))))/2,0))*(DersMatris!$F$12/100)</f>
        <v>0</v>
      </c>
      <c r="I161" s="204" cm="1">
        <f t="array" ref="I161">_xlfn.SINGLE(IFERROR(((MMULT(NotlarYuzdelikBasari!$E161:$N161,DersMatris_Degerlendirme!H$4:H$13)/(SUM(DersMatris_Degerlendirme!H$4:H$13)))+(MMULT(NotlarYuzdelikBasari!$AL161:$AU161,DersMatris_Degerlendirme!H$15:H$24)/(SUM(DersMatris_Degerlendirme!H$15:H$24))))/2,0))*(DersMatris!$G$12/100)</f>
        <v>0</v>
      </c>
      <c r="J161" s="204" cm="1">
        <f t="array" ref="J161">_xlfn.SINGLE(IFERROR(((MMULT(NotlarYuzdelikBasari!$E161:$N161,DersMatris_Degerlendirme!I$4:I$13)/(SUM(DersMatris_Degerlendirme!I$4:I$13)))+(MMULT(NotlarYuzdelikBasari!$AL161:$AU161,DersMatris_Degerlendirme!I$15:I$24)/(SUM(DersMatris_Degerlendirme!I$15:I$24))))/2,0))*(DersMatris!$H$12/100)</f>
        <v>0</v>
      </c>
      <c r="K161" s="204" cm="1">
        <f t="array" ref="K161">_xlfn.SINGLE(IFERROR(((MMULT(NotlarYuzdelikBasari!$E161:$N161,DersMatris_Degerlendirme!J$4:J$13)/(SUM(DersMatris_Degerlendirme!J$4:J$13)))+(MMULT(NotlarYuzdelikBasari!$AL161:$AU161,DersMatris_Degerlendirme!J$15:J$24)/(SUM(DersMatris_Degerlendirme!J$15:J$24))))/2,0))*(DersMatris!$I$12/100)</f>
        <v>0</v>
      </c>
      <c r="L161" s="204" cm="1">
        <f t="array" ref="L161">_xlfn.SINGLE(IFERROR(((MMULT(NotlarYuzdelikBasari!$E161:$N161,DersMatris_Degerlendirme!K$4:K$13)/(SUM(DersMatris_Degerlendirme!K$4:K$13)))+(MMULT(NotlarYuzdelikBasari!$AL161:$AU161,DersMatris_Degerlendirme!K$15:K$24)/(SUM(DersMatris_Degerlendirme!K$15:K$24))))/2,0))*(DersMatris!$J$12/100)</f>
        <v>0</v>
      </c>
      <c r="M161" s="204" cm="1">
        <f t="array" ref="M161">_xlfn.SINGLE(IFERROR(((MMULT(NotlarYuzdelikBasari!$E161:$N161,DersMatris_Degerlendirme!L$4:L$13)/(SUM(DersMatris_Degerlendirme!L$4:L$13)))+(MMULT(NotlarYuzdelikBasari!$AL161:$AU161,DersMatris_Degerlendirme!L$15:L$24)/(SUM(DersMatris_Degerlendirme!L$15:L$24))))/2,0))*(DersMatris!$K$12/100)</f>
        <v>0</v>
      </c>
      <c r="N161" s="204" cm="1">
        <f t="array" ref="N161">_xlfn.SINGLE(IFERROR(((MMULT(NotlarYuzdelikBasari!$E161:$N161,DersMatris_Degerlendirme!M$4:M$13)/(SUM(DersMatris_Degerlendirme!M$4:M$13)))+(MMULT(NotlarYuzdelikBasari!$AL161:$AU161,DersMatris_Degerlendirme!M$15:M$24)/(SUM(DersMatris_Degerlendirme!M$15:M$24))))/2,0))*(DersMatris!$L$12/100)</f>
        <v>0</v>
      </c>
      <c r="O161" s="204" cm="1">
        <f t="array" ref="O161">_xlfn.SINGLE(IFERROR(((MMULT(NotlarYuzdelikBasari!$E161:$N161,DersMatris_Degerlendirme!N$4:N$13)/(SUM(DersMatris_Degerlendirme!N$4:N$13)))+(MMULT(NotlarYuzdelikBasari!$AL161:$AU161,DersMatris_Degerlendirme!N$15:N$24)/(SUM(DersMatris_Degerlendirme!N$15:N$24))))/2,0))*(DersMatris!$M$12/100)</f>
        <v>0</v>
      </c>
      <c r="P161" s="204" cm="1">
        <f t="array" ref="P161">_xlfn.SINGLE(IFERROR(((MMULT(NotlarYuzdelikBasari!$E161:$N161,DersMatris_Degerlendirme!O$4:O$13)/(SUM(DersMatris_Degerlendirme!O$4:O$13)))+(MMULT(NotlarYuzdelikBasari!$AL161:$AU161,DersMatris_Degerlendirme!O$15:O$24)/(SUM(DersMatris_Degerlendirme!O$15:O$24))))/2,0))*(DersMatris!$N$12/100)</f>
        <v>0</v>
      </c>
      <c r="Q161" s="204" cm="1">
        <f t="array" ref="Q161">_xlfn.SINGLE(IFERROR(((MMULT(NotlarYuzdelikBasari!$E161:$N161,DersMatris_Degerlendirme!P$4:P$13)/(SUM(DersMatris_Degerlendirme!P$4:P$13)))+(MMULT(NotlarYuzdelikBasari!$AL161:$AU161,DersMatris_Degerlendirme!P$15:P$24)/(SUM(DersMatris_Degerlendirme!P$15:P$24))))/2,0))*(DersMatris!$O$12/100)</f>
        <v>0</v>
      </c>
      <c r="R161" s="204" cm="1">
        <f t="array" ref="R161">_xlfn.SINGLE(IFERROR(((MMULT(NotlarYuzdelikBasari!$E161:$N161,DersMatris_Degerlendirme!Q$4:Q$13)/(SUM(DersMatris_Degerlendirme!Q$4:Q$13)))+(MMULT(NotlarYuzdelikBasari!$AL161:$AU161,DersMatris_Degerlendirme!Q$15:Q$24)/(SUM(DersMatris_Degerlendirme!Q$15:Q$24))))/2,0))*(DersMatris!$P$12/100)</f>
        <v>0</v>
      </c>
      <c r="S161" s="204" cm="1">
        <f t="array" ref="S161">_xlfn.SINGLE(IFERROR(((MMULT(NotlarYuzdelikBasari!$E161:$N161,DersMatris_Degerlendirme!R$4:R$13)/(SUM(DersMatris_Degerlendirme!R$4:R$13)))+(MMULT(NotlarYuzdelikBasari!$AL161:$AU161,DersMatris_Degerlendirme!R$15:R$24)/(SUM(DersMatris_Degerlendirme!R$15:R$24))))/2,0))*(DersMatris!$Q$12/100)</f>
        <v>0</v>
      </c>
      <c r="U161" s="188">
        <f>IFERROR(
    (
        IFERROR( MMULT(NotlarYuzdelikBasari!$E161:$N161, Degerlendirme!D$4:D$13) / SUM(Degerlendirme!D$4:D$13), 0 ) +
        IFERROR( MMULT(NotlarYuzdelikBasari!$AL161:$AU161, Degerlendirme!D$15:D$24) / SUM(Degerlendirme!D$15:D$24), 0 )
    ) / 2,
    0
)</f>
        <v>0</v>
      </c>
      <c r="V161" s="188">
        <f>IFERROR(
    (
        IFERROR( MMULT(NotlarYuzdelikBasari!$E161:$N161, Degerlendirme!E$4:E$13) / SUM(Degerlendirme!E$4:E$13), 0 ) +
        IFERROR( MMULT(NotlarYuzdelikBasari!$AL161:$AU161, Degerlendirme!E$15:E$24) / SUM(Degerlendirme!E$15:E$24), 0 )
    ) / 2,
    0
)</f>
        <v>0</v>
      </c>
      <c r="W161" s="188">
        <f>IFERROR(
    (
        IFERROR( MMULT(NotlarYuzdelikBasari!$E161:$N161, Degerlendirme!F$4:F$13) / SUM(Degerlendirme!F$4:F$13), 0 ) +
        IFERROR( MMULT(NotlarYuzdelikBasari!$AL161:$AU161, Degerlendirme!F$15:F$24) / SUM(Degerlendirme!F$15:F$24), 0 )
    ) / 2,
    0
)</f>
        <v>0</v>
      </c>
      <c r="X161" s="188">
        <f>IFERROR(
    (
        IFERROR( MMULT(NotlarYuzdelikBasari!$E161:$N161, Degerlendirme!G$4:G$13) / SUM(Degerlendirme!G$4:G$13), 0 ) +
        IFERROR( MMULT(NotlarYuzdelikBasari!$AL161:$AU161, Degerlendirme!G$15:G$24) / SUM(Degerlendirme!G$15:G$24), 0 )
    ) / 2,
    0
)</f>
        <v>0</v>
      </c>
      <c r="Y161" s="188">
        <f>IFERROR(
    (
        IFERROR( MMULT(NotlarYuzdelikBasari!$E161:$N161, Degerlendirme!H$4:H$13) / SUM(Degerlendirme!H$4:H$13), 0 ) +
        IFERROR( MMULT(NotlarYuzdelikBasari!$AL161:$AU161, Degerlendirme!H$15:H$24) / SUM(Degerlendirme!H$15:H$24), 0 )
    ) / 2,
    0
)</f>
        <v>0</v>
      </c>
      <c r="Z161" s="188">
        <f>IFERROR(
    (
        IFERROR( MMULT(NotlarYuzdelikBasari!$E161:$N161, Degerlendirme!I$4:I$13) / SUM(Degerlendirme!I$4:I$13), 0 ) +
        IFERROR( MMULT(NotlarYuzdelikBasari!$AL161:$AU161, Degerlendirme!I$15:I$24) / SUM(Degerlendirme!I$15:I$24), 0 )
    ) / 2,
    0
)</f>
        <v>0</v>
      </c>
      <c r="AA161" s="188">
        <f>IFERROR(
    (
        IFERROR( MMULT(NotlarYuzdelikBasari!$E161:$N161, Degerlendirme!J$4:J$13) / SUM(Degerlendirme!J$4:J$13), 0 ) +
        IFERROR( MMULT(NotlarYuzdelikBasari!$AL161:$AU161, Degerlendirme!J$15:J$24) / SUM(Degerlendirme!J$15:J$24), 0 )
    ) / 2,
    0
)</f>
        <v>0</v>
      </c>
      <c r="AB161" s="188">
        <f>IFERROR(
    (
        IFERROR( MMULT(NotlarYuzdelikBasari!$E161:$N161, Degerlendirme!K$4:K$13) / SUM(Degerlendirme!K$4:K$13), 0 ) +
        IFERROR( MMULT(NotlarYuzdelikBasari!$AL161:$AU161, Degerlendirme!K$15:K$24) / SUM(Degerlendirme!K$15:K$24), 0 )
    ) / 2,
    0
)</f>
        <v>0</v>
      </c>
    </row>
    <row r="162" spans="1:28" x14ac:dyDescent="0.25">
      <c r="A162" s="95">
        <v>160</v>
      </c>
      <c r="B162" s="141" t="str">
        <f>IF(Notlar!B162&lt;&gt;"",Notlar!B162,"")</f>
        <v/>
      </c>
      <c r="C162" s="142" t="str">
        <f>IF(Notlar!C162&lt;&gt;"",Notlar!C162,"")</f>
        <v/>
      </c>
      <c r="D162" s="183" t="str">
        <f>IF(Notlar!D162&lt;&gt;"",Notlar!D162,"")</f>
        <v/>
      </c>
      <c r="E162" s="208" cm="1">
        <f t="array" ref="E162">_xlfn.SINGLE(IFERROR(((MMULT(NotlarYuzdelikBasari!$E162:$N162,DersMatris_Degerlendirme!D$4:D$13)/(SUM(DersMatris_Degerlendirme!D$4:D$13)))+(MMULT(NotlarYuzdelikBasari!$AL162:$AU162,DersMatris_Degerlendirme!D$15:D$24)/(SUM(DersMatris_Degerlendirme!D$15:D$24))))/2,0))*(DersMatris!$C$12/100)</f>
        <v>0</v>
      </c>
      <c r="F162" s="208" cm="1">
        <f t="array" ref="F162">_xlfn.SINGLE(IFERROR(((MMULT(NotlarYuzdelikBasari!$E162:$N162,DersMatris_Degerlendirme!E$4:E$13)/(SUM(DersMatris_Degerlendirme!E$4:E$13)))+(MMULT(NotlarYuzdelikBasari!$AL162:$AU162,DersMatris_Degerlendirme!E$15:E$24)/(SUM(DersMatris_Degerlendirme!E$15:E$24))))/2,0))*(DersMatris!$D$12/100)</f>
        <v>0</v>
      </c>
      <c r="G162" s="204" cm="1">
        <f t="array" ref="G162">_xlfn.SINGLE(IFERROR(((MMULT(NotlarYuzdelikBasari!$E162:$N162,DersMatris_Degerlendirme!F$4:F$13)/(SUM(DersMatris_Degerlendirme!F$4:F$13)))+(MMULT(NotlarYuzdelikBasari!$AL162:$AU162,DersMatris_Degerlendirme!F$15:F$24)/(SUM(DersMatris_Degerlendirme!F$15:F$24))))/2,0))*(DersMatris!$E$12/100)</f>
        <v>0</v>
      </c>
      <c r="H162" s="204" cm="1">
        <f t="array" ref="H162">_xlfn.SINGLE(IFERROR(((MMULT(NotlarYuzdelikBasari!$E162:$N162,DersMatris_Degerlendirme!G$4:G$13)/(SUM(DersMatris_Degerlendirme!G$4:G$13)))+(MMULT(NotlarYuzdelikBasari!$AL162:$AU162,DersMatris_Degerlendirme!G$15:G$24)/(SUM(DersMatris_Degerlendirme!G$15:G$24))))/2,0))*(DersMatris!$F$12/100)</f>
        <v>0</v>
      </c>
      <c r="I162" s="204" cm="1">
        <f t="array" ref="I162">_xlfn.SINGLE(IFERROR(((MMULT(NotlarYuzdelikBasari!$E162:$N162,DersMatris_Degerlendirme!H$4:H$13)/(SUM(DersMatris_Degerlendirme!H$4:H$13)))+(MMULT(NotlarYuzdelikBasari!$AL162:$AU162,DersMatris_Degerlendirme!H$15:H$24)/(SUM(DersMatris_Degerlendirme!H$15:H$24))))/2,0))*(DersMatris!$G$12/100)</f>
        <v>0</v>
      </c>
      <c r="J162" s="204" cm="1">
        <f t="array" ref="J162">_xlfn.SINGLE(IFERROR(((MMULT(NotlarYuzdelikBasari!$E162:$N162,DersMatris_Degerlendirme!I$4:I$13)/(SUM(DersMatris_Degerlendirme!I$4:I$13)))+(MMULT(NotlarYuzdelikBasari!$AL162:$AU162,DersMatris_Degerlendirme!I$15:I$24)/(SUM(DersMatris_Degerlendirme!I$15:I$24))))/2,0))*(DersMatris!$H$12/100)</f>
        <v>0</v>
      </c>
      <c r="K162" s="204" cm="1">
        <f t="array" ref="K162">_xlfn.SINGLE(IFERROR(((MMULT(NotlarYuzdelikBasari!$E162:$N162,DersMatris_Degerlendirme!J$4:J$13)/(SUM(DersMatris_Degerlendirme!J$4:J$13)))+(MMULT(NotlarYuzdelikBasari!$AL162:$AU162,DersMatris_Degerlendirme!J$15:J$24)/(SUM(DersMatris_Degerlendirme!J$15:J$24))))/2,0))*(DersMatris!$I$12/100)</f>
        <v>0</v>
      </c>
      <c r="L162" s="204" cm="1">
        <f t="array" ref="L162">_xlfn.SINGLE(IFERROR(((MMULT(NotlarYuzdelikBasari!$E162:$N162,DersMatris_Degerlendirme!K$4:K$13)/(SUM(DersMatris_Degerlendirme!K$4:K$13)))+(MMULT(NotlarYuzdelikBasari!$AL162:$AU162,DersMatris_Degerlendirme!K$15:K$24)/(SUM(DersMatris_Degerlendirme!K$15:K$24))))/2,0))*(DersMatris!$J$12/100)</f>
        <v>0</v>
      </c>
      <c r="M162" s="204" cm="1">
        <f t="array" ref="M162">_xlfn.SINGLE(IFERROR(((MMULT(NotlarYuzdelikBasari!$E162:$N162,DersMatris_Degerlendirme!L$4:L$13)/(SUM(DersMatris_Degerlendirme!L$4:L$13)))+(MMULT(NotlarYuzdelikBasari!$AL162:$AU162,DersMatris_Degerlendirme!L$15:L$24)/(SUM(DersMatris_Degerlendirme!L$15:L$24))))/2,0))*(DersMatris!$K$12/100)</f>
        <v>0</v>
      </c>
      <c r="N162" s="204" cm="1">
        <f t="array" ref="N162">_xlfn.SINGLE(IFERROR(((MMULT(NotlarYuzdelikBasari!$E162:$N162,DersMatris_Degerlendirme!M$4:M$13)/(SUM(DersMatris_Degerlendirme!M$4:M$13)))+(MMULT(NotlarYuzdelikBasari!$AL162:$AU162,DersMatris_Degerlendirme!M$15:M$24)/(SUM(DersMatris_Degerlendirme!M$15:M$24))))/2,0))*(DersMatris!$L$12/100)</f>
        <v>0</v>
      </c>
      <c r="O162" s="204" cm="1">
        <f t="array" ref="O162">_xlfn.SINGLE(IFERROR(((MMULT(NotlarYuzdelikBasari!$E162:$N162,DersMatris_Degerlendirme!N$4:N$13)/(SUM(DersMatris_Degerlendirme!N$4:N$13)))+(MMULT(NotlarYuzdelikBasari!$AL162:$AU162,DersMatris_Degerlendirme!N$15:N$24)/(SUM(DersMatris_Degerlendirme!N$15:N$24))))/2,0))*(DersMatris!$M$12/100)</f>
        <v>0</v>
      </c>
      <c r="P162" s="204" cm="1">
        <f t="array" ref="P162">_xlfn.SINGLE(IFERROR(((MMULT(NotlarYuzdelikBasari!$E162:$N162,DersMatris_Degerlendirme!O$4:O$13)/(SUM(DersMatris_Degerlendirme!O$4:O$13)))+(MMULT(NotlarYuzdelikBasari!$AL162:$AU162,DersMatris_Degerlendirme!O$15:O$24)/(SUM(DersMatris_Degerlendirme!O$15:O$24))))/2,0))*(DersMatris!$N$12/100)</f>
        <v>0</v>
      </c>
      <c r="Q162" s="204" cm="1">
        <f t="array" ref="Q162">_xlfn.SINGLE(IFERROR(((MMULT(NotlarYuzdelikBasari!$E162:$N162,DersMatris_Degerlendirme!P$4:P$13)/(SUM(DersMatris_Degerlendirme!P$4:P$13)))+(MMULT(NotlarYuzdelikBasari!$AL162:$AU162,DersMatris_Degerlendirme!P$15:P$24)/(SUM(DersMatris_Degerlendirme!P$15:P$24))))/2,0))*(DersMatris!$O$12/100)</f>
        <v>0</v>
      </c>
      <c r="R162" s="204" cm="1">
        <f t="array" ref="R162">_xlfn.SINGLE(IFERROR(((MMULT(NotlarYuzdelikBasari!$E162:$N162,DersMatris_Degerlendirme!Q$4:Q$13)/(SUM(DersMatris_Degerlendirme!Q$4:Q$13)))+(MMULT(NotlarYuzdelikBasari!$AL162:$AU162,DersMatris_Degerlendirme!Q$15:Q$24)/(SUM(DersMatris_Degerlendirme!Q$15:Q$24))))/2,0))*(DersMatris!$P$12/100)</f>
        <v>0</v>
      </c>
      <c r="S162" s="204" cm="1">
        <f t="array" ref="S162">_xlfn.SINGLE(IFERROR(((MMULT(NotlarYuzdelikBasari!$E162:$N162,DersMatris_Degerlendirme!R$4:R$13)/(SUM(DersMatris_Degerlendirme!R$4:R$13)))+(MMULT(NotlarYuzdelikBasari!$AL162:$AU162,DersMatris_Degerlendirme!R$15:R$24)/(SUM(DersMatris_Degerlendirme!R$15:R$24))))/2,0))*(DersMatris!$Q$12/100)</f>
        <v>0</v>
      </c>
      <c r="U162" s="188">
        <f>IFERROR(
    (
        IFERROR( MMULT(NotlarYuzdelikBasari!$E162:$N162, Degerlendirme!D$4:D$13) / SUM(Degerlendirme!D$4:D$13), 0 ) +
        IFERROR( MMULT(NotlarYuzdelikBasari!$AL162:$AU162, Degerlendirme!D$15:D$24) / SUM(Degerlendirme!D$15:D$24), 0 )
    ) / 2,
    0
)</f>
        <v>0</v>
      </c>
      <c r="V162" s="188">
        <f>IFERROR(
    (
        IFERROR( MMULT(NotlarYuzdelikBasari!$E162:$N162, Degerlendirme!E$4:E$13) / SUM(Degerlendirme!E$4:E$13), 0 ) +
        IFERROR( MMULT(NotlarYuzdelikBasari!$AL162:$AU162, Degerlendirme!E$15:E$24) / SUM(Degerlendirme!E$15:E$24), 0 )
    ) / 2,
    0
)</f>
        <v>0</v>
      </c>
      <c r="W162" s="188">
        <f>IFERROR(
    (
        IFERROR( MMULT(NotlarYuzdelikBasari!$E162:$N162, Degerlendirme!F$4:F$13) / SUM(Degerlendirme!F$4:F$13), 0 ) +
        IFERROR( MMULT(NotlarYuzdelikBasari!$AL162:$AU162, Degerlendirme!F$15:F$24) / SUM(Degerlendirme!F$15:F$24), 0 )
    ) / 2,
    0
)</f>
        <v>0</v>
      </c>
      <c r="X162" s="188">
        <f>IFERROR(
    (
        IFERROR( MMULT(NotlarYuzdelikBasari!$E162:$N162, Degerlendirme!G$4:G$13) / SUM(Degerlendirme!G$4:G$13), 0 ) +
        IFERROR( MMULT(NotlarYuzdelikBasari!$AL162:$AU162, Degerlendirme!G$15:G$24) / SUM(Degerlendirme!G$15:G$24), 0 )
    ) / 2,
    0
)</f>
        <v>0</v>
      </c>
      <c r="Y162" s="188">
        <f>IFERROR(
    (
        IFERROR( MMULT(NotlarYuzdelikBasari!$E162:$N162, Degerlendirme!H$4:H$13) / SUM(Degerlendirme!H$4:H$13), 0 ) +
        IFERROR( MMULT(NotlarYuzdelikBasari!$AL162:$AU162, Degerlendirme!H$15:H$24) / SUM(Degerlendirme!H$15:H$24), 0 )
    ) / 2,
    0
)</f>
        <v>0</v>
      </c>
      <c r="Z162" s="188">
        <f>IFERROR(
    (
        IFERROR( MMULT(NotlarYuzdelikBasari!$E162:$N162, Degerlendirme!I$4:I$13) / SUM(Degerlendirme!I$4:I$13), 0 ) +
        IFERROR( MMULT(NotlarYuzdelikBasari!$AL162:$AU162, Degerlendirme!I$15:I$24) / SUM(Degerlendirme!I$15:I$24), 0 )
    ) / 2,
    0
)</f>
        <v>0</v>
      </c>
      <c r="AA162" s="188">
        <f>IFERROR(
    (
        IFERROR( MMULT(NotlarYuzdelikBasari!$E162:$N162, Degerlendirme!J$4:J$13) / SUM(Degerlendirme!J$4:J$13), 0 ) +
        IFERROR( MMULT(NotlarYuzdelikBasari!$AL162:$AU162, Degerlendirme!J$15:J$24) / SUM(Degerlendirme!J$15:J$24), 0 )
    ) / 2,
    0
)</f>
        <v>0</v>
      </c>
      <c r="AB162" s="188">
        <f>IFERROR(
    (
        IFERROR( MMULT(NotlarYuzdelikBasari!$E162:$N162, Degerlendirme!K$4:K$13) / SUM(Degerlendirme!K$4:K$13), 0 ) +
        IFERROR( MMULT(NotlarYuzdelikBasari!$AL162:$AU162, Degerlendirme!K$15:K$24) / SUM(Degerlendirme!K$15:K$24), 0 )
    ) / 2,
    0
)</f>
        <v>0</v>
      </c>
    </row>
    <row r="163" spans="1:28" x14ac:dyDescent="0.25">
      <c r="A163" s="94">
        <v>161</v>
      </c>
      <c r="B163" s="143" t="str">
        <f>IF(Notlar!B163&lt;&gt;"",Notlar!B163,"")</f>
        <v/>
      </c>
      <c r="C163" s="144" t="str">
        <f>IF(Notlar!C163&lt;&gt;"",Notlar!C163,"")</f>
        <v/>
      </c>
      <c r="D163" s="184" t="str">
        <f>IF(Notlar!D163&lt;&gt;"",Notlar!D163,"")</f>
        <v/>
      </c>
      <c r="E163" s="208" cm="1">
        <f t="array" ref="E163">_xlfn.SINGLE(IFERROR(((MMULT(NotlarYuzdelikBasari!$E163:$N163,DersMatris_Degerlendirme!D$4:D$13)/(SUM(DersMatris_Degerlendirme!D$4:D$13)))+(MMULT(NotlarYuzdelikBasari!$AL163:$AU163,DersMatris_Degerlendirme!D$15:D$24)/(SUM(DersMatris_Degerlendirme!D$15:D$24))))/2,0))*(DersMatris!$C$12/100)</f>
        <v>0</v>
      </c>
      <c r="F163" s="208" cm="1">
        <f t="array" ref="F163">_xlfn.SINGLE(IFERROR(((MMULT(NotlarYuzdelikBasari!$E163:$N163,DersMatris_Degerlendirme!E$4:E$13)/(SUM(DersMatris_Degerlendirme!E$4:E$13)))+(MMULT(NotlarYuzdelikBasari!$AL163:$AU163,DersMatris_Degerlendirme!E$15:E$24)/(SUM(DersMatris_Degerlendirme!E$15:E$24))))/2,0))*(DersMatris!$D$12/100)</f>
        <v>0</v>
      </c>
      <c r="G163" s="204" cm="1">
        <f t="array" ref="G163">_xlfn.SINGLE(IFERROR(((MMULT(NotlarYuzdelikBasari!$E163:$N163,DersMatris_Degerlendirme!F$4:F$13)/(SUM(DersMatris_Degerlendirme!F$4:F$13)))+(MMULT(NotlarYuzdelikBasari!$AL163:$AU163,DersMatris_Degerlendirme!F$15:F$24)/(SUM(DersMatris_Degerlendirme!F$15:F$24))))/2,0))*(DersMatris!$E$12/100)</f>
        <v>0</v>
      </c>
      <c r="H163" s="204" cm="1">
        <f t="array" ref="H163">_xlfn.SINGLE(IFERROR(((MMULT(NotlarYuzdelikBasari!$E163:$N163,DersMatris_Degerlendirme!G$4:G$13)/(SUM(DersMatris_Degerlendirme!G$4:G$13)))+(MMULT(NotlarYuzdelikBasari!$AL163:$AU163,DersMatris_Degerlendirme!G$15:G$24)/(SUM(DersMatris_Degerlendirme!G$15:G$24))))/2,0))*(DersMatris!$F$12/100)</f>
        <v>0</v>
      </c>
      <c r="I163" s="204" cm="1">
        <f t="array" ref="I163">_xlfn.SINGLE(IFERROR(((MMULT(NotlarYuzdelikBasari!$E163:$N163,DersMatris_Degerlendirme!H$4:H$13)/(SUM(DersMatris_Degerlendirme!H$4:H$13)))+(MMULT(NotlarYuzdelikBasari!$AL163:$AU163,DersMatris_Degerlendirme!H$15:H$24)/(SUM(DersMatris_Degerlendirme!H$15:H$24))))/2,0))*(DersMatris!$G$12/100)</f>
        <v>0</v>
      </c>
      <c r="J163" s="204" cm="1">
        <f t="array" ref="J163">_xlfn.SINGLE(IFERROR(((MMULT(NotlarYuzdelikBasari!$E163:$N163,DersMatris_Degerlendirme!I$4:I$13)/(SUM(DersMatris_Degerlendirme!I$4:I$13)))+(MMULT(NotlarYuzdelikBasari!$AL163:$AU163,DersMatris_Degerlendirme!I$15:I$24)/(SUM(DersMatris_Degerlendirme!I$15:I$24))))/2,0))*(DersMatris!$H$12/100)</f>
        <v>0</v>
      </c>
      <c r="K163" s="204" cm="1">
        <f t="array" ref="K163">_xlfn.SINGLE(IFERROR(((MMULT(NotlarYuzdelikBasari!$E163:$N163,DersMatris_Degerlendirme!J$4:J$13)/(SUM(DersMatris_Degerlendirme!J$4:J$13)))+(MMULT(NotlarYuzdelikBasari!$AL163:$AU163,DersMatris_Degerlendirme!J$15:J$24)/(SUM(DersMatris_Degerlendirme!J$15:J$24))))/2,0))*(DersMatris!$I$12/100)</f>
        <v>0</v>
      </c>
      <c r="L163" s="204" cm="1">
        <f t="array" ref="L163">_xlfn.SINGLE(IFERROR(((MMULT(NotlarYuzdelikBasari!$E163:$N163,DersMatris_Degerlendirme!K$4:K$13)/(SUM(DersMatris_Degerlendirme!K$4:K$13)))+(MMULT(NotlarYuzdelikBasari!$AL163:$AU163,DersMatris_Degerlendirme!K$15:K$24)/(SUM(DersMatris_Degerlendirme!K$15:K$24))))/2,0))*(DersMatris!$J$12/100)</f>
        <v>0</v>
      </c>
      <c r="M163" s="204" cm="1">
        <f t="array" ref="M163">_xlfn.SINGLE(IFERROR(((MMULT(NotlarYuzdelikBasari!$E163:$N163,DersMatris_Degerlendirme!L$4:L$13)/(SUM(DersMatris_Degerlendirme!L$4:L$13)))+(MMULT(NotlarYuzdelikBasari!$AL163:$AU163,DersMatris_Degerlendirme!L$15:L$24)/(SUM(DersMatris_Degerlendirme!L$15:L$24))))/2,0))*(DersMatris!$K$12/100)</f>
        <v>0</v>
      </c>
      <c r="N163" s="204" cm="1">
        <f t="array" ref="N163">_xlfn.SINGLE(IFERROR(((MMULT(NotlarYuzdelikBasari!$E163:$N163,DersMatris_Degerlendirme!M$4:M$13)/(SUM(DersMatris_Degerlendirme!M$4:M$13)))+(MMULT(NotlarYuzdelikBasari!$AL163:$AU163,DersMatris_Degerlendirme!M$15:M$24)/(SUM(DersMatris_Degerlendirme!M$15:M$24))))/2,0))*(DersMatris!$L$12/100)</f>
        <v>0</v>
      </c>
      <c r="O163" s="204" cm="1">
        <f t="array" ref="O163">_xlfn.SINGLE(IFERROR(((MMULT(NotlarYuzdelikBasari!$E163:$N163,DersMatris_Degerlendirme!N$4:N$13)/(SUM(DersMatris_Degerlendirme!N$4:N$13)))+(MMULT(NotlarYuzdelikBasari!$AL163:$AU163,DersMatris_Degerlendirme!N$15:N$24)/(SUM(DersMatris_Degerlendirme!N$15:N$24))))/2,0))*(DersMatris!$M$12/100)</f>
        <v>0</v>
      </c>
      <c r="P163" s="204" cm="1">
        <f t="array" ref="P163">_xlfn.SINGLE(IFERROR(((MMULT(NotlarYuzdelikBasari!$E163:$N163,DersMatris_Degerlendirme!O$4:O$13)/(SUM(DersMatris_Degerlendirme!O$4:O$13)))+(MMULT(NotlarYuzdelikBasari!$AL163:$AU163,DersMatris_Degerlendirme!O$15:O$24)/(SUM(DersMatris_Degerlendirme!O$15:O$24))))/2,0))*(DersMatris!$N$12/100)</f>
        <v>0</v>
      </c>
      <c r="Q163" s="204" cm="1">
        <f t="array" ref="Q163">_xlfn.SINGLE(IFERROR(((MMULT(NotlarYuzdelikBasari!$E163:$N163,DersMatris_Degerlendirme!P$4:P$13)/(SUM(DersMatris_Degerlendirme!P$4:P$13)))+(MMULT(NotlarYuzdelikBasari!$AL163:$AU163,DersMatris_Degerlendirme!P$15:P$24)/(SUM(DersMatris_Degerlendirme!P$15:P$24))))/2,0))*(DersMatris!$O$12/100)</f>
        <v>0</v>
      </c>
      <c r="R163" s="204" cm="1">
        <f t="array" ref="R163">_xlfn.SINGLE(IFERROR(((MMULT(NotlarYuzdelikBasari!$E163:$N163,DersMatris_Degerlendirme!Q$4:Q$13)/(SUM(DersMatris_Degerlendirme!Q$4:Q$13)))+(MMULT(NotlarYuzdelikBasari!$AL163:$AU163,DersMatris_Degerlendirme!Q$15:Q$24)/(SUM(DersMatris_Degerlendirme!Q$15:Q$24))))/2,0))*(DersMatris!$P$12/100)</f>
        <v>0</v>
      </c>
      <c r="S163" s="204" cm="1">
        <f t="array" ref="S163">_xlfn.SINGLE(IFERROR(((MMULT(NotlarYuzdelikBasari!$E163:$N163,DersMatris_Degerlendirme!R$4:R$13)/(SUM(DersMatris_Degerlendirme!R$4:R$13)))+(MMULT(NotlarYuzdelikBasari!$AL163:$AU163,DersMatris_Degerlendirme!R$15:R$24)/(SUM(DersMatris_Degerlendirme!R$15:R$24))))/2,0))*(DersMatris!$Q$12/100)</f>
        <v>0</v>
      </c>
      <c r="U163" s="188">
        <f>IFERROR(
    (
        IFERROR( MMULT(NotlarYuzdelikBasari!$E163:$N163, Degerlendirme!D$4:D$13) / SUM(Degerlendirme!D$4:D$13), 0 ) +
        IFERROR( MMULT(NotlarYuzdelikBasari!$AL163:$AU163, Degerlendirme!D$15:D$24) / SUM(Degerlendirme!D$15:D$24), 0 )
    ) / 2,
    0
)</f>
        <v>0</v>
      </c>
      <c r="V163" s="188">
        <f>IFERROR(
    (
        IFERROR( MMULT(NotlarYuzdelikBasari!$E163:$N163, Degerlendirme!E$4:E$13) / SUM(Degerlendirme!E$4:E$13), 0 ) +
        IFERROR( MMULT(NotlarYuzdelikBasari!$AL163:$AU163, Degerlendirme!E$15:E$24) / SUM(Degerlendirme!E$15:E$24), 0 )
    ) / 2,
    0
)</f>
        <v>0</v>
      </c>
      <c r="W163" s="188">
        <f>IFERROR(
    (
        IFERROR( MMULT(NotlarYuzdelikBasari!$E163:$N163, Degerlendirme!F$4:F$13) / SUM(Degerlendirme!F$4:F$13), 0 ) +
        IFERROR( MMULT(NotlarYuzdelikBasari!$AL163:$AU163, Degerlendirme!F$15:F$24) / SUM(Degerlendirme!F$15:F$24), 0 )
    ) / 2,
    0
)</f>
        <v>0</v>
      </c>
      <c r="X163" s="188">
        <f>IFERROR(
    (
        IFERROR( MMULT(NotlarYuzdelikBasari!$E163:$N163, Degerlendirme!G$4:G$13) / SUM(Degerlendirme!G$4:G$13), 0 ) +
        IFERROR( MMULT(NotlarYuzdelikBasari!$AL163:$AU163, Degerlendirme!G$15:G$24) / SUM(Degerlendirme!G$15:G$24), 0 )
    ) / 2,
    0
)</f>
        <v>0</v>
      </c>
      <c r="Y163" s="188">
        <f>IFERROR(
    (
        IFERROR( MMULT(NotlarYuzdelikBasari!$E163:$N163, Degerlendirme!H$4:H$13) / SUM(Degerlendirme!H$4:H$13), 0 ) +
        IFERROR( MMULT(NotlarYuzdelikBasari!$AL163:$AU163, Degerlendirme!H$15:H$24) / SUM(Degerlendirme!H$15:H$24), 0 )
    ) / 2,
    0
)</f>
        <v>0</v>
      </c>
      <c r="Z163" s="188">
        <f>IFERROR(
    (
        IFERROR( MMULT(NotlarYuzdelikBasari!$E163:$N163, Degerlendirme!I$4:I$13) / SUM(Degerlendirme!I$4:I$13), 0 ) +
        IFERROR( MMULT(NotlarYuzdelikBasari!$AL163:$AU163, Degerlendirme!I$15:I$24) / SUM(Degerlendirme!I$15:I$24), 0 )
    ) / 2,
    0
)</f>
        <v>0</v>
      </c>
      <c r="AA163" s="188">
        <f>IFERROR(
    (
        IFERROR( MMULT(NotlarYuzdelikBasari!$E163:$N163, Degerlendirme!J$4:J$13) / SUM(Degerlendirme!J$4:J$13), 0 ) +
        IFERROR( MMULT(NotlarYuzdelikBasari!$AL163:$AU163, Degerlendirme!J$15:J$24) / SUM(Degerlendirme!J$15:J$24), 0 )
    ) / 2,
    0
)</f>
        <v>0</v>
      </c>
      <c r="AB163" s="188">
        <f>IFERROR(
    (
        IFERROR( MMULT(NotlarYuzdelikBasari!$E163:$N163, Degerlendirme!K$4:K$13) / SUM(Degerlendirme!K$4:K$13), 0 ) +
        IFERROR( MMULT(NotlarYuzdelikBasari!$AL163:$AU163, Degerlendirme!K$15:K$24) / SUM(Degerlendirme!K$15:K$24), 0 )
    ) / 2,
    0
)</f>
        <v>0</v>
      </c>
    </row>
    <row r="164" spans="1:28" x14ac:dyDescent="0.25">
      <c r="A164" s="95">
        <v>162</v>
      </c>
      <c r="B164" s="141" t="str">
        <f>IF(Notlar!B164&lt;&gt;"",Notlar!B164,"")</f>
        <v/>
      </c>
      <c r="C164" s="142" t="str">
        <f>IF(Notlar!C164&lt;&gt;"",Notlar!C164,"")</f>
        <v/>
      </c>
      <c r="D164" s="183" t="str">
        <f>IF(Notlar!D164&lt;&gt;"",Notlar!D164,"")</f>
        <v/>
      </c>
      <c r="E164" s="208" cm="1">
        <f t="array" ref="E164">_xlfn.SINGLE(IFERROR(((MMULT(NotlarYuzdelikBasari!$E164:$N164,DersMatris_Degerlendirme!D$4:D$13)/(SUM(DersMatris_Degerlendirme!D$4:D$13)))+(MMULT(NotlarYuzdelikBasari!$AL164:$AU164,DersMatris_Degerlendirme!D$15:D$24)/(SUM(DersMatris_Degerlendirme!D$15:D$24))))/2,0))*(DersMatris!$C$12/100)</f>
        <v>0</v>
      </c>
      <c r="F164" s="208" cm="1">
        <f t="array" ref="F164">_xlfn.SINGLE(IFERROR(((MMULT(NotlarYuzdelikBasari!$E164:$N164,DersMatris_Degerlendirme!E$4:E$13)/(SUM(DersMatris_Degerlendirme!E$4:E$13)))+(MMULT(NotlarYuzdelikBasari!$AL164:$AU164,DersMatris_Degerlendirme!E$15:E$24)/(SUM(DersMatris_Degerlendirme!E$15:E$24))))/2,0))*(DersMatris!$D$12/100)</f>
        <v>0</v>
      </c>
      <c r="G164" s="204" cm="1">
        <f t="array" ref="G164">_xlfn.SINGLE(IFERROR(((MMULT(NotlarYuzdelikBasari!$E164:$N164,DersMatris_Degerlendirme!F$4:F$13)/(SUM(DersMatris_Degerlendirme!F$4:F$13)))+(MMULT(NotlarYuzdelikBasari!$AL164:$AU164,DersMatris_Degerlendirme!F$15:F$24)/(SUM(DersMatris_Degerlendirme!F$15:F$24))))/2,0))*(DersMatris!$E$12/100)</f>
        <v>0</v>
      </c>
      <c r="H164" s="204" cm="1">
        <f t="array" ref="H164">_xlfn.SINGLE(IFERROR(((MMULT(NotlarYuzdelikBasari!$E164:$N164,DersMatris_Degerlendirme!G$4:G$13)/(SUM(DersMatris_Degerlendirme!G$4:G$13)))+(MMULT(NotlarYuzdelikBasari!$AL164:$AU164,DersMatris_Degerlendirme!G$15:G$24)/(SUM(DersMatris_Degerlendirme!G$15:G$24))))/2,0))*(DersMatris!$F$12/100)</f>
        <v>0</v>
      </c>
      <c r="I164" s="204" cm="1">
        <f t="array" ref="I164">_xlfn.SINGLE(IFERROR(((MMULT(NotlarYuzdelikBasari!$E164:$N164,DersMatris_Degerlendirme!H$4:H$13)/(SUM(DersMatris_Degerlendirme!H$4:H$13)))+(MMULT(NotlarYuzdelikBasari!$AL164:$AU164,DersMatris_Degerlendirme!H$15:H$24)/(SUM(DersMatris_Degerlendirme!H$15:H$24))))/2,0))*(DersMatris!$G$12/100)</f>
        <v>0</v>
      </c>
      <c r="J164" s="204" cm="1">
        <f t="array" ref="J164">_xlfn.SINGLE(IFERROR(((MMULT(NotlarYuzdelikBasari!$E164:$N164,DersMatris_Degerlendirme!I$4:I$13)/(SUM(DersMatris_Degerlendirme!I$4:I$13)))+(MMULT(NotlarYuzdelikBasari!$AL164:$AU164,DersMatris_Degerlendirme!I$15:I$24)/(SUM(DersMatris_Degerlendirme!I$15:I$24))))/2,0))*(DersMatris!$H$12/100)</f>
        <v>0</v>
      </c>
      <c r="K164" s="204" cm="1">
        <f t="array" ref="K164">_xlfn.SINGLE(IFERROR(((MMULT(NotlarYuzdelikBasari!$E164:$N164,DersMatris_Degerlendirme!J$4:J$13)/(SUM(DersMatris_Degerlendirme!J$4:J$13)))+(MMULT(NotlarYuzdelikBasari!$AL164:$AU164,DersMatris_Degerlendirme!J$15:J$24)/(SUM(DersMatris_Degerlendirme!J$15:J$24))))/2,0))*(DersMatris!$I$12/100)</f>
        <v>0</v>
      </c>
      <c r="L164" s="204" cm="1">
        <f t="array" ref="L164">_xlfn.SINGLE(IFERROR(((MMULT(NotlarYuzdelikBasari!$E164:$N164,DersMatris_Degerlendirme!K$4:K$13)/(SUM(DersMatris_Degerlendirme!K$4:K$13)))+(MMULT(NotlarYuzdelikBasari!$AL164:$AU164,DersMatris_Degerlendirme!K$15:K$24)/(SUM(DersMatris_Degerlendirme!K$15:K$24))))/2,0))*(DersMatris!$J$12/100)</f>
        <v>0</v>
      </c>
      <c r="M164" s="204" cm="1">
        <f t="array" ref="M164">_xlfn.SINGLE(IFERROR(((MMULT(NotlarYuzdelikBasari!$E164:$N164,DersMatris_Degerlendirme!L$4:L$13)/(SUM(DersMatris_Degerlendirme!L$4:L$13)))+(MMULT(NotlarYuzdelikBasari!$AL164:$AU164,DersMatris_Degerlendirme!L$15:L$24)/(SUM(DersMatris_Degerlendirme!L$15:L$24))))/2,0))*(DersMatris!$K$12/100)</f>
        <v>0</v>
      </c>
      <c r="N164" s="204" cm="1">
        <f t="array" ref="N164">_xlfn.SINGLE(IFERROR(((MMULT(NotlarYuzdelikBasari!$E164:$N164,DersMatris_Degerlendirme!M$4:M$13)/(SUM(DersMatris_Degerlendirme!M$4:M$13)))+(MMULT(NotlarYuzdelikBasari!$AL164:$AU164,DersMatris_Degerlendirme!M$15:M$24)/(SUM(DersMatris_Degerlendirme!M$15:M$24))))/2,0))*(DersMatris!$L$12/100)</f>
        <v>0</v>
      </c>
      <c r="O164" s="204" cm="1">
        <f t="array" ref="O164">_xlfn.SINGLE(IFERROR(((MMULT(NotlarYuzdelikBasari!$E164:$N164,DersMatris_Degerlendirme!N$4:N$13)/(SUM(DersMatris_Degerlendirme!N$4:N$13)))+(MMULT(NotlarYuzdelikBasari!$AL164:$AU164,DersMatris_Degerlendirme!N$15:N$24)/(SUM(DersMatris_Degerlendirme!N$15:N$24))))/2,0))*(DersMatris!$M$12/100)</f>
        <v>0</v>
      </c>
      <c r="P164" s="204" cm="1">
        <f t="array" ref="P164">_xlfn.SINGLE(IFERROR(((MMULT(NotlarYuzdelikBasari!$E164:$N164,DersMatris_Degerlendirme!O$4:O$13)/(SUM(DersMatris_Degerlendirme!O$4:O$13)))+(MMULT(NotlarYuzdelikBasari!$AL164:$AU164,DersMatris_Degerlendirme!O$15:O$24)/(SUM(DersMatris_Degerlendirme!O$15:O$24))))/2,0))*(DersMatris!$N$12/100)</f>
        <v>0</v>
      </c>
      <c r="Q164" s="204" cm="1">
        <f t="array" ref="Q164">_xlfn.SINGLE(IFERROR(((MMULT(NotlarYuzdelikBasari!$E164:$N164,DersMatris_Degerlendirme!P$4:P$13)/(SUM(DersMatris_Degerlendirme!P$4:P$13)))+(MMULT(NotlarYuzdelikBasari!$AL164:$AU164,DersMatris_Degerlendirme!P$15:P$24)/(SUM(DersMatris_Degerlendirme!P$15:P$24))))/2,0))*(DersMatris!$O$12/100)</f>
        <v>0</v>
      </c>
      <c r="R164" s="204" cm="1">
        <f t="array" ref="R164">_xlfn.SINGLE(IFERROR(((MMULT(NotlarYuzdelikBasari!$E164:$N164,DersMatris_Degerlendirme!Q$4:Q$13)/(SUM(DersMatris_Degerlendirme!Q$4:Q$13)))+(MMULT(NotlarYuzdelikBasari!$AL164:$AU164,DersMatris_Degerlendirme!Q$15:Q$24)/(SUM(DersMatris_Degerlendirme!Q$15:Q$24))))/2,0))*(DersMatris!$P$12/100)</f>
        <v>0</v>
      </c>
      <c r="S164" s="204" cm="1">
        <f t="array" ref="S164">_xlfn.SINGLE(IFERROR(((MMULT(NotlarYuzdelikBasari!$E164:$N164,DersMatris_Degerlendirme!R$4:R$13)/(SUM(DersMatris_Degerlendirme!R$4:R$13)))+(MMULT(NotlarYuzdelikBasari!$AL164:$AU164,DersMatris_Degerlendirme!R$15:R$24)/(SUM(DersMatris_Degerlendirme!R$15:R$24))))/2,0))*(DersMatris!$Q$12/100)</f>
        <v>0</v>
      </c>
      <c r="U164" s="188">
        <f>IFERROR(
    (
        IFERROR( MMULT(NotlarYuzdelikBasari!$E164:$N164, Degerlendirme!D$4:D$13) / SUM(Degerlendirme!D$4:D$13), 0 ) +
        IFERROR( MMULT(NotlarYuzdelikBasari!$AL164:$AU164, Degerlendirme!D$15:D$24) / SUM(Degerlendirme!D$15:D$24), 0 )
    ) / 2,
    0
)</f>
        <v>0</v>
      </c>
      <c r="V164" s="188">
        <f>IFERROR(
    (
        IFERROR( MMULT(NotlarYuzdelikBasari!$E164:$N164, Degerlendirme!E$4:E$13) / SUM(Degerlendirme!E$4:E$13), 0 ) +
        IFERROR( MMULT(NotlarYuzdelikBasari!$AL164:$AU164, Degerlendirme!E$15:E$24) / SUM(Degerlendirme!E$15:E$24), 0 )
    ) / 2,
    0
)</f>
        <v>0</v>
      </c>
      <c r="W164" s="188">
        <f>IFERROR(
    (
        IFERROR( MMULT(NotlarYuzdelikBasari!$E164:$N164, Degerlendirme!F$4:F$13) / SUM(Degerlendirme!F$4:F$13), 0 ) +
        IFERROR( MMULT(NotlarYuzdelikBasari!$AL164:$AU164, Degerlendirme!F$15:F$24) / SUM(Degerlendirme!F$15:F$24), 0 )
    ) / 2,
    0
)</f>
        <v>0</v>
      </c>
      <c r="X164" s="188">
        <f>IFERROR(
    (
        IFERROR( MMULT(NotlarYuzdelikBasari!$E164:$N164, Degerlendirme!G$4:G$13) / SUM(Degerlendirme!G$4:G$13), 0 ) +
        IFERROR( MMULT(NotlarYuzdelikBasari!$AL164:$AU164, Degerlendirme!G$15:G$24) / SUM(Degerlendirme!G$15:G$24), 0 )
    ) / 2,
    0
)</f>
        <v>0</v>
      </c>
      <c r="Y164" s="188">
        <f>IFERROR(
    (
        IFERROR( MMULT(NotlarYuzdelikBasari!$E164:$N164, Degerlendirme!H$4:H$13) / SUM(Degerlendirme!H$4:H$13), 0 ) +
        IFERROR( MMULT(NotlarYuzdelikBasari!$AL164:$AU164, Degerlendirme!H$15:H$24) / SUM(Degerlendirme!H$15:H$24), 0 )
    ) / 2,
    0
)</f>
        <v>0</v>
      </c>
      <c r="Z164" s="188">
        <f>IFERROR(
    (
        IFERROR( MMULT(NotlarYuzdelikBasari!$E164:$N164, Degerlendirme!I$4:I$13) / SUM(Degerlendirme!I$4:I$13), 0 ) +
        IFERROR( MMULT(NotlarYuzdelikBasari!$AL164:$AU164, Degerlendirme!I$15:I$24) / SUM(Degerlendirme!I$15:I$24), 0 )
    ) / 2,
    0
)</f>
        <v>0</v>
      </c>
      <c r="AA164" s="188">
        <f>IFERROR(
    (
        IFERROR( MMULT(NotlarYuzdelikBasari!$E164:$N164, Degerlendirme!J$4:J$13) / SUM(Degerlendirme!J$4:J$13), 0 ) +
        IFERROR( MMULT(NotlarYuzdelikBasari!$AL164:$AU164, Degerlendirme!J$15:J$24) / SUM(Degerlendirme!J$15:J$24), 0 )
    ) / 2,
    0
)</f>
        <v>0</v>
      </c>
      <c r="AB164" s="188">
        <f>IFERROR(
    (
        IFERROR( MMULT(NotlarYuzdelikBasari!$E164:$N164, Degerlendirme!K$4:K$13) / SUM(Degerlendirme!K$4:K$13), 0 ) +
        IFERROR( MMULT(NotlarYuzdelikBasari!$AL164:$AU164, Degerlendirme!K$15:K$24) / SUM(Degerlendirme!K$15:K$24), 0 )
    ) / 2,
    0
)</f>
        <v>0</v>
      </c>
    </row>
    <row r="165" spans="1:28" x14ac:dyDescent="0.25">
      <c r="A165" s="94">
        <v>163</v>
      </c>
      <c r="B165" s="143" t="str">
        <f>IF(Notlar!B165&lt;&gt;"",Notlar!B165,"")</f>
        <v/>
      </c>
      <c r="C165" s="144" t="str">
        <f>IF(Notlar!C165&lt;&gt;"",Notlar!C165,"")</f>
        <v/>
      </c>
      <c r="D165" s="184" t="str">
        <f>IF(Notlar!D165&lt;&gt;"",Notlar!D165,"")</f>
        <v/>
      </c>
      <c r="E165" s="208" cm="1">
        <f t="array" ref="E165">_xlfn.SINGLE(IFERROR(((MMULT(NotlarYuzdelikBasari!$E165:$N165,DersMatris_Degerlendirme!D$4:D$13)/(SUM(DersMatris_Degerlendirme!D$4:D$13)))+(MMULT(NotlarYuzdelikBasari!$AL165:$AU165,DersMatris_Degerlendirme!D$15:D$24)/(SUM(DersMatris_Degerlendirme!D$15:D$24))))/2,0))*(DersMatris!$C$12/100)</f>
        <v>0</v>
      </c>
      <c r="F165" s="208" cm="1">
        <f t="array" ref="F165">_xlfn.SINGLE(IFERROR(((MMULT(NotlarYuzdelikBasari!$E165:$N165,DersMatris_Degerlendirme!E$4:E$13)/(SUM(DersMatris_Degerlendirme!E$4:E$13)))+(MMULT(NotlarYuzdelikBasari!$AL165:$AU165,DersMatris_Degerlendirme!E$15:E$24)/(SUM(DersMatris_Degerlendirme!E$15:E$24))))/2,0))*(DersMatris!$D$12/100)</f>
        <v>0</v>
      </c>
      <c r="G165" s="204" cm="1">
        <f t="array" ref="G165">_xlfn.SINGLE(IFERROR(((MMULT(NotlarYuzdelikBasari!$E165:$N165,DersMatris_Degerlendirme!F$4:F$13)/(SUM(DersMatris_Degerlendirme!F$4:F$13)))+(MMULT(NotlarYuzdelikBasari!$AL165:$AU165,DersMatris_Degerlendirme!F$15:F$24)/(SUM(DersMatris_Degerlendirme!F$15:F$24))))/2,0))*(DersMatris!$E$12/100)</f>
        <v>0</v>
      </c>
      <c r="H165" s="204" cm="1">
        <f t="array" ref="H165">_xlfn.SINGLE(IFERROR(((MMULT(NotlarYuzdelikBasari!$E165:$N165,DersMatris_Degerlendirme!G$4:G$13)/(SUM(DersMatris_Degerlendirme!G$4:G$13)))+(MMULT(NotlarYuzdelikBasari!$AL165:$AU165,DersMatris_Degerlendirme!G$15:G$24)/(SUM(DersMatris_Degerlendirme!G$15:G$24))))/2,0))*(DersMatris!$F$12/100)</f>
        <v>0</v>
      </c>
      <c r="I165" s="204" cm="1">
        <f t="array" ref="I165">_xlfn.SINGLE(IFERROR(((MMULT(NotlarYuzdelikBasari!$E165:$N165,DersMatris_Degerlendirme!H$4:H$13)/(SUM(DersMatris_Degerlendirme!H$4:H$13)))+(MMULT(NotlarYuzdelikBasari!$AL165:$AU165,DersMatris_Degerlendirme!H$15:H$24)/(SUM(DersMatris_Degerlendirme!H$15:H$24))))/2,0))*(DersMatris!$G$12/100)</f>
        <v>0</v>
      </c>
      <c r="J165" s="204" cm="1">
        <f t="array" ref="J165">_xlfn.SINGLE(IFERROR(((MMULT(NotlarYuzdelikBasari!$E165:$N165,DersMatris_Degerlendirme!I$4:I$13)/(SUM(DersMatris_Degerlendirme!I$4:I$13)))+(MMULT(NotlarYuzdelikBasari!$AL165:$AU165,DersMatris_Degerlendirme!I$15:I$24)/(SUM(DersMatris_Degerlendirme!I$15:I$24))))/2,0))*(DersMatris!$H$12/100)</f>
        <v>0</v>
      </c>
      <c r="K165" s="204" cm="1">
        <f t="array" ref="K165">_xlfn.SINGLE(IFERROR(((MMULT(NotlarYuzdelikBasari!$E165:$N165,DersMatris_Degerlendirme!J$4:J$13)/(SUM(DersMatris_Degerlendirme!J$4:J$13)))+(MMULT(NotlarYuzdelikBasari!$AL165:$AU165,DersMatris_Degerlendirme!J$15:J$24)/(SUM(DersMatris_Degerlendirme!J$15:J$24))))/2,0))*(DersMatris!$I$12/100)</f>
        <v>0</v>
      </c>
      <c r="L165" s="204" cm="1">
        <f t="array" ref="L165">_xlfn.SINGLE(IFERROR(((MMULT(NotlarYuzdelikBasari!$E165:$N165,DersMatris_Degerlendirme!K$4:K$13)/(SUM(DersMatris_Degerlendirme!K$4:K$13)))+(MMULT(NotlarYuzdelikBasari!$AL165:$AU165,DersMatris_Degerlendirme!K$15:K$24)/(SUM(DersMatris_Degerlendirme!K$15:K$24))))/2,0))*(DersMatris!$J$12/100)</f>
        <v>0</v>
      </c>
      <c r="M165" s="204" cm="1">
        <f t="array" ref="M165">_xlfn.SINGLE(IFERROR(((MMULT(NotlarYuzdelikBasari!$E165:$N165,DersMatris_Degerlendirme!L$4:L$13)/(SUM(DersMatris_Degerlendirme!L$4:L$13)))+(MMULT(NotlarYuzdelikBasari!$AL165:$AU165,DersMatris_Degerlendirme!L$15:L$24)/(SUM(DersMatris_Degerlendirme!L$15:L$24))))/2,0))*(DersMatris!$K$12/100)</f>
        <v>0</v>
      </c>
      <c r="N165" s="204" cm="1">
        <f t="array" ref="N165">_xlfn.SINGLE(IFERROR(((MMULT(NotlarYuzdelikBasari!$E165:$N165,DersMatris_Degerlendirme!M$4:M$13)/(SUM(DersMatris_Degerlendirme!M$4:M$13)))+(MMULT(NotlarYuzdelikBasari!$AL165:$AU165,DersMatris_Degerlendirme!M$15:M$24)/(SUM(DersMatris_Degerlendirme!M$15:M$24))))/2,0))*(DersMatris!$L$12/100)</f>
        <v>0</v>
      </c>
      <c r="O165" s="204" cm="1">
        <f t="array" ref="O165">_xlfn.SINGLE(IFERROR(((MMULT(NotlarYuzdelikBasari!$E165:$N165,DersMatris_Degerlendirme!N$4:N$13)/(SUM(DersMatris_Degerlendirme!N$4:N$13)))+(MMULT(NotlarYuzdelikBasari!$AL165:$AU165,DersMatris_Degerlendirme!N$15:N$24)/(SUM(DersMatris_Degerlendirme!N$15:N$24))))/2,0))*(DersMatris!$M$12/100)</f>
        <v>0</v>
      </c>
      <c r="P165" s="204" cm="1">
        <f t="array" ref="P165">_xlfn.SINGLE(IFERROR(((MMULT(NotlarYuzdelikBasari!$E165:$N165,DersMatris_Degerlendirme!O$4:O$13)/(SUM(DersMatris_Degerlendirme!O$4:O$13)))+(MMULT(NotlarYuzdelikBasari!$AL165:$AU165,DersMatris_Degerlendirme!O$15:O$24)/(SUM(DersMatris_Degerlendirme!O$15:O$24))))/2,0))*(DersMatris!$N$12/100)</f>
        <v>0</v>
      </c>
      <c r="Q165" s="204" cm="1">
        <f t="array" ref="Q165">_xlfn.SINGLE(IFERROR(((MMULT(NotlarYuzdelikBasari!$E165:$N165,DersMatris_Degerlendirme!P$4:P$13)/(SUM(DersMatris_Degerlendirme!P$4:P$13)))+(MMULT(NotlarYuzdelikBasari!$AL165:$AU165,DersMatris_Degerlendirme!P$15:P$24)/(SUM(DersMatris_Degerlendirme!P$15:P$24))))/2,0))*(DersMatris!$O$12/100)</f>
        <v>0</v>
      </c>
      <c r="R165" s="204" cm="1">
        <f t="array" ref="R165">_xlfn.SINGLE(IFERROR(((MMULT(NotlarYuzdelikBasari!$E165:$N165,DersMatris_Degerlendirme!Q$4:Q$13)/(SUM(DersMatris_Degerlendirme!Q$4:Q$13)))+(MMULT(NotlarYuzdelikBasari!$AL165:$AU165,DersMatris_Degerlendirme!Q$15:Q$24)/(SUM(DersMatris_Degerlendirme!Q$15:Q$24))))/2,0))*(DersMatris!$P$12/100)</f>
        <v>0</v>
      </c>
      <c r="S165" s="204" cm="1">
        <f t="array" ref="S165">_xlfn.SINGLE(IFERROR(((MMULT(NotlarYuzdelikBasari!$E165:$N165,DersMatris_Degerlendirme!R$4:R$13)/(SUM(DersMatris_Degerlendirme!R$4:R$13)))+(MMULT(NotlarYuzdelikBasari!$AL165:$AU165,DersMatris_Degerlendirme!R$15:R$24)/(SUM(DersMatris_Degerlendirme!R$15:R$24))))/2,0))*(DersMatris!$Q$12/100)</f>
        <v>0</v>
      </c>
      <c r="U165" s="188">
        <f>IFERROR(
    (
        IFERROR( MMULT(NotlarYuzdelikBasari!$E165:$N165, Degerlendirme!D$4:D$13) / SUM(Degerlendirme!D$4:D$13), 0 ) +
        IFERROR( MMULT(NotlarYuzdelikBasari!$AL165:$AU165, Degerlendirme!D$15:D$24) / SUM(Degerlendirme!D$15:D$24), 0 )
    ) / 2,
    0
)</f>
        <v>0</v>
      </c>
      <c r="V165" s="188">
        <f>IFERROR(
    (
        IFERROR( MMULT(NotlarYuzdelikBasari!$E165:$N165, Degerlendirme!E$4:E$13) / SUM(Degerlendirme!E$4:E$13), 0 ) +
        IFERROR( MMULT(NotlarYuzdelikBasari!$AL165:$AU165, Degerlendirme!E$15:E$24) / SUM(Degerlendirme!E$15:E$24), 0 )
    ) / 2,
    0
)</f>
        <v>0</v>
      </c>
      <c r="W165" s="188">
        <f>IFERROR(
    (
        IFERROR( MMULT(NotlarYuzdelikBasari!$E165:$N165, Degerlendirme!F$4:F$13) / SUM(Degerlendirme!F$4:F$13), 0 ) +
        IFERROR( MMULT(NotlarYuzdelikBasari!$AL165:$AU165, Degerlendirme!F$15:F$24) / SUM(Degerlendirme!F$15:F$24), 0 )
    ) / 2,
    0
)</f>
        <v>0</v>
      </c>
      <c r="X165" s="188">
        <f>IFERROR(
    (
        IFERROR( MMULT(NotlarYuzdelikBasari!$E165:$N165, Degerlendirme!G$4:G$13) / SUM(Degerlendirme!G$4:G$13), 0 ) +
        IFERROR( MMULT(NotlarYuzdelikBasari!$AL165:$AU165, Degerlendirme!G$15:G$24) / SUM(Degerlendirme!G$15:G$24), 0 )
    ) / 2,
    0
)</f>
        <v>0</v>
      </c>
      <c r="Y165" s="188">
        <f>IFERROR(
    (
        IFERROR( MMULT(NotlarYuzdelikBasari!$E165:$N165, Degerlendirme!H$4:H$13) / SUM(Degerlendirme!H$4:H$13), 0 ) +
        IFERROR( MMULT(NotlarYuzdelikBasari!$AL165:$AU165, Degerlendirme!H$15:H$24) / SUM(Degerlendirme!H$15:H$24), 0 )
    ) / 2,
    0
)</f>
        <v>0</v>
      </c>
      <c r="Z165" s="188">
        <f>IFERROR(
    (
        IFERROR( MMULT(NotlarYuzdelikBasari!$E165:$N165, Degerlendirme!I$4:I$13) / SUM(Degerlendirme!I$4:I$13), 0 ) +
        IFERROR( MMULT(NotlarYuzdelikBasari!$AL165:$AU165, Degerlendirme!I$15:I$24) / SUM(Degerlendirme!I$15:I$24), 0 )
    ) / 2,
    0
)</f>
        <v>0</v>
      </c>
      <c r="AA165" s="188">
        <f>IFERROR(
    (
        IFERROR( MMULT(NotlarYuzdelikBasari!$E165:$N165, Degerlendirme!J$4:J$13) / SUM(Degerlendirme!J$4:J$13), 0 ) +
        IFERROR( MMULT(NotlarYuzdelikBasari!$AL165:$AU165, Degerlendirme!J$15:J$24) / SUM(Degerlendirme!J$15:J$24), 0 )
    ) / 2,
    0
)</f>
        <v>0</v>
      </c>
      <c r="AB165" s="188">
        <f>IFERROR(
    (
        IFERROR( MMULT(NotlarYuzdelikBasari!$E165:$N165, Degerlendirme!K$4:K$13) / SUM(Degerlendirme!K$4:K$13), 0 ) +
        IFERROR( MMULT(NotlarYuzdelikBasari!$AL165:$AU165, Degerlendirme!K$15:K$24) / SUM(Degerlendirme!K$15:K$24), 0 )
    ) / 2,
    0
)</f>
        <v>0</v>
      </c>
    </row>
    <row r="166" spans="1:28" x14ac:dyDescent="0.25">
      <c r="A166" s="95">
        <v>164</v>
      </c>
      <c r="B166" s="141" t="str">
        <f>IF(Notlar!B166&lt;&gt;"",Notlar!B166,"")</f>
        <v/>
      </c>
      <c r="C166" s="142" t="str">
        <f>IF(Notlar!C166&lt;&gt;"",Notlar!C166,"")</f>
        <v/>
      </c>
      <c r="D166" s="183" t="str">
        <f>IF(Notlar!D166&lt;&gt;"",Notlar!D166,"")</f>
        <v/>
      </c>
      <c r="E166" s="208" cm="1">
        <f t="array" ref="E166">_xlfn.SINGLE(IFERROR(((MMULT(NotlarYuzdelikBasari!$E166:$N166,DersMatris_Degerlendirme!D$4:D$13)/(SUM(DersMatris_Degerlendirme!D$4:D$13)))+(MMULT(NotlarYuzdelikBasari!$AL166:$AU166,DersMatris_Degerlendirme!D$15:D$24)/(SUM(DersMatris_Degerlendirme!D$15:D$24))))/2,0))*(DersMatris!$C$12/100)</f>
        <v>0</v>
      </c>
      <c r="F166" s="208" cm="1">
        <f t="array" ref="F166">_xlfn.SINGLE(IFERROR(((MMULT(NotlarYuzdelikBasari!$E166:$N166,DersMatris_Degerlendirme!E$4:E$13)/(SUM(DersMatris_Degerlendirme!E$4:E$13)))+(MMULT(NotlarYuzdelikBasari!$AL166:$AU166,DersMatris_Degerlendirme!E$15:E$24)/(SUM(DersMatris_Degerlendirme!E$15:E$24))))/2,0))*(DersMatris!$D$12/100)</f>
        <v>0</v>
      </c>
      <c r="G166" s="204" cm="1">
        <f t="array" ref="G166">_xlfn.SINGLE(IFERROR(((MMULT(NotlarYuzdelikBasari!$E166:$N166,DersMatris_Degerlendirme!F$4:F$13)/(SUM(DersMatris_Degerlendirme!F$4:F$13)))+(MMULT(NotlarYuzdelikBasari!$AL166:$AU166,DersMatris_Degerlendirme!F$15:F$24)/(SUM(DersMatris_Degerlendirme!F$15:F$24))))/2,0))*(DersMatris!$E$12/100)</f>
        <v>0</v>
      </c>
      <c r="H166" s="204" cm="1">
        <f t="array" ref="H166">_xlfn.SINGLE(IFERROR(((MMULT(NotlarYuzdelikBasari!$E166:$N166,DersMatris_Degerlendirme!G$4:G$13)/(SUM(DersMatris_Degerlendirme!G$4:G$13)))+(MMULT(NotlarYuzdelikBasari!$AL166:$AU166,DersMatris_Degerlendirme!G$15:G$24)/(SUM(DersMatris_Degerlendirme!G$15:G$24))))/2,0))*(DersMatris!$F$12/100)</f>
        <v>0</v>
      </c>
      <c r="I166" s="204" cm="1">
        <f t="array" ref="I166">_xlfn.SINGLE(IFERROR(((MMULT(NotlarYuzdelikBasari!$E166:$N166,DersMatris_Degerlendirme!H$4:H$13)/(SUM(DersMatris_Degerlendirme!H$4:H$13)))+(MMULT(NotlarYuzdelikBasari!$AL166:$AU166,DersMatris_Degerlendirme!H$15:H$24)/(SUM(DersMatris_Degerlendirme!H$15:H$24))))/2,0))*(DersMatris!$G$12/100)</f>
        <v>0</v>
      </c>
      <c r="J166" s="204" cm="1">
        <f t="array" ref="J166">_xlfn.SINGLE(IFERROR(((MMULT(NotlarYuzdelikBasari!$E166:$N166,DersMatris_Degerlendirme!I$4:I$13)/(SUM(DersMatris_Degerlendirme!I$4:I$13)))+(MMULT(NotlarYuzdelikBasari!$AL166:$AU166,DersMatris_Degerlendirme!I$15:I$24)/(SUM(DersMatris_Degerlendirme!I$15:I$24))))/2,0))*(DersMatris!$H$12/100)</f>
        <v>0</v>
      </c>
      <c r="K166" s="204" cm="1">
        <f t="array" ref="K166">_xlfn.SINGLE(IFERROR(((MMULT(NotlarYuzdelikBasari!$E166:$N166,DersMatris_Degerlendirme!J$4:J$13)/(SUM(DersMatris_Degerlendirme!J$4:J$13)))+(MMULT(NotlarYuzdelikBasari!$AL166:$AU166,DersMatris_Degerlendirme!J$15:J$24)/(SUM(DersMatris_Degerlendirme!J$15:J$24))))/2,0))*(DersMatris!$I$12/100)</f>
        <v>0</v>
      </c>
      <c r="L166" s="204" cm="1">
        <f t="array" ref="L166">_xlfn.SINGLE(IFERROR(((MMULT(NotlarYuzdelikBasari!$E166:$N166,DersMatris_Degerlendirme!K$4:K$13)/(SUM(DersMatris_Degerlendirme!K$4:K$13)))+(MMULT(NotlarYuzdelikBasari!$AL166:$AU166,DersMatris_Degerlendirme!K$15:K$24)/(SUM(DersMatris_Degerlendirme!K$15:K$24))))/2,0))*(DersMatris!$J$12/100)</f>
        <v>0</v>
      </c>
      <c r="M166" s="204" cm="1">
        <f t="array" ref="M166">_xlfn.SINGLE(IFERROR(((MMULT(NotlarYuzdelikBasari!$E166:$N166,DersMatris_Degerlendirme!L$4:L$13)/(SUM(DersMatris_Degerlendirme!L$4:L$13)))+(MMULT(NotlarYuzdelikBasari!$AL166:$AU166,DersMatris_Degerlendirme!L$15:L$24)/(SUM(DersMatris_Degerlendirme!L$15:L$24))))/2,0))*(DersMatris!$K$12/100)</f>
        <v>0</v>
      </c>
      <c r="N166" s="204" cm="1">
        <f t="array" ref="N166">_xlfn.SINGLE(IFERROR(((MMULT(NotlarYuzdelikBasari!$E166:$N166,DersMatris_Degerlendirme!M$4:M$13)/(SUM(DersMatris_Degerlendirme!M$4:M$13)))+(MMULT(NotlarYuzdelikBasari!$AL166:$AU166,DersMatris_Degerlendirme!M$15:M$24)/(SUM(DersMatris_Degerlendirme!M$15:M$24))))/2,0))*(DersMatris!$L$12/100)</f>
        <v>0</v>
      </c>
      <c r="O166" s="204" cm="1">
        <f t="array" ref="O166">_xlfn.SINGLE(IFERROR(((MMULT(NotlarYuzdelikBasari!$E166:$N166,DersMatris_Degerlendirme!N$4:N$13)/(SUM(DersMatris_Degerlendirme!N$4:N$13)))+(MMULT(NotlarYuzdelikBasari!$AL166:$AU166,DersMatris_Degerlendirme!N$15:N$24)/(SUM(DersMatris_Degerlendirme!N$15:N$24))))/2,0))*(DersMatris!$M$12/100)</f>
        <v>0</v>
      </c>
      <c r="P166" s="204" cm="1">
        <f t="array" ref="P166">_xlfn.SINGLE(IFERROR(((MMULT(NotlarYuzdelikBasari!$E166:$N166,DersMatris_Degerlendirme!O$4:O$13)/(SUM(DersMatris_Degerlendirme!O$4:O$13)))+(MMULT(NotlarYuzdelikBasari!$AL166:$AU166,DersMatris_Degerlendirme!O$15:O$24)/(SUM(DersMatris_Degerlendirme!O$15:O$24))))/2,0))*(DersMatris!$N$12/100)</f>
        <v>0</v>
      </c>
      <c r="Q166" s="204" cm="1">
        <f t="array" ref="Q166">_xlfn.SINGLE(IFERROR(((MMULT(NotlarYuzdelikBasari!$E166:$N166,DersMatris_Degerlendirme!P$4:P$13)/(SUM(DersMatris_Degerlendirme!P$4:P$13)))+(MMULT(NotlarYuzdelikBasari!$AL166:$AU166,DersMatris_Degerlendirme!P$15:P$24)/(SUM(DersMatris_Degerlendirme!P$15:P$24))))/2,0))*(DersMatris!$O$12/100)</f>
        <v>0</v>
      </c>
      <c r="R166" s="204" cm="1">
        <f t="array" ref="R166">_xlfn.SINGLE(IFERROR(((MMULT(NotlarYuzdelikBasari!$E166:$N166,DersMatris_Degerlendirme!Q$4:Q$13)/(SUM(DersMatris_Degerlendirme!Q$4:Q$13)))+(MMULT(NotlarYuzdelikBasari!$AL166:$AU166,DersMatris_Degerlendirme!Q$15:Q$24)/(SUM(DersMatris_Degerlendirme!Q$15:Q$24))))/2,0))*(DersMatris!$P$12/100)</f>
        <v>0</v>
      </c>
      <c r="S166" s="204" cm="1">
        <f t="array" ref="S166">_xlfn.SINGLE(IFERROR(((MMULT(NotlarYuzdelikBasari!$E166:$N166,DersMatris_Degerlendirme!R$4:R$13)/(SUM(DersMatris_Degerlendirme!R$4:R$13)))+(MMULT(NotlarYuzdelikBasari!$AL166:$AU166,DersMatris_Degerlendirme!R$15:R$24)/(SUM(DersMatris_Degerlendirme!R$15:R$24))))/2,0))*(DersMatris!$Q$12/100)</f>
        <v>0</v>
      </c>
      <c r="U166" s="188">
        <f>IFERROR(
    (
        IFERROR( MMULT(NotlarYuzdelikBasari!$E166:$N166, Degerlendirme!D$4:D$13) / SUM(Degerlendirme!D$4:D$13), 0 ) +
        IFERROR( MMULT(NotlarYuzdelikBasari!$AL166:$AU166, Degerlendirme!D$15:D$24) / SUM(Degerlendirme!D$15:D$24), 0 )
    ) / 2,
    0
)</f>
        <v>0</v>
      </c>
      <c r="V166" s="188">
        <f>IFERROR(
    (
        IFERROR( MMULT(NotlarYuzdelikBasari!$E166:$N166, Degerlendirme!E$4:E$13) / SUM(Degerlendirme!E$4:E$13), 0 ) +
        IFERROR( MMULT(NotlarYuzdelikBasari!$AL166:$AU166, Degerlendirme!E$15:E$24) / SUM(Degerlendirme!E$15:E$24), 0 )
    ) / 2,
    0
)</f>
        <v>0</v>
      </c>
      <c r="W166" s="188">
        <f>IFERROR(
    (
        IFERROR( MMULT(NotlarYuzdelikBasari!$E166:$N166, Degerlendirme!F$4:F$13) / SUM(Degerlendirme!F$4:F$13), 0 ) +
        IFERROR( MMULT(NotlarYuzdelikBasari!$AL166:$AU166, Degerlendirme!F$15:F$24) / SUM(Degerlendirme!F$15:F$24), 0 )
    ) / 2,
    0
)</f>
        <v>0</v>
      </c>
      <c r="X166" s="188">
        <f>IFERROR(
    (
        IFERROR( MMULT(NotlarYuzdelikBasari!$E166:$N166, Degerlendirme!G$4:G$13) / SUM(Degerlendirme!G$4:G$13), 0 ) +
        IFERROR( MMULT(NotlarYuzdelikBasari!$AL166:$AU166, Degerlendirme!G$15:G$24) / SUM(Degerlendirme!G$15:G$24), 0 )
    ) / 2,
    0
)</f>
        <v>0</v>
      </c>
      <c r="Y166" s="188">
        <f>IFERROR(
    (
        IFERROR( MMULT(NotlarYuzdelikBasari!$E166:$N166, Degerlendirme!H$4:H$13) / SUM(Degerlendirme!H$4:H$13), 0 ) +
        IFERROR( MMULT(NotlarYuzdelikBasari!$AL166:$AU166, Degerlendirme!H$15:H$24) / SUM(Degerlendirme!H$15:H$24), 0 )
    ) / 2,
    0
)</f>
        <v>0</v>
      </c>
      <c r="Z166" s="188">
        <f>IFERROR(
    (
        IFERROR( MMULT(NotlarYuzdelikBasari!$E166:$N166, Degerlendirme!I$4:I$13) / SUM(Degerlendirme!I$4:I$13), 0 ) +
        IFERROR( MMULT(NotlarYuzdelikBasari!$AL166:$AU166, Degerlendirme!I$15:I$24) / SUM(Degerlendirme!I$15:I$24), 0 )
    ) / 2,
    0
)</f>
        <v>0</v>
      </c>
      <c r="AA166" s="188">
        <f>IFERROR(
    (
        IFERROR( MMULT(NotlarYuzdelikBasari!$E166:$N166, Degerlendirme!J$4:J$13) / SUM(Degerlendirme!J$4:J$13), 0 ) +
        IFERROR( MMULT(NotlarYuzdelikBasari!$AL166:$AU166, Degerlendirme!J$15:J$24) / SUM(Degerlendirme!J$15:J$24), 0 )
    ) / 2,
    0
)</f>
        <v>0</v>
      </c>
      <c r="AB166" s="188">
        <f>IFERROR(
    (
        IFERROR( MMULT(NotlarYuzdelikBasari!$E166:$N166, Degerlendirme!K$4:K$13) / SUM(Degerlendirme!K$4:K$13), 0 ) +
        IFERROR( MMULT(NotlarYuzdelikBasari!$AL166:$AU166, Degerlendirme!K$15:K$24) / SUM(Degerlendirme!K$15:K$24), 0 )
    ) / 2,
    0
)</f>
        <v>0</v>
      </c>
    </row>
    <row r="167" spans="1:28" x14ac:dyDescent="0.25">
      <c r="A167" s="94">
        <v>165</v>
      </c>
      <c r="B167" s="143" t="str">
        <f>IF(Notlar!B167&lt;&gt;"",Notlar!B167,"")</f>
        <v/>
      </c>
      <c r="C167" s="144" t="str">
        <f>IF(Notlar!C167&lt;&gt;"",Notlar!C167,"")</f>
        <v/>
      </c>
      <c r="D167" s="184" t="str">
        <f>IF(Notlar!D167&lt;&gt;"",Notlar!D167,"")</f>
        <v/>
      </c>
      <c r="E167" s="208" cm="1">
        <f t="array" ref="E167">_xlfn.SINGLE(IFERROR(((MMULT(NotlarYuzdelikBasari!$E167:$N167,DersMatris_Degerlendirme!D$4:D$13)/(SUM(DersMatris_Degerlendirme!D$4:D$13)))+(MMULT(NotlarYuzdelikBasari!$AL167:$AU167,DersMatris_Degerlendirme!D$15:D$24)/(SUM(DersMatris_Degerlendirme!D$15:D$24))))/2,0))*(DersMatris!$C$12/100)</f>
        <v>0</v>
      </c>
      <c r="F167" s="208" cm="1">
        <f t="array" ref="F167">_xlfn.SINGLE(IFERROR(((MMULT(NotlarYuzdelikBasari!$E167:$N167,DersMatris_Degerlendirme!E$4:E$13)/(SUM(DersMatris_Degerlendirme!E$4:E$13)))+(MMULT(NotlarYuzdelikBasari!$AL167:$AU167,DersMatris_Degerlendirme!E$15:E$24)/(SUM(DersMatris_Degerlendirme!E$15:E$24))))/2,0))*(DersMatris!$D$12/100)</f>
        <v>0</v>
      </c>
      <c r="G167" s="204" cm="1">
        <f t="array" ref="G167">_xlfn.SINGLE(IFERROR(((MMULT(NotlarYuzdelikBasari!$E167:$N167,DersMatris_Degerlendirme!F$4:F$13)/(SUM(DersMatris_Degerlendirme!F$4:F$13)))+(MMULT(NotlarYuzdelikBasari!$AL167:$AU167,DersMatris_Degerlendirme!F$15:F$24)/(SUM(DersMatris_Degerlendirme!F$15:F$24))))/2,0))*(DersMatris!$E$12/100)</f>
        <v>0</v>
      </c>
      <c r="H167" s="204" cm="1">
        <f t="array" ref="H167">_xlfn.SINGLE(IFERROR(((MMULT(NotlarYuzdelikBasari!$E167:$N167,DersMatris_Degerlendirme!G$4:G$13)/(SUM(DersMatris_Degerlendirme!G$4:G$13)))+(MMULT(NotlarYuzdelikBasari!$AL167:$AU167,DersMatris_Degerlendirme!G$15:G$24)/(SUM(DersMatris_Degerlendirme!G$15:G$24))))/2,0))*(DersMatris!$F$12/100)</f>
        <v>0</v>
      </c>
      <c r="I167" s="204" cm="1">
        <f t="array" ref="I167">_xlfn.SINGLE(IFERROR(((MMULT(NotlarYuzdelikBasari!$E167:$N167,DersMatris_Degerlendirme!H$4:H$13)/(SUM(DersMatris_Degerlendirme!H$4:H$13)))+(MMULT(NotlarYuzdelikBasari!$AL167:$AU167,DersMatris_Degerlendirme!H$15:H$24)/(SUM(DersMatris_Degerlendirme!H$15:H$24))))/2,0))*(DersMatris!$G$12/100)</f>
        <v>0</v>
      </c>
      <c r="J167" s="204" cm="1">
        <f t="array" ref="J167">_xlfn.SINGLE(IFERROR(((MMULT(NotlarYuzdelikBasari!$E167:$N167,DersMatris_Degerlendirme!I$4:I$13)/(SUM(DersMatris_Degerlendirme!I$4:I$13)))+(MMULT(NotlarYuzdelikBasari!$AL167:$AU167,DersMatris_Degerlendirme!I$15:I$24)/(SUM(DersMatris_Degerlendirme!I$15:I$24))))/2,0))*(DersMatris!$H$12/100)</f>
        <v>0</v>
      </c>
      <c r="K167" s="204" cm="1">
        <f t="array" ref="K167">_xlfn.SINGLE(IFERROR(((MMULT(NotlarYuzdelikBasari!$E167:$N167,DersMatris_Degerlendirme!J$4:J$13)/(SUM(DersMatris_Degerlendirme!J$4:J$13)))+(MMULT(NotlarYuzdelikBasari!$AL167:$AU167,DersMatris_Degerlendirme!J$15:J$24)/(SUM(DersMatris_Degerlendirme!J$15:J$24))))/2,0))*(DersMatris!$I$12/100)</f>
        <v>0</v>
      </c>
      <c r="L167" s="204" cm="1">
        <f t="array" ref="L167">_xlfn.SINGLE(IFERROR(((MMULT(NotlarYuzdelikBasari!$E167:$N167,DersMatris_Degerlendirme!K$4:K$13)/(SUM(DersMatris_Degerlendirme!K$4:K$13)))+(MMULT(NotlarYuzdelikBasari!$AL167:$AU167,DersMatris_Degerlendirme!K$15:K$24)/(SUM(DersMatris_Degerlendirme!K$15:K$24))))/2,0))*(DersMatris!$J$12/100)</f>
        <v>0</v>
      </c>
      <c r="M167" s="204" cm="1">
        <f t="array" ref="M167">_xlfn.SINGLE(IFERROR(((MMULT(NotlarYuzdelikBasari!$E167:$N167,DersMatris_Degerlendirme!L$4:L$13)/(SUM(DersMatris_Degerlendirme!L$4:L$13)))+(MMULT(NotlarYuzdelikBasari!$AL167:$AU167,DersMatris_Degerlendirme!L$15:L$24)/(SUM(DersMatris_Degerlendirme!L$15:L$24))))/2,0))*(DersMatris!$K$12/100)</f>
        <v>0</v>
      </c>
      <c r="N167" s="204" cm="1">
        <f t="array" ref="N167">_xlfn.SINGLE(IFERROR(((MMULT(NotlarYuzdelikBasari!$E167:$N167,DersMatris_Degerlendirme!M$4:M$13)/(SUM(DersMatris_Degerlendirme!M$4:M$13)))+(MMULT(NotlarYuzdelikBasari!$AL167:$AU167,DersMatris_Degerlendirme!M$15:M$24)/(SUM(DersMatris_Degerlendirme!M$15:M$24))))/2,0))*(DersMatris!$L$12/100)</f>
        <v>0</v>
      </c>
      <c r="O167" s="204" cm="1">
        <f t="array" ref="O167">_xlfn.SINGLE(IFERROR(((MMULT(NotlarYuzdelikBasari!$E167:$N167,DersMatris_Degerlendirme!N$4:N$13)/(SUM(DersMatris_Degerlendirme!N$4:N$13)))+(MMULT(NotlarYuzdelikBasari!$AL167:$AU167,DersMatris_Degerlendirme!N$15:N$24)/(SUM(DersMatris_Degerlendirme!N$15:N$24))))/2,0))*(DersMatris!$M$12/100)</f>
        <v>0</v>
      </c>
      <c r="P167" s="204" cm="1">
        <f t="array" ref="P167">_xlfn.SINGLE(IFERROR(((MMULT(NotlarYuzdelikBasari!$E167:$N167,DersMatris_Degerlendirme!O$4:O$13)/(SUM(DersMatris_Degerlendirme!O$4:O$13)))+(MMULT(NotlarYuzdelikBasari!$AL167:$AU167,DersMatris_Degerlendirme!O$15:O$24)/(SUM(DersMatris_Degerlendirme!O$15:O$24))))/2,0))*(DersMatris!$N$12/100)</f>
        <v>0</v>
      </c>
      <c r="Q167" s="204" cm="1">
        <f t="array" ref="Q167">_xlfn.SINGLE(IFERROR(((MMULT(NotlarYuzdelikBasari!$E167:$N167,DersMatris_Degerlendirme!P$4:P$13)/(SUM(DersMatris_Degerlendirme!P$4:P$13)))+(MMULT(NotlarYuzdelikBasari!$AL167:$AU167,DersMatris_Degerlendirme!P$15:P$24)/(SUM(DersMatris_Degerlendirme!P$15:P$24))))/2,0))*(DersMatris!$O$12/100)</f>
        <v>0</v>
      </c>
      <c r="R167" s="204" cm="1">
        <f t="array" ref="R167">_xlfn.SINGLE(IFERROR(((MMULT(NotlarYuzdelikBasari!$E167:$N167,DersMatris_Degerlendirme!Q$4:Q$13)/(SUM(DersMatris_Degerlendirme!Q$4:Q$13)))+(MMULT(NotlarYuzdelikBasari!$AL167:$AU167,DersMatris_Degerlendirme!Q$15:Q$24)/(SUM(DersMatris_Degerlendirme!Q$15:Q$24))))/2,0))*(DersMatris!$P$12/100)</f>
        <v>0</v>
      </c>
      <c r="S167" s="204" cm="1">
        <f t="array" ref="S167">_xlfn.SINGLE(IFERROR(((MMULT(NotlarYuzdelikBasari!$E167:$N167,DersMatris_Degerlendirme!R$4:R$13)/(SUM(DersMatris_Degerlendirme!R$4:R$13)))+(MMULT(NotlarYuzdelikBasari!$AL167:$AU167,DersMatris_Degerlendirme!R$15:R$24)/(SUM(DersMatris_Degerlendirme!R$15:R$24))))/2,0))*(DersMatris!$Q$12/100)</f>
        <v>0</v>
      </c>
      <c r="U167" s="188">
        <f>IFERROR(
    (
        IFERROR( MMULT(NotlarYuzdelikBasari!$E167:$N167, Degerlendirme!D$4:D$13) / SUM(Degerlendirme!D$4:D$13), 0 ) +
        IFERROR( MMULT(NotlarYuzdelikBasari!$AL167:$AU167, Degerlendirme!D$15:D$24) / SUM(Degerlendirme!D$15:D$24), 0 )
    ) / 2,
    0
)</f>
        <v>0</v>
      </c>
      <c r="V167" s="188">
        <f>IFERROR(
    (
        IFERROR( MMULT(NotlarYuzdelikBasari!$E167:$N167, Degerlendirme!E$4:E$13) / SUM(Degerlendirme!E$4:E$13), 0 ) +
        IFERROR( MMULT(NotlarYuzdelikBasari!$AL167:$AU167, Degerlendirme!E$15:E$24) / SUM(Degerlendirme!E$15:E$24), 0 )
    ) / 2,
    0
)</f>
        <v>0</v>
      </c>
      <c r="W167" s="188">
        <f>IFERROR(
    (
        IFERROR( MMULT(NotlarYuzdelikBasari!$E167:$N167, Degerlendirme!F$4:F$13) / SUM(Degerlendirme!F$4:F$13), 0 ) +
        IFERROR( MMULT(NotlarYuzdelikBasari!$AL167:$AU167, Degerlendirme!F$15:F$24) / SUM(Degerlendirme!F$15:F$24), 0 )
    ) / 2,
    0
)</f>
        <v>0</v>
      </c>
      <c r="X167" s="188">
        <f>IFERROR(
    (
        IFERROR( MMULT(NotlarYuzdelikBasari!$E167:$N167, Degerlendirme!G$4:G$13) / SUM(Degerlendirme!G$4:G$13), 0 ) +
        IFERROR( MMULT(NotlarYuzdelikBasari!$AL167:$AU167, Degerlendirme!G$15:G$24) / SUM(Degerlendirme!G$15:G$24), 0 )
    ) / 2,
    0
)</f>
        <v>0</v>
      </c>
      <c r="Y167" s="188">
        <f>IFERROR(
    (
        IFERROR( MMULT(NotlarYuzdelikBasari!$E167:$N167, Degerlendirme!H$4:H$13) / SUM(Degerlendirme!H$4:H$13), 0 ) +
        IFERROR( MMULT(NotlarYuzdelikBasari!$AL167:$AU167, Degerlendirme!H$15:H$24) / SUM(Degerlendirme!H$15:H$24), 0 )
    ) / 2,
    0
)</f>
        <v>0</v>
      </c>
      <c r="Z167" s="188">
        <f>IFERROR(
    (
        IFERROR( MMULT(NotlarYuzdelikBasari!$E167:$N167, Degerlendirme!I$4:I$13) / SUM(Degerlendirme!I$4:I$13), 0 ) +
        IFERROR( MMULT(NotlarYuzdelikBasari!$AL167:$AU167, Degerlendirme!I$15:I$24) / SUM(Degerlendirme!I$15:I$24), 0 )
    ) / 2,
    0
)</f>
        <v>0</v>
      </c>
      <c r="AA167" s="188">
        <f>IFERROR(
    (
        IFERROR( MMULT(NotlarYuzdelikBasari!$E167:$N167, Degerlendirme!J$4:J$13) / SUM(Degerlendirme!J$4:J$13), 0 ) +
        IFERROR( MMULT(NotlarYuzdelikBasari!$AL167:$AU167, Degerlendirme!J$15:J$24) / SUM(Degerlendirme!J$15:J$24), 0 )
    ) / 2,
    0
)</f>
        <v>0</v>
      </c>
      <c r="AB167" s="188">
        <f>IFERROR(
    (
        IFERROR( MMULT(NotlarYuzdelikBasari!$E167:$N167, Degerlendirme!K$4:K$13) / SUM(Degerlendirme!K$4:K$13), 0 ) +
        IFERROR( MMULT(NotlarYuzdelikBasari!$AL167:$AU167, Degerlendirme!K$15:K$24) / SUM(Degerlendirme!K$15:K$24), 0 )
    ) / 2,
    0
)</f>
        <v>0</v>
      </c>
    </row>
    <row r="168" spans="1:28" x14ac:dyDescent="0.25">
      <c r="A168" s="95">
        <v>166</v>
      </c>
      <c r="B168" s="141" t="str">
        <f>IF(Notlar!B168&lt;&gt;"",Notlar!B168,"")</f>
        <v/>
      </c>
      <c r="C168" s="142" t="str">
        <f>IF(Notlar!C168&lt;&gt;"",Notlar!C168,"")</f>
        <v/>
      </c>
      <c r="D168" s="183" t="str">
        <f>IF(Notlar!D168&lt;&gt;"",Notlar!D168,"")</f>
        <v/>
      </c>
      <c r="E168" s="208" cm="1">
        <f t="array" ref="E168">_xlfn.SINGLE(IFERROR(((MMULT(NotlarYuzdelikBasari!$E168:$N168,DersMatris_Degerlendirme!D$4:D$13)/(SUM(DersMatris_Degerlendirme!D$4:D$13)))+(MMULT(NotlarYuzdelikBasari!$AL168:$AU168,DersMatris_Degerlendirme!D$15:D$24)/(SUM(DersMatris_Degerlendirme!D$15:D$24))))/2,0))*(DersMatris!$C$12/100)</f>
        <v>0</v>
      </c>
      <c r="F168" s="208" cm="1">
        <f t="array" ref="F168">_xlfn.SINGLE(IFERROR(((MMULT(NotlarYuzdelikBasari!$E168:$N168,DersMatris_Degerlendirme!E$4:E$13)/(SUM(DersMatris_Degerlendirme!E$4:E$13)))+(MMULT(NotlarYuzdelikBasari!$AL168:$AU168,DersMatris_Degerlendirme!E$15:E$24)/(SUM(DersMatris_Degerlendirme!E$15:E$24))))/2,0))*(DersMatris!$D$12/100)</f>
        <v>0</v>
      </c>
      <c r="G168" s="204" cm="1">
        <f t="array" ref="G168">_xlfn.SINGLE(IFERROR(((MMULT(NotlarYuzdelikBasari!$E168:$N168,DersMatris_Degerlendirme!F$4:F$13)/(SUM(DersMatris_Degerlendirme!F$4:F$13)))+(MMULT(NotlarYuzdelikBasari!$AL168:$AU168,DersMatris_Degerlendirme!F$15:F$24)/(SUM(DersMatris_Degerlendirme!F$15:F$24))))/2,0))*(DersMatris!$E$12/100)</f>
        <v>0</v>
      </c>
      <c r="H168" s="204" cm="1">
        <f t="array" ref="H168">_xlfn.SINGLE(IFERROR(((MMULT(NotlarYuzdelikBasari!$E168:$N168,DersMatris_Degerlendirme!G$4:G$13)/(SUM(DersMatris_Degerlendirme!G$4:G$13)))+(MMULT(NotlarYuzdelikBasari!$AL168:$AU168,DersMatris_Degerlendirme!G$15:G$24)/(SUM(DersMatris_Degerlendirme!G$15:G$24))))/2,0))*(DersMatris!$F$12/100)</f>
        <v>0</v>
      </c>
      <c r="I168" s="204" cm="1">
        <f t="array" ref="I168">_xlfn.SINGLE(IFERROR(((MMULT(NotlarYuzdelikBasari!$E168:$N168,DersMatris_Degerlendirme!H$4:H$13)/(SUM(DersMatris_Degerlendirme!H$4:H$13)))+(MMULT(NotlarYuzdelikBasari!$AL168:$AU168,DersMatris_Degerlendirme!H$15:H$24)/(SUM(DersMatris_Degerlendirme!H$15:H$24))))/2,0))*(DersMatris!$G$12/100)</f>
        <v>0</v>
      </c>
      <c r="J168" s="204" cm="1">
        <f t="array" ref="J168">_xlfn.SINGLE(IFERROR(((MMULT(NotlarYuzdelikBasari!$E168:$N168,DersMatris_Degerlendirme!I$4:I$13)/(SUM(DersMatris_Degerlendirme!I$4:I$13)))+(MMULT(NotlarYuzdelikBasari!$AL168:$AU168,DersMatris_Degerlendirme!I$15:I$24)/(SUM(DersMatris_Degerlendirme!I$15:I$24))))/2,0))*(DersMatris!$H$12/100)</f>
        <v>0</v>
      </c>
      <c r="K168" s="204" cm="1">
        <f t="array" ref="K168">_xlfn.SINGLE(IFERROR(((MMULT(NotlarYuzdelikBasari!$E168:$N168,DersMatris_Degerlendirme!J$4:J$13)/(SUM(DersMatris_Degerlendirme!J$4:J$13)))+(MMULT(NotlarYuzdelikBasari!$AL168:$AU168,DersMatris_Degerlendirme!J$15:J$24)/(SUM(DersMatris_Degerlendirme!J$15:J$24))))/2,0))*(DersMatris!$I$12/100)</f>
        <v>0</v>
      </c>
      <c r="L168" s="204" cm="1">
        <f t="array" ref="L168">_xlfn.SINGLE(IFERROR(((MMULT(NotlarYuzdelikBasari!$E168:$N168,DersMatris_Degerlendirme!K$4:K$13)/(SUM(DersMatris_Degerlendirme!K$4:K$13)))+(MMULT(NotlarYuzdelikBasari!$AL168:$AU168,DersMatris_Degerlendirme!K$15:K$24)/(SUM(DersMatris_Degerlendirme!K$15:K$24))))/2,0))*(DersMatris!$J$12/100)</f>
        <v>0</v>
      </c>
      <c r="M168" s="204" cm="1">
        <f t="array" ref="M168">_xlfn.SINGLE(IFERROR(((MMULT(NotlarYuzdelikBasari!$E168:$N168,DersMatris_Degerlendirme!L$4:L$13)/(SUM(DersMatris_Degerlendirme!L$4:L$13)))+(MMULT(NotlarYuzdelikBasari!$AL168:$AU168,DersMatris_Degerlendirme!L$15:L$24)/(SUM(DersMatris_Degerlendirme!L$15:L$24))))/2,0))*(DersMatris!$K$12/100)</f>
        <v>0</v>
      </c>
      <c r="N168" s="204" cm="1">
        <f t="array" ref="N168">_xlfn.SINGLE(IFERROR(((MMULT(NotlarYuzdelikBasari!$E168:$N168,DersMatris_Degerlendirme!M$4:M$13)/(SUM(DersMatris_Degerlendirme!M$4:M$13)))+(MMULT(NotlarYuzdelikBasari!$AL168:$AU168,DersMatris_Degerlendirme!M$15:M$24)/(SUM(DersMatris_Degerlendirme!M$15:M$24))))/2,0))*(DersMatris!$L$12/100)</f>
        <v>0</v>
      </c>
      <c r="O168" s="204" cm="1">
        <f t="array" ref="O168">_xlfn.SINGLE(IFERROR(((MMULT(NotlarYuzdelikBasari!$E168:$N168,DersMatris_Degerlendirme!N$4:N$13)/(SUM(DersMatris_Degerlendirme!N$4:N$13)))+(MMULT(NotlarYuzdelikBasari!$AL168:$AU168,DersMatris_Degerlendirme!N$15:N$24)/(SUM(DersMatris_Degerlendirme!N$15:N$24))))/2,0))*(DersMatris!$M$12/100)</f>
        <v>0</v>
      </c>
      <c r="P168" s="204" cm="1">
        <f t="array" ref="P168">_xlfn.SINGLE(IFERROR(((MMULT(NotlarYuzdelikBasari!$E168:$N168,DersMatris_Degerlendirme!O$4:O$13)/(SUM(DersMatris_Degerlendirme!O$4:O$13)))+(MMULT(NotlarYuzdelikBasari!$AL168:$AU168,DersMatris_Degerlendirme!O$15:O$24)/(SUM(DersMatris_Degerlendirme!O$15:O$24))))/2,0))*(DersMatris!$N$12/100)</f>
        <v>0</v>
      </c>
      <c r="Q168" s="204" cm="1">
        <f t="array" ref="Q168">_xlfn.SINGLE(IFERROR(((MMULT(NotlarYuzdelikBasari!$E168:$N168,DersMatris_Degerlendirme!P$4:P$13)/(SUM(DersMatris_Degerlendirme!P$4:P$13)))+(MMULT(NotlarYuzdelikBasari!$AL168:$AU168,DersMatris_Degerlendirme!P$15:P$24)/(SUM(DersMatris_Degerlendirme!P$15:P$24))))/2,0))*(DersMatris!$O$12/100)</f>
        <v>0</v>
      </c>
      <c r="R168" s="204" cm="1">
        <f t="array" ref="R168">_xlfn.SINGLE(IFERROR(((MMULT(NotlarYuzdelikBasari!$E168:$N168,DersMatris_Degerlendirme!Q$4:Q$13)/(SUM(DersMatris_Degerlendirme!Q$4:Q$13)))+(MMULT(NotlarYuzdelikBasari!$AL168:$AU168,DersMatris_Degerlendirme!Q$15:Q$24)/(SUM(DersMatris_Degerlendirme!Q$15:Q$24))))/2,0))*(DersMatris!$P$12/100)</f>
        <v>0</v>
      </c>
      <c r="S168" s="204" cm="1">
        <f t="array" ref="S168">_xlfn.SINGLE(IFERROR(((MMULT(NotlarYuzdelikBasari!$E168:$N168,DersMatris_Degerlendirme!R$4:R$13)/(SUM(DersMatris_Degerlendirme!R$4:R$13)))+(MMULT(NotlarYuzdelikBasari!$AL168:$AU168,DersMatris_Degerlendirme!R$15:R$24)/(SUM(DersMatris_Degerlendirme!R$15:R$24))))/2,0))*(DersMatris!$Q$12/100)</f>
        <v>0</v>
      </c>
      <c r="U168" s="188">
        <f>IFERROR(
    (
        IFERROR( MMULT(NotlarYuzdelikBasari!$E168:$N168, Degerlendirme!D$4:D$13) / SUM(Degerlendirme!D$4:D$13), 0 ) +
        IFERROR( MMULT(NotlarYuzdelikBasari!$AL168:$AU168, Degerlendirme!D$15:D$24) / SUM(Degerlendirme!D$15:D$24), 0 )
    ) / 2,
    0
)</f>
        <v>0</v>
      </c>
      <c r="V168" s="188">
        <f>IFERROR(
    (
        IFERROR( MMULT(NotlarYuzdelikBasari!$E168:$N168, Degerlendirme!E$4:E$13) / SUM(Degerlendirme!E$4:E$13), 0 ) +
        IFERROR( MMULT(NotlarYuzdelikBasari!$AL168:$AU168, Degerlendirme!E$15:E$24) / SUM(Degerlendirme!E$15:E$24), 0 )
    ) / 2,
    0
)</f>
        <v>0</v>
      </c>
      <c r="W168" s="188">
        <f>IFERROR(
    (
        IFERROR( MMULT(NotlarYuzdelikBasari!$E168:$N168, Degerlendirme!F$4:F$13) / SUM(Degerlendirme!F$4:F$13), 0 ) +
        IFERROR( MMULT(NotlarYuzdelikBasari!$AL168:$AU168, Degerlendirme!F$15:F$24) / SUM(Degerlendirme!F$15:F$24), 0 )
    ) / 2,
    0
)</f>
        <v>0</v>
      </c>
      <c r="X168" s="188">
        <f>IFERROR(
    (
        IFERROR( MMULT(NotlarYuzdelikBasari!$E168:$N168, Degerlendirme!G$4:G$13) / SUM(Degerlendirme!G$4:G$13), 0 ) +
        IFERROR( MMULT(NotlarYuzdelikBasari!$AL168:$AU168, Degerlendirme!G$15:G$24) / SUM(Degerlendirme!G$15:G$24), 0 )
    ) / 2,
    0
)</f>
        <v>0</v>
      </c>
      <c r="Y168" s="188">
        <f>IFERROR(
    (
        IFERROR( MMULT(NotlarYuzdelikBasari!$E168:$N168, Degerlendirme!H$4:H$13) / SUM(Degerlendirme!H$4:H$13), 0 ) +
        IFERROR( MMULT(NotlarYuzdelikBasari!$AL168:$AU168, Degerlendirme!H$15:H$24) / SUM(Degerlendirme!H$15:H$24), 0 )
    ) / 2,
    0
)</f>
        <v>0</v>
      </c>
      <c r="Z168" s="188">
        <f>IFERROR(
    (
        IFERROR( MMULT(NotlarYuzdelikBasari!$E168:$N168, Degerlendirme!I$4:I$13) / SUM(Degerlendirme!I$4:I$13), 0 ) +
        IFERROR( MMULT(NotlarYuzdelikBasari!$AL168:$AU168, Degerlendirme!I$15:I$24) / SUM(Degerlendirme!I$15:I$24), 0 )
    ) / 2,
    0
)</f>
        <v>0</v>
      </c>
      <c r="AA168" s="188">
        <f>IFERROR(
    (
        IFERROR( MMULT(NotlarYuzdelikBasari!$E168:$N168, Degerlendirme!J$4:J$13) / SUM(Degerlendirme!J$4:J$13), 0 ) +
        IFERROR( MMULT(NotlarYuzdelikBasari!$AL168:$AU168, Degerlendirme!J$15:J$24) / SUM(Degerlendirme!J$15:J$24), 0 )
    ) / 2,
    0
)</f>
        <v>0</v>
      </c>
      <c r="AB168" s="188">
        <f>IFERROR(
    (
        IFERROR( MMULT(NotlarYuzdelikBasari!$E168:$N168, Degerlendirme!K$4:K$13) / SUM(Degerlendirme!K$4:K$13), 0 ) +
        IFERROR( MMULT(NotlarYuzdelikBasari!$AL168:$AU168, Degerlendirme!K$15:K$24) / SUM(Degerlendirme!K$15:K$24), 0 )
    ) / 2,
    0
)</f>
        <v>0</v>
      </c>
    </row>
    <row r="169" spans="1:28" x14ac:dyDescent="0.25">
      <c r="A169" s="94">
        <v>167</v>
      </c>
      <c r="B169" s="143" t="str">
        <f>IF(Notlar!B169&lt;&gt;"",Notlar!B169,"")</f>
        <v/>
      </c>
      <c r="C169" s="144" t="str">
        <f>IF(Notlar!C169&lt;&gt;"",Notlar!C169,"")</f>
        <v/>
      </c>
      <c r="D169" s="184" t="str">
        <f>IF(Notlar!D169&lt;&gt;"",Notlar!D169,"")</f>
        <v/>
      </c>
      <c r="E169" s="208" cm="1">
        <f t="array" ref="E169">_xlfn.SINGLE(IFERROR(((MMULT(NotlarYuzdelikBasari!$E169:$N169,DersMatris_Degerlendirme!D$4:D$13)/(SUM(DersMatris_Degerlendirme!D$4:D$13)))+(MMULT(NotlarYuzdelikBasari!$AL169:$AU169,DersMatris_Degerlendirme!D$15:D$24)/(SUM(DersMatris_Degerlendirme!D$15:D$24))))/2,0))*(DersMatris!$C$12/100)</f>
        <v>0</v>
      </c>
      <c r="F169" s="208" cm="1">
        <f t="array" ref="F169">_xlfn.SINGLE(IFERROR(((MMULT(NotlarYuzdelikBasari!$E169:$N169,DersMatris_Degerlendirme!E$4:E$13)/(SUM(DersMatris_Degerlendirme!E$4:E$13)))+(MMULT(NotlarYuzdelikBasari!$AL169:$AU169,DersMatris_Degerlendirme!E$15:E$24)/(SUM(DersMatris_Degerlendirme!E$15:E$24))))/2,0))*(DersMatris!$D$12/100)</f>
        <v>0</v>
      </c>
      <c r="G169" s="204" cm="1">
        <f t="array" ref="G169">_xlfn.SINGLE(IFERROR(((MMULT(NotlarYuzdelikBasari!$E169:$N169,DersMatris_Degerlendirme!F$4:F$13)/(SUM(DersMatris_Degerlendirme!F$4:F$13)))+(MMULT(NotlarYuzdelikBasari!$AL169:$AU169,DersMatris_Degerlendirme!F$15:F$24)/(SUM(DersMatris_Degerlendirme!F$15:F$24))))/2,0))*(DersMatris!$E$12/100)</f>
        <v>0</v>
      </c>
      <c r="H169" s="204" cm="1">
        <f t="array" ref="H169">_xlfn.SINGLE(IFERROR(((MMULT(NotlarYuzdelikBasari!$E169:$N169,DersMatris_Degerlendirme!G$4:G$13)/(SUM(DersMatris_Degerlendirme!G$4:G$13)))+(MMULT(NotlarYuzdelikBasari!$AL169:$AU169,DersMatris_Degerlendirme!G$15:G$24)/(SUM(DersMatris_Degerlendirme!G$15:G$24))))/2,0))*(DersMatris!$F$12/100)</f>
        <v>0</v>
      </c>
      <c r="I169" s="204" cm="1">
        <f t="array" ref="I169">_xlfn.SINGLE(IFERROR(((MMULT(NotlarYuzdelikBasari!$E169:$N169,DersMatris_Degerlendirme!H$4:H$13)/(SUM(DersMatris_Degerlendirme!H$4:H$13)))+(MMULT(NotlarYuzdelikBasari!$AL169:$AU169,DersMatris_Degerlendirme!H$15:H$24)/(SUM(DersMatris_Degerlendirme!H$15:H$24))))/2,0))*(DersMatris!$G$12/100)</f>
        <v>0</v>
      </c>
      <c r="J169" s="204" cm="1">
        <f t="array" ref="J169">_xlfn.SINGLE(IFERROR(((MMULT(NotlarYuzdelikBasari!$E169:$N169,DersMatris_Degerlendirme!I$4:I$13)/(SUM(DersMatris_Degerlendirme!I$4:I$13)))+(MMULT(NotlarYuzdelikBasari!$AL169:$AU169,DersMatris_Degerlendirme!I$15:I$24)/(SUM(DersMatris_Degerlendirme!I$15:I$24))))/2,0))*(DersMatris!$H$12/100)</f>
        <v>0</v>
      </c>
      <c r="K169" s="204" cm="1">
        <f t="array" ref="K169">_xlfn.SINGLE(IFERROR(((MMULT(NotlarYuzdelikBasari!$E169:$N169,DersMatris_Degerlendirme!J$4:J$13)/(SUM(DersMatris_Degerlendirme!J$4:J$13)))+(MMULT(NotlarYuzdelikBasari!$AL169:$AU169,DersMatris_Degerlendirme!J$15:J$24)/(SUM(DersMatris_Degerlendirme!J$15:J$24))))/2,0))*(DersMatris!$I$12/100)</f>
        <v>0</v>
      </c>
      <c r="L169" s="204" cm="1">
        <f t="array" ref="L169">_xlfn.SINGLE(IFERROR(((MMULT(NotlarYuzdelikBasari!$E169:$N169,DersMatris_Degerlendirme!K$4:K$13)/(SUM(DersMatris_Degerlendirme!K$4:K$13)))+(MMULT(NotlarYuzdelikBasari!$AL169:$AU169,DersMatris_Degerlendirme!K$15:K$24)/(SUM(DersMatris_Degerlendirme!K$15:K$24))))/2,0))*(DersMatris!$J$12/100)</f>
        <v>0</v>
      </c>
      <c r="M169" s="204" cm="1">
        <f t="array" ref="M169">_xlfn.SINGLE(IFERROR(((MMULT(NotlarYuzdelikBasari!$E169:$N169,DersMatris_Degerlendirme!L$4:L$13)/(SUM(DersMatris_Degerlendirme!L$4:L$13)))+(MMULT(NotlarYuzdelikBasari!$AL169:$AU169,DersMatris_Degerlendirme!L$15:L$24)/(SUM(DersMatris_Degerlendirme!L$15:L$24))))/2,0))*(DersMatris!$K$12/100)</f>
        <v>0</v>
      </c>
      <c r="N169" s="204" cm="1">
        <f t="array" ref="N169">_xlfn.SINGLE(IFERROR(((MMULT(NotlarYuzdelikBasari!$E169:$N169,DersMatris_Degerlendirme!M$4:M$13)/(SUM(DersMatris_Degerlendirme!M$4:M$13)))+(MMULT(NotlarYuzdelikBasari!$AL169:$AU169,DersMatris_Degerlendirme!M$15:M$24)/(SUM(DersMatris_Degerlendirme!M$15:M$24))))/2,0))*(DersMatris!$L$12/100)</f>
        <v>0</v>
      </c>
      <c r="O169" s="204" cm="1">
        <f t="array" ref="O169">_xlfn.SINGLE(IFERROR(((MMULT(NotlarYuzdelikBasari!$E169:$N169,DersMatris_Degerlendirme!N$4:N$13)/(SUM(DersMatris_Degerlendirme!N$4:N$13)))+(MMULT(NotlarYuzdelikBasari!$AL169:$AU169,DersMatris_Degerlendirme!N$15:N$24)/(SUM(DersMatris_Degerlendirme!N$15:N$24))))/2,0))*(DersMatris!$M$12/100)</f>
        <v>0</v>
      </c>
      <c r="P169" s="204" cm="1">
        <f t="array" ref="P169">_xlfn.SINGLE(IFERROR(((MMULT(NotlarYuzdelikBasari!$E169:$N169,DersMatris_Degerlendirme!O$4:O$13)/(SUM(DersMatris_Degerlendirme!O$4:O$13)))+(MMULT(NotlarYuzdelikBasari!$AL169:$AU169,DersMatris_Degerlendirme!O$15:O$24)/(SUM(DersMatris_Degerlendirme!O$15:O$24))))/2,0))*(DersMatris!$N$12/100)</f>
        <v>0</v>
      </c>
      <c r="Q169" s="204" cm="1">
        <f t="array" ref="Q169">_xlfn.SINGLE(IFERROR(((MMULT(NotlarYuzdelikBasari!$E169:$N169,DersMatris_Degerlendirme!P$4:P$13)/(SUM(DersMatris_Degerlendirme!P$4:P$13)))+(MMULT(NotlarYuzdelikBasari!$AL169:$AU169,DersMatris_Degerlendirme!P$15:P$24)/(SUM(DersMatris_Degerlendirme!P$15:P$24))))/2,0))*(DersMatris!$O$12/100)</f>
        <v>0</v>
      </c>
      <c r="R169" s="204" cm="1">
        <f t="array" ref="R169">_xlfn.SINGLE(IFERROR(((MMULT(NotlarYuzdelikBasari!$E169:$N169,DersMatris_Degerlendirme!Q$4:Q$13)/(SUM(DersMatris_Degerlendirme!Q$4:Q$13)))+(MMULT(NotlarYuzdelikBasari!$AL169:$AU169,DersMatris_Degerlendirme!Q$15:Q$24)/(SUM(DersMatris_Degerlendirme!Q$15:Q$24))))/2,0))*(DersMatris!$P$12/100)</f>
        <v>0</v>
      </c>
      <c r="S169" s="204" cm="1">
        <f t="array" ref="S169">_xlfn.SINGLE(IFERROR(((MMULT(NotlarYuzdelikBasari!$E169:$N169,DersMatris_Degerlendirme!R$4:R$13)/(SUM(DersMatris_Degerlendirme!R$4:R$13)))+(MMULT(NotlarYuzdelikBasari!$AL169:$AU169,DersMatris_Degerlendirme!R$15:R$24)/(SUM(DersMatris_Degerlendirme!R$15:R$24))))/2,0))*(DersMatris!$Q$12/100)</f>
        <v>0</v>
      </c>
      <c r="U169" s="188">
        <f>IFERROR(
    (
        IFERROR( MMULT(NotlarYuzdelikBasari!$E169:$N169, Degerlendirme!D$4:D$13) / SUM(Degerlendirme!D$4:D$13), 0 ) +
        IFERROR( MMULT(NotlarYuzdelikBasari!$AL169:$AU169, Degerlendirme!D$15:D$24) / SUM(Degerlendirme!D$15:D$24), 0 )
    ) / 2,
    0
)</f>
        <v>0</v>
      </c>
      <c r="V169" s="188">
        <f>IFERROR(
    (
        IFERROR( MMULT(NotlarYuzdelikBasari!$E169:$N169, Degerlendirme!E$4:E$13) / SUM(Degerlendirme!E$4:E$13), 0 ) +
        IFERROR( MMULT(NotlarYuzdelikBasari!$AL169:$AU169, Degerlendirme!E$15:E$24) / SUM(Degerlendirme!E$15:E$24), 0 )
    ) / 2,
    0
)</f>
        <v>0</v>
      </c>
      <c r="W169" s="188">
        <f>IFERROR(
    (
        IFERROR( MMULT(NotlarYuzdelikBasari!$E169:$N169, Degerlendirme!F$4:F$13) / SUM(Degerlendirme!F$4:F$13), 0 ) +
        IFERROR( MMULT(NotlarYuzdelikBasari!$AL169:$AU169, Degerlendirme!F$15:F$24) / SUM(Degerlendirme!F$15:F$24), 0 )
    ) / 2,
    0
)</f>
        <v>0</v>
      </c>
      <c r="X169" s="188">
        <f>IFERROR(
    (
        IFERROR( MMULT(NotlarYuzdelikBasari!$E169:$N169, Degerlendirme!G$4:G$13) / SUM(Degerlendirme!G$4:G$13), 0 ) +
        IFERROR( MMULT(NotlarYuzdelikBasari!$AL169:$AU169, Degerlendirme!G$15:G$24) / SUM(Degerlendirme!G$15:G$24), 0 )
    ) / 2,
    0
)</f>
        <v>0</v>
      </c>
      <c r="Y169" s="188">
        <f>IFERROR(
    (
        IFERROR( MMULT(NotlarYuzdelikBasari!$E169:$N169, Degerlendirme!H$4:H$13) / SUM(Degerlendirme!H$4:H$13), 0 ) +
        IFERROR( MMULT(NotlarYuzdelikBasari!$AL169:$AU169, Degerlendirme!H$15:H$24) / SUM(Degerlendirme!H$15:H$24), 0 )
    ) / 2,
    0
)</f>
        <v>0</v>
      </c>
      <c r="Z169" s="188">
        <f>IFERROR(
    (
        IFERROR( MMULT(NotlarYuzdelikBasari!$E169:$N169, Degerlendirme!I$4:I$13) / SUM(Degerlendirme!I$4:I$13), 0 ) +
        IFERROR( MMULT(NotlarYuzdelikBasari!$AL169:$AU169, Degerlendirme!I$15:I$24) / SUM(Degerlendirme!I$15:I$24), 0 )
    ) / 2,
    0
)</f>
        <v>0</v>
      </c>
      <c r="AA169" s="188">
        <f>IFERROR(
    (
        IFERROR( MMULT(NotlarYuzdelikBasari!$E169:$N169, Degerlendirme!J$4:J$13) / SUM(Degerlendirme!J$4:J$13), 0 ) +
        IFERROR( MMULT(NotlarYuzdelikBasari!$AL169:$AU169, Degerlendirme!J$15:J$24) / SUM(Degerlendirme!J$15:J$24), 0 )
    ) / 2,
    0
)</f>
        <v>0</v>
      </c>
      <c r="AB169" s="188">
        <f>IFERROR(
    (
        IFERROR( MMULT(NotlarYuzdelikBasari!$E169:$N169, Degerlendirme!K$4:K$13) / SUM(Degerlendirme!K$4:K$13), 0 ) +
        IFERROR( MMULT(NotlarYuzdelikBasari!$AL169:$AU169, Degerlendirme!K$15:K$24) / SUM(Degerlendirme!K$15:K$24), 0 )
    ) / 2,
    0
)</f>
        <v>0</v>
      </c>
    </row>
    <row r="170" spans="1:28" x14ac:dyDescent="0.25">
      <c r="A170" s="95">
        <v>168</v>
      </c>
      <c r="B170" s="141" t="str">
        <f>IF(Notlar!B170&lt;&gt;"",Notlar!B170,"")</f>
        <v/>
      </c>
      <c r="C170" s="142" t="str">
        <f>IF(Notlar!C170&lt;&gt;"",Notlar!C170,"")</f>
        <v/>
      </c>
      <c r="D170" s="183" t="str">
        <f>IF(Notlar!D170&lt;&gt;"",Notlar!D170,"")</f>
        <v/>
      </c>
      <c r="E170" s="208" cm="1">
        <f t="array" ref="E170">_xlfn.SINGLE(IFERROR(((MMULT(NotlarYuzdelikBasari!$E170:$N170,DersMatris_Degerlendirme!D$4:D$13)/(SUM(DersMatris_Degerlendirme!D$4:D$13)))+(MMULT(NotlarYuzdelikBasari!$AL170:$AU170,DersMatris_Degerlendirme!D$15:D$24)/(SUM(DersMatris_Degerlendirme!D$15:D$24))))/2,0))*(DersMatris!$C$12/100)</f>
        <v>0</v>
      </c>
      <c r="F170" s="208" cm="1">
        <f t="array" ref="F170">_xlfn.SINGLE(IFERROR(((MMULT(NotlarYuzdelikBasari!$E170:$N170,DersMatris_Degerlendirme!E$4:E$13)/(SUM(DersMatris_Degerlendirme!E$4:E$13)))+(MMULT(NotlarYuzdelikBasari!$AL170:$AU170,DersMatris_Degerlendirme!E$15:E$24)/(SUM(DersMatris_Degerlendirme!E$15:E$24))))/2,0))*(DersMatris!$D$12/100)</f>
        <v>0</v>
      </c>
      <c r="G170" s="204" cm="1">
        <f t="array" ref="G170">_xlfn.SINGLE(IFERROR(((MMULT(NotlarYuzdelikBasari!$E170:$N170,DersMatris_Degerlendirme!F$4:F$13)/(SUM(DersMatris_Degerlendirme!F$4:F$13)))+(MMULT(NotlarYuzdelikBasari!$AL170:$AU170,DersMatris_Degerlendirme!F$15:F$24)/(SUM(DersMatris_Degerlendirme!F$15:F$24))))/2,0))*(DersMatris!$E$12/100)</f>
        <v>0</v>
      </c>
      <c r="H170" s="204" cm="1">
        <f t="array" ref="H170">_xlfn.SINGLE(IFERROR(((MMULT(NotlarYuzdelikBasari!$E170:$N170,DersMatris_Degerlendirme!G$4:G$13)/(SUM(DersMatris_Degerlendirme!G$4:G$13)))+(MMULT(NotlarYuzdelikBasari!$AL170:$AU170,DersMatris_Degerlendirme!G$15:G$24)/(SUM(DersMatris_Degerlendirme!G$15:G$24))))/2,0))*(DersMatris!$F$12/100)</f>
        <v>0</v>
      </c>
      <c r="I170" s="204" cm="1">
        <f t="array" ref="I170">_xlfn.SINGLE(IFERROR(((MMULT(NotlarYuzdelikBasari!$E170:$N170,DersMatris_Degerlendirme!H$4:H$13)/(SUM(DersMatris_Degerlendirme!H$4:H$13)))+(MMULT(NotlarYuzdelikBasari!$AL170:$AU170,DersMatris_Degerlendirme!H$15:H$24)/(SUM(DersMatris_Degerlendirme!H$15:H$24))))/2,0))*(DersMatris!$G$12/100)</f>
        <v>0</v>
      </c>
      <c r="J170" s="204" cm="1">
        <f t="array" ref="J170">_xlfn.SINGLE(IFERROR(((MMULT(NotlarYuzdelikBasari!$E170:$N170,DersMatris_Degerlendirme!I$4:I$13)/(SUM(DersMatris_Degerlendirme!I$4:I$13)))+(MMULT(NotlarYuzdelikBasari!$AL170:$AU170,DersMatris_Degerlendirme!I$15:I$24)/(SUM(DersMatris_Degerlendirme!I$15:I$24))))/2,0))*(DersMatris!$H$12/100)</f>
        <v>0</v>
      </c>
      <c r="K170" s="204" cm="1">
        <f t="array" ref="K170">_xlfn.SINGLE(IFERROR(((MMULT(NotlarYuzdelikBasari!$E170:$N170,DersMatris_Degerlendirme!J$4:J$13)/(SUM(DersMatris_Degerlendirme!J$4:J$13)))+(MMULT(NotlarYuzdelikBasari!$AL170:$AU170,DersMatris_Degerlendirme!J$15:J$24)/(SUM(DersMatris_Degerlendirme!J$15:J$24))))/2,0))*(DersMatris!$I$12/100)</f>
        <v>0</v>
      </c>
      <c r="L170" s="204" cm="1">
        <f t="array" ref="L170">_xlfn.SINGLE(IFERROR(((MMULT(NotlarYuzdelikBasari!$E170:$N170,DersMatris_Degerlendirme!K$4:K$13)/(SUM(DersMatris_Degerlendirme!K$4:K$13)))+(MMULT(NotlarYuzdelikBasari!$AL170:$AU170,DersMatris_Degerlendirme!K$15:K$24)/(SUM(DersMatris_Degerlendirme!K$15:K$24))))/2,0))*(DersMatris!$J$12/100)</f>
        <v>0</v>
      </c>
      <c r="M170" s="204" cm="1">
        <f t="array" ref="M170">_xlfn.SINGLE(IFERROR(((MMULT(NotlarYuzdelikBasari!$E170:$N170,DersMatris_Degerlendirme!L$4:L$13)/(SUM(DersMatris_Degerlendirme!L$4:L$13)))+(MMULT(NotlarYuzdelikBasari!$AL170:$AU170,DersMatris_Degerlendirme!L$15:L$24)/(SUM(DersMatris_Degerlendirme!L$15:L$24))))/2,0))*(DersMatris!$K$12/100)</f>
        <v>0</v>
      </c>
      <c r="N170" s="204" cm="1">
        <f t="array" ref="N170">_xlfn.SINGLE(IFERROR(((MMULT(NotlarYuzdelikBasari!$E170:$N170,DersMatris_Degerlendirme!M$4:M$13)/(SUM(DersMatris_Degerlendirme!M$4:M$13)))+(MMULT(NotlarYuzdelikBasari!$AL170:$AU170,DersMatris_Degerlendirme!M$15:M$24)/(SUM(DersMatris_Degerlendirme!M$15:M$24))))/2,0))*(DersMatris!$L$12/100)</f>
        <v>0</v>
      </c>
      <c r="O170" s="204" cm="1">
        <f t="array" ref="O170">_xlfn.SINGLE(IFERROR(((MMULT(NotlarYuzdelikBasari!$E170:$N170,DersMatris_Degerlendirme!N$4:N$13)/(SUM(DersMatris_Degerlendirme!N$4:N$13)))+(MMULT(NotlarYuzdelikBasari!$AL170:$AU170,DersMatris_Degerlendirme!N$15:N$24)/(SUM(DersMatris_Degerlendirme!N$15:N$24))))/2,0))*(DersMatris!$M$12/100)</f>
        <v>0</v>
      </c>
      <c r="P170" s="204" cm="1">
        <f t="array" ref="P170">_xlfn.SINGLE(IFERROR(((MMULT(NotlarYuzdelikBasari!$E170:$N170,DersMatris_Degerlendirme!O$4:O$13)/(SUM(DersMatris_Degerlendirme!O$4:O$13)))+(MMULT(NotlarYuzdelikBasari!$AL170:$AU170,DersMatris_Degerlendirme!O$15:O$24)/(SUM(DersMatris_Degerlendirme!O$15:O$24))))/2,0))*(DersMatris!$N$12/100)</f>
        <v>0</v>
      </c>
      <c r="Q170" s="204" cm="1">
        <f t="array" ref="Q170">_xlfn.SINGLE(IFERROR(((MMULT(NotlarYuzdelikBasari!$E170:$N170,DersMatris_Degerlendirme!P$4:P$13)/(SUM(DersMatris_Degerlendirme!P$4:P$13)))+(MMULT(NotlarYuzdelikBasari!$AL170:$AU170,DersMatris_Degerlendirme!P$15:P$24)/(SUM(DersMatris_Degerlendirme!P$15:P$24))))/2,0))*(DersMatris!$O$12/100)</f>
        <v>0</v>
      </c>
      <c r="R170" s="204" cm="1">
        <f t="array" ref="R170">_xlfn.SINGLE(IFERROR(((MMULT(NotlarYuzdelikBasari!$E170:$N170,DersMatris_Degerlendirme!Q$4:Q$13)/(SUM(DersMatris_Degerlendirme!Q$4:Q$13)))+(MMULT(NotlarYuzdelikBasari!$AL170:$AU170,DersMatris_Degerlendirme!Q$15:Q$24)/(SUM(DersMatris_Degerlendirme!Q$15:Q$24))))/2,0))*(DersMatris!$P$12/100)</f>
        <v>0</v>
      </c>
      <c r="S170" s="204" cm="1">
        <f t="array" ref="S170">_xlfn.SINGLE(IFERROR(((MMULT(NotlarYuzdelikBasari!$E170:$N170,DersMatris_Degerlendirme!R$4:R$13)/(SUM(DersMatris_Degerlendirme!R$4:R$13)))+(MMULT(NotlarYuzdelikBasari!$AL170:$AU170,DersMatris_Degerlendirme!R$15:R$24)/(SUM(DersMatris_Degerlendirme!R$15:R$24))))/2,0))*(DersMatris!$Q$12/100)</f>
        <v>0</v>
      </c>
      <c r="U170" s="188">
        <f>IFERROR(
    (
        IFERROR( MMULT(NotlarYuzdelikBasari!$E170:$N170, Degerlendirme!D$4:D$13) / SUM(Degerlendirme!D$4:D$13), 0 ) +
        IFERROR( MMULT(NotlarYuzdelikBasari!$AL170:$AU170, Degerlendirme!D$15:D$24) / SUM(Degerlendirme!D$15:D$24), 0 )
    ) / 2,
    0
)</f>
        <v>0</v>
      </c>
      <c r="V170" s="188">
        <f>IFERROR(
    (
        IFERROR( MMULT(NotlarYuzdelikBasari!$E170:$N170, Degerlendirme!E$4:E$13) / SUM(Degerlendirme!E$4:E$13), 0 ) +
        IFERROR( MMULT(NotlarYuzdelikBasari!$AL170:$AU170, Degerlendirme!E$15:E$24) / SUM(Degerlendirme!E$15:E$24), 0 )
    ) / 2,
    0
)</f>
        <v>0</v>
      </c>
      <c r="W170" s="188">
        <f>IFERROR(
    (
        IFERROR( MMULT(NotlarYuzdelikBasari!$E170:$N170, Degerlendirme!F$4:F$13) / SUM(Degerlendirme!F$4:F$13), 0 ) +
        IFERROR( MMULT(NotlarYuzdelikBasari!$AL170:$AU170, Degerlendirme!F$15:F$24) / SUM(Degerlendirme!F$15:F$24), 0 )
    ) / 2,
    0
)</f>
        <v>0</v>
      </c>
      <c r="X170" s="188">
        <f>IFERROR(
    (
        IFERROR( MMULT(NotlarYuzdelikBasari!$E170:$N170, Degerlendirme!G$4:G$13) / SUM(Degerlendirme!G$4:G$13), 0 ) +
        IFERROR( MMULT(NotlarYuzdelikBasari!$AL170:$AU170, Degerlendirme!G$15:G$24) / SUM(Degerlendirme!G$15:G$24), 0 )
    ) / 2,
    0
)</f>
        <v>0</v>
      </c>
      <c r="Y170" s="188">
        <f>IFERROR(
    (
        IFERROR( MMULT(NotlarYuzdelikBasari!$E170:$N170, Degerlendirme!H$4:H$13) / SUM(Degerlendirme!H$4:H$13), 0 ) +
        IFERROR( MMULT(NotlarYuzdelikBasari!$AL170:$AU170, Degerlendirme!H$15:H$24) / SUM(Degerlendirme!H$15:H$24), 0 )
    ) / 2,
    0
)</f>
        <v>0</v>
      </c>
      <c r="Z170" s="188">
        <f>IFERROR(
    (
        IFERROR( MMULT(NotlarYuzdelikBasari!$E170:$N170, Degerlendirme!I$4:I$13) / SUM(Degerlendirme!I$4:I$13), 0 ) +
        IFERROR( MMULT(NotlarYuzdelikBasari!$AL170:$AU170, Degerlendirme!I$15:I$24) / SUM(Degerlendirme!I$15:I$24), 0 )
    ) / 2,
    0
)</f>
        <v>0</v>
      </c>
      <c r="AA170" s="188">
        <f>IFERROR(
    (
        IFERROR( MMULT(NotlarYuzdelikBasari!$E170:$N170, Degerlendirme!J$4:J$13) / SUM(Degerlendirme!J$4:J$13), 0 ) +
        IFERROR( MMULT(NotlarYuzdelikBasari!$AL170:$AU170, Degerlendirme!J$15:J$24) / SUM(Degerlendirme!J$15:J$24), 0 )
    ) / 2,
    0
)</f>
        <v>0</v>
      </c>
      <c r="AB170" s="188">
        <f>IFERROR(
    (
        IFERROR( MMULT(NotlarYuzdelikBasari!$E170:$N170, Degerlendirme!K$4:K$13) / SUM(Degerlendirme!K$4:K$13), 0 ) +
        IFERROR( MMULT(NotlarYuzdelikBasari!$AL170:$AU170, Degerlendirme!K$15:K$24) / SUM(Degerlendirme!K$15:K$24), 0 )
    ) / 2,
    0
)</f>
        <v>0</v>
      </c>
    </row>
    <row r="171" spans="1:28" x14ac:dyDescent="0.25">
      <c r="A171" s="94">
        <v>169</v>
      </c>
      <c r="B171" s="143" t="str">
        <f>IF(Notlar!B171&lt;&gt;"",Notlar!B171,"")</f>
        <v/>
      </c>
      <c r="C171" s="144" t="str">
        <f>IF(Notlar!C171&lt;&gt;"",Notlar!C171,"")</f>
        <v/>
      </c>
      <c r="D171" s="184" t="str">
        <f>IF(Notlar!D171&lt;&gt;"",Notlar!D171,"")</f>
        <v/>
      </c>
      <c r="E171" s="208" cm="1">
        <f t="array" ref="E171">_xlfn.SINGLE(IFERROR(((MMULT(NotlarYuzdelikBasari!$E171:$N171,DersMatris_Degerlendirme!D$4:D$13)/(SUM(DersMatris_Degerlendirme!D$4:D$13)))+(MMULT(NotlarYuzdelikBasari!$AL171:$AU171,DersMatris_Degerlendirme!D$15:D$24)/(SUM(DersMatris_Degerlendirme!D$15:D$24))))/2,0))*(DersMatris!$C$12/100)</f>
        <v>0</v>
      </c>
      <c r="F171" s="208" cm="1">
        <f t="array" ref="F171">_xlfn.SINGLE(IFERROR(((MMULT(NotlarYuzdelikBasari!$E171:$N171,DersMatris_Degerlendirme!E$4:E$13)/(SUM(DersMatris_Degerlendirme!E$4:E$13)))+(MMULT(NotlarYuzdelikBasari!$AL171:$AU171,DersMatris_Degerlendirme!E$15:E$24)/(SUM(DersMatris_Degerlendirme!E$15:E$24))))/2,0))*(DersMatris!$D$12/100)</f>
        <v>0</v>
      </c>
      <c r="G171" s="204" cm="1">
        <f t="array" ref="G171">_xlfn.SINGLE(IFERROR(((MMULT(NotlarYuzdelikBasari!$E171:$N171,DersMatris_Degerlendirme!F$4:F$13)/(SUM(DersMatris_Degerlendirme!F$4:F$13)))+(MMULT(NotlarYuzdelikBasari!$AL171:$AU171,DersMatris_Degerlendirme!F$15:F$24)/(SUM(DersMatris_Degerlendirme!F$15:F$24))))/2,0))*(DersMatris!$E$12/100)</f>
        <v>0</v>
      </c>
      <c r="H171" s="204" cm="1">
        <f t="array" ref="H171">_xlfn.SINGLE(IFERROR(((MMULT(NotlarYuzdelikBasari!$E171:$N171,DersMatris_Degerlendirme!G$4:G$13)/(SUM(DersMatris_Degerlendirme!G$4:G$13)))+(MMULT(NotlarYuzdelikBasari!$AL171:$AU171,DersMatris_Degerlendirme!G$15:G$24)/(SUM(DersMatris_Degerlendirme!G$15:G$24))))/2,0))*(DersMatris!$F$12/100)</f>
        <v>0</v>
      </c>
      <c r="I171" s="204" cm="1">
        <f t="array" ref="I171">_xlfn.SINGLE(IFERROR(((MMULT(NotlarYuzdelikBasari!$E171:$N171,DersMatris_Degerlendirme!H$4:H$13)/(SUM(DersMatris_Degerlendirme!H$4:H$13)))+(MMULT(NotlarYuzdelikBasari!$AL171:$AU171,DersMatris_Degerlendirme!H$15:H$24)/(SUM(DersMatris_Degerlendirme!H$15:H$24))))/2,0))*(DersMatris!$G$12/100)</f>
        <v>0</v>
      </c>
      <c r="J171" s="204" cm="1">
        <f t="array" ref="J171">_xlfn.SINGLE(IFERROR(((MMULT(NotlarYuzdelikBasari!$E171:$N171,DersMatris_Degerlendirme!I$4:I$13)/(SUM(DersMatris_Degerlendirme!I$4:I$13)))+(MMULT(NotlarYuzdelikBasari!$AL171:$AU171,DersMatris_Degerlendirme!I$15:I$24)/(SUM(DersMatris_Degerlendirme!I$15:I$24))))/2,0))*(DersMatris!$H$12/100)</f>
        <v>0</v>
      </c>
      <c r="K171" s="204" cm="1">
        <f t="array" ref="K171">_xlfn.SINGLE(IFERROR(((MMULT(NotlarYuzdelikBasari!$E171:$N171,DersMatris_Degerlendirme!J$4:J$13)/(SUM(DersMatris_Degerlendirme!J$4:J$13)))+(MMULT(NotlarYuzdelikBasari!$AL171:$AU171,DersMatris_Degerlendirme!J$15:J$24)/(SUM(DersMatris_Degerlendirme!J$15:J$24))))/2,0))*(DersMatris!$I$12/100)</f>
        <v>0</v>
      </c>
      <c r="L171" s="204" cm="1">
        <f t="array" ref="L171">_xlfn.SINGLE(IFERROR(((MMULT(NotlarYuzdelikBasari!$E171:$N171,DersMatris_Degerlendirme!K$4:K$13)/(SUM(DersMatris_Degerlendirme!K$4:K$13)))+(MMULT(NotlarYuzdelikBasari!$AL171:$AU171,DersMatris_Degerlendirme!K$15:K$24)/(SUM(DersMatris_Degerlendirme!K$15:K$24))))/2,0))*(DersMatris!$J$12/100)</f>
        <v>0</v>
      </c>
      <c r="M171" s="204" cm="1">
        <f t="array" ref="M171">_xlfn.SINGLE(IFERROR(((MMULT(NotlarYuzdelikBasari!$E171:$N171,DersMatris_Degerlendirme!L$4:L$13)/(SUM(DersMatris_Degerlendirme!L$4:L$13)))+(MMULT(NotlarYuzdelikBasari!$AL171:$AU171,DersMatris_Degerlendirme!L$15:L$24)/(SUM(DersMatris_Degerlendirme!L$15:L$24))))/2,0))*(DersMatris!$K$12/100)</f>
        <v>0</v>
      </c>
      <c r="N171" s="204" cm="1">
        <f t="array" ref="N171">_xlfn.SINGLE(IFERROR(((MMULT(NotlarYuzdelikBasari!$E171:$N171,DersMatris_Degerlendirme!M$4:M$13)/(SUM(DersMatris_Degerlendirme!M$4:M$13)))+(MMULT(NotlarYuzdelikBasari!$AL171:$AU171,DersMatris_Degerlendirme!M$15:M$24)/(SUM(DersMatris_Degerlendirme!M$15:M$24))))/2,0))*(DersMatris!$L$12/100)</f>
        <v>0</v>
      </c>
      <c r="O171" s="204" cm="1">
        <f t="array" ref="O171">_xlfn.SINGLE(IFERROR(((MMULT(NotlarYuzdelikBasari!$E171:$N171,DersMatris_Degerlendirme!N$4:N$13)/(SUM(DersMatris_Degerlendirme!N$4:N$13)))+(MMULT(NotlarYuzdelikBasari!$AL171:$AU171,DersMatris_Degerlendirme!N$15:N$24)/(SUM(DersMatris_Degerlendirme!N$15:N$24))))/2,0))*(DersMatris!$M$12/100)</f>
        <v>0</v>
      </c>
      <c r="P171" s="204" cm="1">
        <f t="array" ref="P171">_xlfn.SINGLE(IFERROR(((MMULT(NotlarYuzdelikBasari!$E171:$N171,DersMatris_Degerlendirme!O$4:O$13)/(SUM(DersMatris_Degerlendirme!O$4:O$13)))+(MMULT(NotlarYuzdelikBasari!$AL171:$AU171,DersMatris_Degerlendirme!O$15:O$24)/(SUM(DersMatris_Degerlendirme!O$15:O$24))))/2,0))*(DersMatris!$N$12/100)</f>
        <v>0</v>
      </c>
      <c r="Q171" s="204" cm="1">
        <f t="array" ref="Q171">_xlfn.SINGLE(IFERROR(((MMULT(NotlarYuzdelikBasari!$E171:$N171,DersMatris_Degerlendirme!P$4:P$13)/(SUM(DersMatris_Degerlendirme!P$4:P$13)))+(MMULT(NotlarYuzdelikBasari!$AL171:$AU171,DersMatris_Degerlendirme!P$15:P$24)/(SUM(DersMatris_Degerlendirme!P$15:P$24))))/2,0))*(DersMatris!$O$12/100)</f>
        <v>0</v>
      </c>
      <c r="R171" s="204" cm="1">
        <f t="array" ref="R171">_xlfn.SINGLE(IFERROR(((MMULT(NotlarYuzdelikBasari!$E171:$N171,DersMatris_Degerlendirme!Q$4:Q$13)/(SUM(DersMatris_Degerlendirme!Q$4:Q$13)))+(MMULT(NotlarYuzdelikBasari!$AL171:$AU171,DersMatris_Degerlendirme!Q$15:Q$24)/(SUM(DersMatris_Degerlendirme!Q$15:Q$24))))/2,0))*(DersMatris!$P$12/100)</f>
        <v>0</v>
      </c>
      <c r="S171" s="204" cm="1">
        <f t="array" ref="S171">_xlfn.SINGLE(IFERROR(((MMULT(NotlarYuzdelikBasari!$E171:$N171,DersMatris_Degerlendirme!R$4:R$13)/(SUM(DersMatris_Degerlendirme!R$4:R$13)))+(MMULT(NotlarYuzdelikBasari!$AL171:$AU171,DersMatris_Degerlendirme!R$15:R$24)/(SUM(DersMatris_Degerlendirme!R$15:R$24))))/2,0))*(DersMatris!$Q$12/100)</f>
        <v>0</v>
      </c>
      <c r="U171" s="188">
        <f>IFERROR(
    (
        IFERROR( MMULT(NotlarYuzdelikBasari!$E171:$N171, Degerlendirme!D$4:D$13) / SUM(Degerlendirme!D$4:D$13), 0 ) +
        IFERROR( MMULT(NotlarYuzdelikBasari!$AL171:$AU171, Degerlendirme!D$15:D$24) / SUM(Degerlendirme!D$15:D$24), 0 )
    ) / 2,
    0
)</f>
        <v>0</v>
      </c>
      <c r="V171" s="188">
        <f>IFERROR(
    (
        IFERROR( MMULT(NotlarYuzdelikBasari!$E171:$N171, Degerlendirme!E$4:E$13) / SUM(Degerlendirme!E$4:E$13), 0 ) +
        IFERROR( MMULT(NotlarYuzdelikBasari!$AL171:$AU171, Degerlendirme!E$15:E$24) / SUM(Degerlendirme!E$15:E$24), 0 )
    ) / 2,
    0
)</f>
        <v>0</v>
      </c>
      <c r="W171" s="188">
        <f>IFERROR(
    (
        IFERROR( MMULT(NotlarYuzdelikBasari!$E171:$N171, Degerlendirme!F$4:F$13) / SUM(Degerlendirme!F$4:F$13), 0 ) +
        IFERROR( MMULT(NotlarYuzdelikBasari!$AL171:$AU171, Degerlendirme!F$15:F$24) / SUM(Degerlendirme!F$15:F$24), 0 )
    ) / 2,
    0
)</f>
        <v>0</v>
      </c>
      <c r="X171" s="188">
        <f>IFERROR(
    (
        IFERROR( MMULT(NotlarYuzdelikBasari!$E171:$N171, Degerlendirme!G$4:G$13) / SUM(Degerlendirme!G$4:G$13), 0 ) +
        IFERROR( MMULT(NotlarYuzdelikBasari!$AL171:$AU171, Degerlendirme!G$15:G$24) / SUM(Degerlendirme!G$15:G$24), 0 )
    ) / 2,
    0
)</f>
        <v>0</v>
      </c>
      <c r="Y171" s="188">
        <f>IFERROR(
    (
        IFERROR( MMULT(NotlarYuzdelikBasari!$E171:$N171, Degerlendirme!H$4:H$13) / SUM(Degerlendirme!H$4:H$13), 0 ) +
        IFERROR( MMULT(NotlarYuzdelikBasari!$AL171:$AU171, Degerlendirme!H$15:H$24) / SUM(Degerlendirme!H$15:H$24), 0 )
    ) / 2,
    0
)</f>
        <v>0</v>
      </c>
      <c r="Z171" s="188">
        <f>IFERROR(
    (
        IFERROR( MMULT(NotlarYuzdelikBasari!$E171:$N171, Degerlendirme!I$4:I$13) / SUM(Degerlendirme!I$4:I$13), 0 ) +
        IFERROR( MMULT(NotlarYuzdelikBasari!$AL171:$AU171, Degerlendirme!I$15:I$24) / SUM(Degerlendirme!I$15:I$24), 0 )
    ) / 2,
    0
)</f>
        <v>0</v>
      </c>
      <c r="AA171" s="188">
        <f>IFERROR(
    (
        IFERROR( MMULT(NotlarYuzdelikBasari!$E171:$N171, Degerlendirme!J$4:J$13) / SUM(Degerlendirme!J$4:J$13), 0 ) +
        IFERROR( MMULT(NotlarYuzdelikBasari!$AL171:$AU171, Degerlendirme!J$15:J$24) / SUM(Degerlendirme!J$15:J$24), 0 )
    ) / 2,
    0
)</f>
        <v>0</v>
      </c>
      <c r="AB171" s="188">
        <f>IFERROR(
    (
        IFERROR( MMULT(NotlarYuzdelikBasari!$E171:$N171, Degerlendirme!K$4:K$13) / SUM(Degerlendirme!K$4:K$13), 0 ) +
        IFERROR( MMULT(NotlarYuzdelikBasari!$AL171:$AU171, Degerlendirme!K$15:K$24) / SUM(Degerlendirme!K$15:K$24), 0 )
    ) / 2,
    0
)</f>
        <v>0</v>
      </c>
    </row>
    <row r="172" spans="1:28" x14ac:dyDescent="0.25">
      <c r="A172" s="95">
        <v>170</v>
      </c>
      <c r="B172" s="141" t="str">
        <f>IF(Notlar!B172&lt;&gt;"",Notlar!B172,"")</f>
        <v/>
      </c>
      <c r="C172" s="142" t="str">
        <f>IF(Notlar!C172&lt;&gt;"",Notlar!C172,"")</f>
        <v/>
      </c>
      <c r="D172" s="183" t="str">
        <f>IF(Notlar!D172&lt;&gt;"",Notlar!D172,"")</f>
        <v/>
      </c>
      <c r="E172" s="208" cm="1">
        <f t="array" ref="E172">_xlfn.SINGLE(IFERROR(((MMULT(NotlarYuzdelikBasari!$E172:$N172,DersMatris_Degerlendirme!D$4:D$13)/(SUM(DersMatris_Degerlendirme!D$4:D$13)))+(MMULT(NotlarYuzdelikBasari!$AL172:$AU172,DersMatris_Degerlendirme!D$15:D$24)/(SUM(DersMatris_Degerlendirme!D$15:D$24))))/2,0))*(DersMatris!$C$12/100)</f>
        <v>0</v>
      </c>
      <c r="F172" s="208" cm="1">
        <f t="array" ref="F172">_xlfn.SINGLE(IFERROR(((MMULT(NotlarYuzdelikBasari!$E172:$N172,DersMatris_Degerlendirme!E$4:E$13)/(SUM(DersMatris_Degerlendirme!E$4:E$13)))+(MMULT(NotlarYuzdelikBasari!$AL172:$AU172,DersMatris_Degerlendirme!E$15:E$24)/(SUM(DersMatris_Degerlendirme!E$15:E$24))))/2,0))*(DersMatris!$D$12/100)</f>
        <v>0</v>
      </c>
      <c r="G172" s="204" cm="1">
        <f t="array" ref="G172">_xlfn.SINGLE(IFERROR(((MMULT(NotlarYuzdelikBasari!$E172:$N172,DersMatris_Degerlendirme!F$4:F$13)/(SUM(DersMatris_Degerlendirme!F$4:F$13)))+(MMULT(NotlarYuzdelikBasari!$AL172:$AU172,DersMatris_Degerlendirme!F$15:F$24)/(SUM(DersMatris_Degerlendirme!F$15:F$24))))/2,0))*(DersMatris!$E$12/100)</f>
        <v>0</v>
      </c>
      <c r="H172" s="204" cm="1">
        <f t="array" ref="H172">_xlfn.SINGLE(IFERROR(((MMULT(NotlarYuzdelikBasari!$E172:$N172,DersMatris_Degerlendirme!G$4:G$13)/(SUM(DersMatris_Degerlendirme!G$4:G$13)))+(MMULT(NotlarYuzdelikBasari!$AL172:$AU172,DersMatris_Degerlendirme!G$15:G$24)/(SUM(DersMatris_Degerlendirme!G$15:G$24))))/2,0))*(DersMatris!$F$12/100)</f>
        <v>0</v>
      </c>
      <c r="I172" s="204" cm="1">
        <f t="array" ref="I172">_xlfn.SINGLE(IFERROR(((MMULT(NotlarYuzdelikBasari!$E172:$N172,DersMatris_Degerlendirme!H$4:H$13)/(SUM(DersMatris_Degerlendirme!H$4:H$13)))+(MMULT(NotlarYuzdelikBasari!$AL172:$AU172,DersMatris_Degerlendirme!H$15:H$24)/(SUM(DersMatris_Degerlendirme!H$15:H$24))))/2,0))*(DersMatris!$G$12/100)</f>
        <v>0</v>
      </c>
      <c r="J172" s="204" cm="1">
        <f t="array" ref="J172">_xlfn.SINGLE(IFERROR(((MMULT(NotlarYuzdelikBasari!$E172:$N172,DersMatris_Degerlendirme!I$4:I$13)/(SUM(DersMatris_Degerlendirme!I$4:I$13)))+(MMULT(NotlarYuzdelikBasari!$AL172:$AU172,DersMatris_Degerlendirme!I$15:I$24)/(SUM(DersMatris_Degerlendirme!I$15:I$24))))/2,0))*(DersMatris!$H$12/100)</f>
        <v>0</v>
      </c>
      <c r="K172" s="204" cm="1">
        <f t="array" ref="K172">_xlfn.SINGLE(IFERROR(((MMULT(NotlarYuzdelikBasari!$E172:$N172,DersMatris_Degerlendirme!J$4:J$13)/(SUM(DersMatris_Degerlendirme!J$4:J$13)))+(MMULT(NotlarYuzdelikBasari!$AL172:$AU172,DersMatris_Degerlendirme!J$15:J$24)/(SUM(DersMatris_Degerlendirme!J$15:J$24))))/2,0))*(DersMatris!$I$12/100)</f>
        <v>0</v>
      </c>
      <c r="L172" s="204" cm="1">
        <f t="array" ref="L172">_xlfn.SINGLE(IFERROR(((MMULT(NotlarYuzdelikBasari!$E172:$N172,DersMatris_Degerlendirme!K$4:K$13)/(SUM(DersMatris_Degerlendirme!K$4:K$13)))+(MMULT(NotlarYuzdelikBasari!$AL172:$AU172,DersMatris_Degerlendirme!K$15:K$24)/(SUM(DersMatris_Degerlendirme!K$15:K$24))))/2,0))*(DersMatris!$J$12/100)</f>
        <v>0</v>
      </c>
      <c r="M172" s="204" cm="1">
        <f t="array" ref="M172">_xlfn.SINGLE(IFERROR(((MMULT(NotlarYuzdelikBasari!$E172:$N172,DersMatris_Degerlendirme!L$4:L$13)/(SUM(DersMatris_Degerlendirme!L$4:L$13)))+(MMULT(NotlarYuzdelikBasari!$AL172:$AU172,DersMatris_Degerlendirme!L$15:L$24)/(SUM(DersMatris_Degerlendirme!L$15:L$24))))/2,0))*(DersMatris!$K$12/100)</f>
        <v>0</v>
      </c>
      <c r="N172" s="204" cm="1">
        <f t="array" ref="N172">_xlfn.SINGLE(IFERROR(((MMULT(NotlarYuzdelikBasari!$E172:$N172,DersMatris_Degerlendirme!M$4:M$13)/(SUM(DersMatris_Degerlendirme!M$4:M$13)))+(MMULT(NotlarYuzdelikBasari!$AL172:$AU172,DersMatris_Degerlendirme!M$15:M$24)/(SUM(DersMatris_Degerlendirme!M$15:M$24))))/2,0))*(DersMatris!$L$12/100)</f>
        <v>0</v>
      </c>
      <c r="O172" s="204" cm="1">
        <f t="array" ref="O172">_xlfn.SINGLE(IFERROR(((MMULT(NotlarYuzdelikBasari!$E172:$N172,DersMatris_Degerlendirme!N$4:N$13)/(SUM(DersMatris_Degerlendirme!N$4:N$13)))+(MMULT(NotlarYuzdelikBasari!$AL172:$AU172,DersMatris_Degerlendirme!N$15:N$24)/(SUM(DersMatris_Degerlendirme!N$15:N$24))))/2,0))*(DersMatris!$M$12/100)</f>
        <v>0</v>
      </c>
      <c r="P172" s="204" cm="1">
        <f t="array" ref="P172">_xlfn.SINGLE(IFERROR(((MMULT(NotlarYuzdelikBasari!$E172:$N172,DersMatris_Degerlendirme!O$4:O$13)/(SUM(DersMatris_Degerlendirme!O$4:O$13)))+(MMULT(NotlarYuzdelikBasari!$AL172:$AU172,DersMatris_Degerlendirme!O$15:O$24)/(SUM(DersMatris_Degerlendirme!O$15:O$24))))/2,0))*(DersMatris!$N$12/100)</f>
        <v>0</v>
      </c>
      <c r="Q172" s="204" cm="1">
        <f t="array" ref="Q172">_xlfn.SINGLE(IFERROR(((MMULT(NotlarYuzdelikBasari!$E172:$N172,DersMatris_Degerlendirme!P$4:P$13)/(SUM(DersMatris_Degerlendirme!P$4:P$13)))+(MMULT(NotlarYuzdelikBasari!$AL172:$AU172,DersMatris_Degerlendirme!P$15:P$24)/(SUM(DersMatris_Degerlendirme!P$15:P$24))))/2,0))*(DersMatris!$O$12/100)</f>
        <v>0</v>
      </c>
      <c r="R172" s="204" cm="1">
        <f t="array" ref="R172">_xlfn.SINGLE(IFERROR(((MMULT(NotlarYuzdelikBasari!$E172:$N172,DersMatris_Degerlendirme!Q$4:Q$13)/(SUM(DersMatris_Degerlendirme!Q$4:Q$13)))+(MMULT(NotlarYuzdelikBasari!$AL172:$AU172,DersMatris_Degerlendirme!Q$15:Q$24)/(SUM(DersMatris_Degerlendirme!Q$15:Q$24))))/2,0))*(DersMatris!$P$12/100)</f>
        <v>0</v>
      </c>
      <c r="S172" s="204" cm="1">
        <f t="array" ref="S172">_xlfn.SINGLE(IFERROR(((MMULT(NotlarYuzdelikBasari!$E172:$N172,DersMatris_Degerlendirme!R$4:R$13)/(SUM(DersMatris_Degerlendirme!R$4:R$13)))+(MMULT(NotlarYuzdelikBasari!$AL172:$AU172,DersMatris_Degerlendirme!R$15:R$24)/(SUM(DersMatris_Degerlendirme!R$15:R$24))))/2,0))*(DersMatris!$Q$12/100)</f>
        <v>0</v>
      </c>
      <c r="U172" s="188">
        <f>IFERROR(
    (
        IFERROR( MMULT(NotlarYuzdelikBasari!$E172:$N172, Degerlendirme!D$4:D$13) / SUM(Degerlendirme!D$4:D$13), 0 ) +
        IFERROR( MMULT(NotlarYuzdelikBasari!$AL172:$AU172, Degerlendirme!D$15:D$24) / SUM(Degerlendirme!D$15:D$24), 0 )
    ) / 2,
    0
)</f>
        <v>0</v>
      </c>
      <c r="V172" s="188">
        <f>IFERROR(
    (
        IFERROR( MMULT(NotlarYuzdelikBasari!$E172:$N172, Degerlendirme!E$4:E$13) / SUM(Degerlendirme!E$4:E$13), 0 ) +
        IFERROR( MMULT(NotlarYuzdelikBasari!$AL172:$AU172, Degerlendirme!E$15:E$24) / SUM(Degerlendirme!E$15:E$24), 0 )
    ) / 2,
    0
)</f>
        <v>0</v>
      </c>
      <c r="W172" s="188">
        <f>IFERROR(
    (
        IFERROR( MMULT(NotlarYuzdelikBasari!$E172:$N172, Degerlendirme!F$4:F$13) / SUM(Degerlendirme!F$4:F$13), 0 ) +
        IFERROR( MMULT(NotlarYuzdelikBasari!$AL172:$AU172, Degerlendirme!F$15:F$24) / SUM(Degerlendirme!F$15:F$24), 0 )
    ) / 2,
    0
)</f>
        <v>0</v>
      </c>
      <c r="X172" s="188">
        <f>IFERROR(
    (
        IFERROR( MMULT(NotlarYuzdelikBasari!$E172:$N172, Degerlendirme!G$4:G$13) / SUM(Degerlendirme!G$4:G$13), 0 ) +
        IFERROR( MMULT(NotlarYuzdelikBasari!$AL172:$AU172, Degerlendirme!G$15:G$24) / SUM(Degerlendirme!G$15:G$24), 0 )
    ) / 2,
    0
)</f>
        <v>0</v>
      </c>
      <c r="Y172" s="188">
        <f>IFERROR(
    (
        IFERROR( MMULT(NotlarYuzdelikBasari!$E172:$N172, Degerlendirme!H$4:H$13) / SUM(Degerlendirme!H$4:H$13), 0 ) +
        IFERROR( MMULT(NotlarYuzdelikBasari!$AL172:$AU172, Degerlendirme!H$15:H$24) / SUM(Degerlendirme!H$15:H$24), 0 )
    ) / 2,
    0
)</f>
        <v>0</v>
      </c>
      <c r="Z172" s="188">
        <f>IFERROR(
    (
        IFERROR( MMULT(NotlarYuzdelikBasari!$E172:$N172, Degerlendirme!I$4:I$13) / SUM(Degerlendirme!I$4:I$13), 0 ) +
        IFERROR( MMULT(NotlarYuzdelikBasari!$AL172:$AU172, Degerlendirme!I$15:I$24) / SUM(Degerlendirme!I$15:I$24), 0 )
    ) / 2,
    0
)</f>
        <v>0</v>
      </c>
      <c r="AA172" s="188">
        <f>IFERROR(
    (
        IFERROR( MMULT(NotlarYuzdelikBasari!$E172:$N172, Degerlendirme!J$4:J$13) / SUM(Degerlendirme!J$4:J$13), 0 ) +
        IFERROR( MMULT(NotlarYuzdelikBasari!$AL172:$AU172, Degerlendirme!J$15:J$24) / SUM(Degerlendirme!J$15:J$24), 0 )
    ) / 2,
    0
)</f>
        <v>0</v>
      </c>
      <c r="AB172" s="188">
        <f>IFERROR(
    (
        IFERROR( MMULT(NotlarYuzdelikBasari!$E172:$N172, Degerlendirme!K$4:K$13) / SUM(Degerlendirme!K$4:K$13), 0 ) +
        IFERROR( MMULT(NotlarYuzdelikBasari!$AL172:$AU172, Degerlendirme!K$15:K$24) / SUM(Degerlendirme!K$15:K$24), 0 )
    ) / 2,
    0
)</f>
        <v>0</v>
      </c>
    </row>
    <row r="173" spans="1:28" x14ac:dyDescent="0.25">
      <c r="A173" s="94">
        <v>171</v>
      </c>
      <c r="B173" s="143" t="str">
        <f>IF(Notlar!B173&lt;&gt;"",Notlar!B173,"")</f>
        <v/>
      </c>
      <c r="C173" s="144" t="str">
        <f>IF(Notlar!C173&lt;&gt;"",Notlar!C173,"")</f>
        <v/>
      </c>
      <c r="D173" s="184" t="str">
        <f>IF(Notlar!D173&lt;&gt;"",Notlar!D173,"")</f>
        <v/>
      </c>
      <c r="E173" s="208" cm="1">
        <f t="array" ref="E173">_xlfn.SINGLE(IFERROR(((MMULT(NotlarYuzdelikBasari!$E173:$N173,DersMatris_Degerlendirme!D$4:D$13)/(SUM(DersMatris_Degerlendirme!D$4:D$13)))+(MMULT(NotlarYuzdelikBasari!$AL173:$AU173,DersMatris_Degerlendirme!D$15:D$24)/(SUM(DersMatris_Degerlendirme!D$15:D$24))))/2,0))*(DersMatris!$C$12/100)</f>
        <v>0</v>
      </c>
      <c r="F173" s="208" cm="1">
        <f t="array" ref="F173">_xlfn.SINGLE(IFERROR(((MMULT(NotlarYuzdelikBasari!$E173:$N173,DersMatris_Degerlendirme!E$4:E$13)/(SUM(DersMatris_Degerlendirme!E$4:E$13)))+(MMULT(NotlarYuzdelikBasari!$AL173:$AU173,DersMatris_Degerlendirme!E$15:E$24)/(SUM(DersMatris_Degerlendirme!E$15:E$24))))/2,0))*(DersMatris!$D$12/100)</f>
        <v>0</v>
      </c>
      <c r="G173" s="204" cm="1">
        <f t="array" ref="G173">_xlfn.SINGLE(IFERROR(((MMULT(NotlarYuzdelikBasari!$E173:$N173,DersMatris_Degerlendirme!F$4:F$13)/(SUM(DersMatris_Degerlendirme!F$4:F$13)))+(MMULT(NotlarYuzdelikBasari!$AL173:$AU173,DersMatris_Degerlendirme!F$15:F$24)/(SUM(DersMatris_Degerlendirme!F$15:F$24))))/2,0))*(DersMatris!$E$12/100)</f>
        <v>0</v>
      </c>
      <c r="H173" s="204" cm="1">
        <f t="array" ref="H173">_xlfn.SINGLE(IFERROR(((MMULT(NotlarYuzdelikBasari!$E173:$N173,DersMatris_Degerlendirme!G$4:G$13)/(SUM(DersMatris_Degerlendirme!G$4:G$13)))+(MMULT(NotlarYuzdelikBasari!$AL173:$AU173,DersMatris_Degerlendirme!G$15:G$24)/(SUM(DersMatris_Degerlendirme!G$15:G$24))))/2,0))*(DersMatris!$F$12/100)</f>
        <v>0</v>
      </c>
      <c r="I173" s="204" cm="1">
        <f t="array" ref="I173">_xlfn.SINGLE(IFERROR(((MMULT(NotlarYuzdelikBasari!$E173:$N173,DersMatris_Degerlendirme!H$4:H$13)/(SUM(DersMatris_Degerlendirme!H$4:H$13)))+(MMULT(NotlarYuzdelikBasari!$AL173:$AU173,DersMatris_Degerlendirme!H$15:H$24)/(SUM(DersMatris_Degerlendirme!H$15:H$24))))/2,0))*(DersMatris!$G$12/100)</f>
        <v>0</v>
      </c>
      <c r="J173" s="204" cm="1">
        <f t="array" ref="J173">_xlfn.SINGLE(IFERROR(((MMULT(NotlarYuzdelikBasari!$E173:$N173,DersMatris_Degerlendirme!I$4:I$13)/(SUM(DersMatris_Degerlendirme!I$4:I$13)))+(MMULT(NotlarYuzdelikBasari!$AL173:$AU173,DersMatris_Degerlendirme!I$15:I$24)/(SUM(DersMatris_Degerlendirme!I$15:I$24))))/2,0))*(DersMatris!$H$12/100)</f>
        <v>0</v>
      </c>
      <c r="K173" s="204" cm="1">
        <f t="array" ref="K173">_xlfn.SINGLE(IFERROR(((MMULT(NotlarYuzdelikBasari!$E173:$N173,DersMatris_Degerlendirme!J$4:J$13)/(SUM(DersMatris_Degerlendirme!J$4:J$13)))+(MMULT(NotlarYuzdelikBasari!$AL173:$AU173,DersMatris_Degerlendirme!J$15:J$24)/(SUM(DersMatris_Degerlendirme!J$15:J$24))))/2,0))*(DersMatris!$I$12/100)</f>
        <v>0</v>
      </c>
      <c r="L173" s="204" cm="1">
        <f t="array" ref="L173">_xlfn.SINGLE(IFERROR(((MMULT(NotlarYuzdelikBasari!$E173:$N173,DersMatris_Degerlendirme!K$4:K$13)/(SUM(DersMatris_Degerlendirme!K$4:K$13)))+(MMULT(NotlarYuzdelikBasari!$AL173:$AU173,DersMatris_Degerlendirme!K$15:K$24)/(SUM(DersMatris_Degerlendirme!K$15:K$24))))/2,0))*(DersMatris!$J$12/100)</f>
        <v>0</v>
      </c>
      <c r="M173" s="204" cm="1">
        <f t="array" ref="M173">_xlfn.SINGLE(IFERROR(((MMULT(NotlarYuzdelikBasari!$E173:$N173,DersMatris_Degerlendirme!L$4:L$13)/(SUM(DersMatris_Degerlendirme!L$4:L$13)))+(MMULT(NotlarYuzdelikBasari!$AL173:$AU173,DersMatris_Degerlendirme!L$15:L$24)/(SUM(DersMatris_Degerlendirme!L$15:L$24))))/2,0))*(DersMatris!$K$12/100)</f>
        <v>0</v>
      </c>
      <c r="N173" s="204" cm="1">
        <f t="array" ref="N173">_xlfn.SINGLE(IFERROR(((MMULT(NotlarYuzdelikBasari!$E173:$N173,DersMatris_Degerlendirme!M$4:M$13)/(SUM(DersMatris_Degerlendirme!M$4:M$13)))+(MMULT(NotlarYuzdelikBasari!$AL173:$AU173,DersMatris_Degerlendirme!M$15:M$24)/(SUM(DersMatris_Degerlendirme!M$15:M$24))))/2,0))*(DersMatris!$L$12/100)</f>
        <v>0</v>
      </c>
      <c r="O173" s="204" cm="1">
        <f t="array" ref="O173">_xlfn.SINGLE(IFERROR(((MMULT(NotlarYuzdelikBasari!$E173:$N173,DersMatris_Degerlendirme!N$4:N$13)/(SUM(DersMatris_Degerlendirme!N$4:N$13)))+(MMULT(NotlarYuzdelikBasari!$AL173:$AU173,DersMatris_Degerlendirme!N$15:N$24)/(SUM(DersMatris_Degerlendirme!N$15:N$24))))/2,0))*(DersMatris!$M$12/100)</f>
        <v>0</v>
      </c>
      <c r="P173" s="204" cm="1">
        <f t="array" ref="P173">_xlfn.SINGLE(IFERROR(((MMULT(NotlarYuzdelikBasari!$E173:$N173,DersMatris_Degerlendirme!O$4:O$13)/(SUM(DersMatris_Degerlendirme!O$4:O$13)))+(MMULT(NotlarYuzdelikBasari!$AL173:$AU173,DersMatris_Degerlendirme!O$15:O$24)/(SUM(DersMatris_Degerlendirme!O$15:O$24))))/2,0))*(DersMatris!$N$12/100)</f>
        <v>0</v>
      </c>
      <c r="Q173" s="204" cm="1">
        <f t="array" ref="Q173">_xlfn.SINGLE(IFERROR(((MMULT(NotlarYuzdelikBasari!$E173:$N173,DersMatris_Degerlendirme!P$4:P$13)/(SUM(DersMatris_Degerlendirme!P$4:P$13)))+(MMULT(NotlarYuzdelikBasari!$AL173:$AU173,DersMatris_Degerlendirme!P$15:P$24)/(SUM(DersMatris_Degerlendirme!P$15:P$24))))/2,0))*(DersMatris!$O$12/100)</f>
        <v>0</v>
      </c>
      <c r="R173" s="204" cm="1">
        <f t="array" ref="R173">_xlfn.SINGLE(IFERROR(((MMULT(NotlarYuzdelikBasari!$E173:$N173,DersMatris_Degerlendirme!Q$4:Q$13)/(SUM(DersMatris_Degerlendirme!Q$4:Q$13)))+(MMULT(NotlarYuzdelikBasari!$AL173:$AU173,DersMatris_Degerlendirme!Q$15:Q$24)/(SUM(DersMatris_Degerlendirme!Q$15:Q$24))))/2,0))*(DersMatris!$P$12/100)</f>
        <v>0</v>
      </c>
      <c r="S173" s="204" cm="1">
        <f t="array" ref="S173">_xlfn.SINGLE(IFERROR(((MMULT(NotlarYuzdelikBasari!$E173:$N173,DersMatris_Degerlendirme!R$4:R$13)/(SUM(DersMatris_Degerlendirme!R$4:R$13)))+(MMULT(NotlarYuzdelikBasari!$AL173:$AU173,DersMatris_Degerlendirme!R$15:R$24)/(SUM(DersMatris_Degerlendirme!R$15:R$24))))/2,0))*(DersMatris!$Q$12/100)</f>
        <v>0</v>
      </c>
      <c r="U173" s="188">
        <f>IFERROR(
    (
        IFERROR( MMULT(NotlarYuzdelikBasari!$E173:$N173, Degerlendirme!D$4:D$13) / SUM(Degerlendirme!D$4:D$13), 0 ) +
        IFERROR( MMULT(NotlarYuzdelikBasari!$AL173:$AU173, Degerlendirme!D$15:D$24) / SUM(Degerlendirme!D$15:D$24), 0 )
    ) / 2,
    0
)</f>
        <v>0</v>
      </c>
      <c r="V173" s="188">
        <f>IFERROR(
    (
        IFERROR( MMULT(NotlarYuzdelikBasari!$E173:$N173, Degerlendirme!E$4:E$13) / SUM(Degerlendirme!E$4:E$13), 0 ) +
        IFERROR( MMULT(NotlarYuzdelikBasari!$AL173:$AU173, Degerlendirme!E$15:E$24) / SUM(Degerlendirme!E$15:E$24), 0 )
    ) / 2,
    0
)</f>
        <v>0</v>
      </c>
      <c r="W173" s="188">
        <f>IFERROR(
    (
        IFERROR( MMULT(NotlarYuzdelikBasari!$E173:$N173, Degerlendirme!F$4:F$13) / SUM(Degerlendirme!F$4:F$13), 0 ) +
        IFERROR( MMULT(NotlarYuzdelikBasari!$AL173:$AU173, Degerlendirme!F$15:F$24) / SUM(Degerlendirme!F$15:F$24), 0 )
    ) / 2,
    0
)</f>
        <v>0</v>
      </c>
      <c r="X173" s="188">
        <f>IFERROR(
    (
        IFERROR( MMULT(NotlarYuzdelikBasari!$E173:$N173, Degerlendirme!G$4:G$13) / SUM(Degerlendirme!G$4:G$13), 0 ) +
        IFERROR( MMULT(NotlarYuzdelikBasari!$AL173:$AU173, Degerlendirme!G$15:G$24) / SUM(Degerlendirme!G$15:G$24), 0 )
    ) / 2,
    0
)</f>
        <v>0</v>
      </c>
      <c r="Y173" s="188">
        <f>IFERROR(
    (
        IFERROR( MMULT(NotlarYuzdelikBasari!$E173:$N173, Degerlendirme!H$4:H$13) / SUM(Degerlendirme!H$4:H$13), 0 ) +
        IFERROR( MMULT(NotlarYuzdelikBasari!$AL173:$AU173, Degerlendirme!H$15:H$24) / SUM(Degerlendirme!H$15:H$24), 0 )
    ) / 2,
    0
)</f>
        <v>0</v>
      </c>
      <c r="Z173" s="188">
        <f>IFERROR(
    (
        IFERROR( MMULT(NotlarYuzdelikBasari!$E173:$N173, Degerlendirme!I$4:I$13) / SUM(Degerlendirme!I$4:I$13), 0 ) +
        IFERROR( MMULT(NotlarYuzdelikBasari!$AL173:$AU173, Degerlendirme!I$15:I$24) / SUM(Degerlendirme!I$15:I$24), 0 )
    ) / 2,
    0
)</f>
        <v>0</v>
      </c>
      <c r="AA173" s="188">
        <f>IFERROR(
    (
        IFERROR( MMULT(NotlarYuzdelikBasari!$E173:$N173, Degerlendirme!J$4:J$13) / SUM(Degerlendirme!J$4:J$13), 0 ) +
        IFERROR( MMULT(NotlarYuzdelikBasari!$AL173:$AU173, Degerlendirme!J$15:J$24) / SUM(Degerlendirme!J$15:J$24), 0 )
    ) / 2,
    0
)</f>
        <v>0</v>
      </c>
      <c r="AB173" s="188">
        <f>IFERROR(
    (
        IFERROR( MMULT(NotlarYuzdelikBasari!$E173:$N173, Degerlendirme!K$4:K$13) / SUM(Degerlendirme!K$4:K$13), 0 ) +
        IFERROR( MMULT(NotlarYuzdelikBasari!$AL173:$AU173, Degerlendirme!K$15:K$24) / SUM(Degerlendirme!K$15:K$24), 0 )
    ) / 2,
    0
)</f>
        <v>0</v>
      </c>
    </row>
    <row r="174" spans="1:28" x14ac:dyDescent="0.25">
      <c r="A174" s="95">
        <v>172</v>
      </c>
      <c r="B174" s="141" t="str">
        <f>IF(Notlar!B174&lt;&gt;"",Notlar!B174,"")</f>
        <v/>
      </c>
      <c r="C174" s="142" t="str">
        <f>IF(Notlar!C174&lt;&gt;"",Notlar!C174,"")</f>
        <v/>
      </c>
      <c r="D174" s="183" t="str">
        <f>IF(Notlar!D174&lt;&gt;"",Notlar!D174,"")</f>
        <v/>
      </c>
      <c r="E174" s="208" cm="1">
        <f t="array" ref="E174">_xlfn.SINGLE(IFERROR(((MMULT(NotlarYuzdelikBasari!$E174:$N174,DersMatris_Degerlendirme!D$4:D$13)/(SUM(DersMatris_Degerlendirme!D$4:D$13)))+(MMULT(NotlarYuzdelikBasari!$AL174:$AU174,DersMatris_Degerlendirme!D$15:D$24)/(SUM(DersMatris_Degerlendirme!D$15:D$24))))/2,0))*(DersMatris!$C$12/100)</f>
        <v>0</v>
      </c>
      <c r="F174" s="208" cm="1">
        <f t="array" ref="F174">_xlfn.SINGLE(IFERROR(((MMULT(NotlarYuzdelikBasari!$E174:$N174,DersMatris_Degerlendirme!E$4:E$13)/(SUM(DersMatris_Degerlendirme!E$4:E$13)))+(MMULT(NotlarYuzdelikBasari!$AL174:$AU174,DersMatris_Degerlendirme!E$15:E$24)/(SUM(DersMatris_Degerlendirme!E$15:E$24))))/2,0))*(DersMatris!$D$12/100)</f>
        <v>0</v>
      </c>
      <c r="G174" s="204" cm="1">
        <f t="array" ref="G174">_xlfn.SINGLE(IFERROR(((MMULT(NotlarYuzdelikBasari!$E174:$N174,DersMatris_Degerlendirme!F$4:F$13)/(SUM(DersMatris_Degerlendirme!F$4:F$13)))+(MMULT(NotlarYuzdelikBasari!$AL174:$AU174,DersMatris_Degerlendirme!F$15:F$24)/(SUM(DersMatris_Degerlendirme!F$15:F$24))))/2,0))*(DersMatris!$E$12/100)</f>
        <v>0</v>
      </c>
      <c r="H174" s="204" cm="1">
        <f t="array" ref="H174">_xlfn.SINGLE(IFERROR(((MMULT(NotlarYuzdelikBasari!$E174:$N174,DersMatris_Degerlendirme!G$4:G$13)/(SUM(DersMatris_Degerlendirme!G$4:G$13)))+(MMULT(NotlarYuzdelikBasari!$AL174:$AU174,DersMatris_Degerlendirme!G$15:G$24)/(SUM(DersMatris_Degerlendirme!G$15:G$24))))/2,0))*(DersMatris!$F$12/100)</f>
        <v>0</v>
      </c>
      <c r="I174" s="204" cm="1">
        <f t="array" ref="I174">_xlfn.SINGLE(IFERROR(((MMULT(NotlarYuzdelikBasari!$E174:$N174,DersMatris_Degerlendirme!H$4:H$13)/(SUM(DersMatris_Degerlendirme!H$4:H$13)))+(MMULT(NotlarYuzdelikBasari!$AL174:$AU174,DersMatris_Degerlendirme!H$15:H$24)/(SUM(DersMatris_Degerlendirme!H$15:H$24))))/2,0))*(DersMatris!$G$12/100)</f>
        <v>0</v>
      </c>
      <c r="J174" s="204" cm="1">
        <f t="array" ref="J174">_xlfn.SINGLE(IFERROR(((MMULT(NotlarYuzdelikBasari!$E174:$N174,DersMatris_Degerlendirme!I$4:I$13)/(SUM(DersMatris_Degerlendirme!I$4:I$13)))+(MMULT(NotlarYuzdelikBasari!$AL174:$AU174,DersMatris_Degerlendirme!I$15:I$24)/(SUM(DersMatris_Degerlendirme!I$15:I$24))))/2,0))*(DersMatris!$H$12/100)</f>
        <v>0</v>
      </c>
      <c r="K174" s="204" cm="1">
        <f t="array" ref="K174">_xlfn.SINGLE(IFERROR(((MMULT(NotlarYuzdelikBasari!$E174:$N174,DersMatris_Degerlendirme!J$4:J$13)/(SUM(DersMatris_Degerlendirme!J$4:J$13)))+(MMULT(NotlarYuzdelikBasari!$AL174:$AU174,DersMatris_Degerlendirme!J$15:J$24)/(SUM(DersMatris_Degerlendirme!J$15:J$24))))/2,0))*(DersMatris!$I$12/100)</f>
        <v>0</v>
      </c>
      <c r="L174" s="204" cm="1">
        <f t="array" ref="L174">_xlfn.SINGLE(IFERROR(((MMULT(NotlarYuzdelikBasari!$E174:$N174,DersMatris_Degerlendirme!K$4:K$13)/(SUM(DersMatris_Degerlendirme!K$4:K$13)))+(MMULT(NotlarYuzdelikBasari!$AL174:$AU174,DersMatris_Degerlendirme!K$15:K$24)/(SUM(DersMatris_Degerlendirme!K$15:K$24))))/2,0))*(DersMatris!$J$12/100)</f>
        <v>0</v>
      </c>
      <c r="M174" s="204" cm="1">
        <f t="array" ref="M174">_xlfn.SINGLE(IFERROR(((MMULT(NotlarYuzdelikBasari!$E174:$N174,DersMatris_Degerlendirme!L$4:L$13)/(SUM(DersMatris_Degerlendirme!L$4:L$13)))+(MMULT(NotlarYuzdelikBasari!$AL174:$AU174,DersMatris_Degerlendirme!L$15:L$24)/(SUM(DersMatris_Degerlendirme!L$15:L$24))))/2,0))*(DersMatris!$K$12/100)</f>
        <v>0</v>
      </c>
      <c r="N174" s="204" cm="1">
        <f t="array" ref="N174">_xlfn.SINGLE(IFERROR(((MMULT(NotlarYuzdelikBasari!$E174:$N174,DersMatris_Degerlendirme!M$4:M$13)/(SUM(DersMatris_Degerlendirme!M$4:M$13)))+(MMULT(NotlarYuzdelikBasari!$AL174:$AU174,DersMatris_Degerlendirme!M$15:M$24)/(SUM(DersMatris_Degerlendirme!M$15:M$24))))/2,0))*(DersMatris!$L$12/100)</f>
        <v>0</v>
      </c>
      <c r="O174" s="204" cm="1">
        <f t="array" ref="O174">_xlfn.SINGLE(IFERROR(((MMULT(NotlarYuzdelikBasari!$E174:$N174,DersMatris_Degerlendirme!N$4:N$13)/(SUM(DersMatris_Degerlendirme!N$4:N$13)))+(MMULT(NotlarYuzdelikBasari!$AL174:$AU174,DersMatris_Degerlendirme!N$15:N$24)/(SUM(DersMatris_Degerlendirme!N$15:N$24))))/2,0))*(DersMatris!$M$12/100)</f>
        <v>0</v>
      </c>
      <c r="P174" s="204" cm="1">
        <f t="array" ref="P174">_xlfn.SINGLE(IFERROR(((MMULT(NotlarYuzdelikBasari!$E174:$N174,DersMatris_Degerlendirme!O$4:O$13)/(SUM(DersMatris_Degerlendirme!O$4:O$13)))+(MMULT(NotlarYuzdelikBasari!$AL174:$AU174,DersMatris_Degerlendirme!O$15:O$24)/(SUM(DersMatris_Degerlendirme!O$15:O$24))))/2,0))*(DersMatris!$N$12/100)</f>
        <v>0</v>
      </c>
      <c r="Q174" s="204" cm="1">
        <f t="array" ref="Q174">_xlfn.SINGLE(IFERROR(((MMULT(NotlarYuzdelikBasari!$E174:$N174,DersMatris_Degerlendirme!P$4:P$13)/(SUM(DersMatris_Degerlendirme!P$4:P$13)))+(MMULT(NotlarYuzdelikBasari!$AL174:$AU174,DersMatris_Degerlendirme!P$15:P$24)/(SUM(DersMatris_Degerlendirme!P$15:P$24))))/2,0))*(DersMatris!$O$12/100)</f>
        <v>0</v>
      </c>
      <c r="R174" s="204" cm="1">
        <f t="array" ref="R174">_xlfn.SINGLE(IFERROR(((MMULT(NotlarYuzdelikBasari!$E174:$N174,DersMatris_Degerlendirme!Q$4:Q$13)/(SUM(DersMatris_Degerlendirme!Q$4:Q$13)))+(MMULT(NotlarYuzdelikBasari!$AL174:$AU174,DersMatris_Degerlendirme!Q$15:Q$24)/(SUM(DersMatris_Degerlendirme!Q$15:Q$24))))/2,0))*(DersMatris!$P$12/100)</f>
        <v>0</v>
      </c>
      <c r="S174" s="204" cm="1">
        <f t="array" ref="S174">_xlfn.SINGLE(IFERROR(((MMULT(NotlarYuzdelikBasari!$E174:$N174,DersMatris_Degerlendirme!R$4:R$13)/(SUM(DersMatris_Degerlendirme!R$4:R$13)))+(MMULT(NotlarYuzdelikBasari!$AL174:$AU174,DersMatris_Degerlendirme!R$15:R$24)/(SUM(DersMatris_Degerlendirme!R$15:R$24))))/2,0))*(DersMatris!$Q$12/100)</f>
        <v>0</v>
      </c>
      <c r="U174" s="188">
        <f>IFERROR(
    (
        IFERROR( MMULT(NotlarYuzdelikBasari!$E174:$N174, Degerlendirme!D$4:D$13) / SUM(Degerlendirme!D$4:D$13), 0 ) +
        IFERROR( MMULT(NotlarYuzdelikBasari!$AL174:$AU174, Degerlendirme!D$15:D$24) / SUM(Degerlendirme!D$15:D$24), 0 )
    ) / 2,
    0
)</f>
        <v>0</v>
      </c>
      <c r="V174" s="188">
        <f>IFERROR(
    (
        IFERROR( MMULT(NotlarYuzdelikBasari!$E174:$N174, Degerlendirme!E$4:E$13) / SUM(Degerlendirme!E$4:E$13), 0 ) +
        IFERROR( MMULT(NotlarYuzdelikBasari!$AL174:$AU174, Degerlendirme!E$15:E$24) / SUM(Degerlendirme!E$15:E$24), 0 )
    ) / 2,
    0
)</f>
        <v>0</v>
      </c>
      <c r="W174" s="188">
        <f>IFERROR(
    (
        IFERROR( MMULT(NotlarYuzdelikBasari!$E174:$N174, Degerlendirme!F$4:F$13) / SUM(Degerlendirme!F$4:F$13), 0 ) +
        IFERROR( MMULT(NotlarYuzdelikBasari!$AL174:$AU174, Degerlendirme!F$15:F$24) / SUM(Degerlendirme!F$15:F$24), 0 )
    ) / 2,
    0
)</f>
        <v>0</v>
      </c>
      <c r="X174" s="188">
        <f>IFERROR(
    (
        IFERROR( MMULT(NotlarYuzdelikBasari!$E174:$N174, Degerlendirme!G$4:G$13) / SUM(Degerlendirme!G$4:G$13), 0 ) +
        IFERROR( MMULT(NotlarYuzdelikBasari!$AL174:$AU174, Degerlendirme!G$15:G$24) / SUM(Degerlendirme!G$15:G$24), 0 )
    ) / 2,
    0
)</f>
        <v>0</v>
      </c>
      <c r="Y174" s="188">
        <f>IFERROR(
    (
        IFERROR( MMULT(NotlarYuzdelikBasari!$E174:$N174, Degerlendirme!H$4:H$13) / SUM(Degerlendirme!H$4:H$13), 0 ) +
        IFERROR( MMULT(NotlarYuzdelikBasari!$AL174:$AU174, Degerlendirme!H$15:H$24) / SUM(Degerlendirme!H$15:H$24), 0 )
    ) / 2,
    0
)</f>
        <v>0</v>
      </c>
      <c r="Z174" s="188">
        <f>IFERROR(
    (
        IFERROR( MMULT(NotlarYuzdelikBasari!$E174:$N174, Degerlendirme!I$4:I$13) / SUM(Degerlendirme!I$4:I$13), 0 ) +
        IFERROR( MMULT(NotlarYuzdelikBasari!$AL174:$AU174, Degerlendirme!I$15:I$24) / SUM(Degerlendirme!I$15:I$24), 0 )
    ) / 2,
    0
)</f>
        <v>0</v>
      </c>
      <c r="AA174" s="188">
        <f>IFERROR(
    (
        IFERROR( MMULT(NotlarYuzdelikBasari!$E174:$N174, Degerlendirme!J$4:J$13) / SUM(Degerlendirme!J$4:J$13), 0 ) +
        IFERROR( MMULT(NotlarYuzdelikBasari!$AL174:$AU174, Degerlendirme!J$15:J$24) / SUM(Degerlendirme!J$15:J$24), 0 )
    ) / 2,
    0
)</f>
        <v>0</v>
      </c>
      <c r="AB174" s="188">
        <f>IFERROR(
    (
        IFERROR( MMULT(NotlarYuzdelikBasari!$E174:$N174, Degerlendirme!K$4:K$13) / SUM(Degerlendirme!K$4:K$13), 0 ) +
        IFERROR( MMULT(NotlarYuzdelikBasari!$AL174:$AU174, Degerlendirme!K$15:K$24) / SUM(Degerlendirme!K$15:K$24), 0 )
    ) / 2,
    0
)</f>
        <v>0</v>
      </c>
    </row>
    <row r="175" spans="1:28" x14ac:dyDescent="0.25">
      <c r="A175" s="94">
        <v>173</v>
      </c>
      <c r="B175" s="143" t="str">
        <f>IF(Notlar!B175&lt;&gt;"",Notlar!B175,"")</f>
        <v/>
      </c>
      <c r="C175" s="144" t="str">
        <f>IF(Notlar!C175&lt;&gt;"",Notlar!C175,"")</f>
        <v/>
      </c>
      <c r="D175" s="184" t="str">
        <f>IF(Notlar!D175&lt;&gt;"",Notlar!D175,"")</f>
        <v/>
      </c>
      <c r="E175" s="208" cm="1">
        <f t="array" ref="E175">_xlfn.SINGLE(IFERROR(((MMULT(NotlarYuzdelikBasari!$E175:$N175,DersMatris_Degerlendirme!D$4:D$13)/(SUM(DersMatris_Degerlendirme!D$4:D$13)))+(MMULT(NotlarYuzdelikBasari!$AL175:$AU175,DersMatris_Degerlendirme!D$15:D$24)/(SUM(DersMatris_Degerlendirme!D$15:D$24))))/2,0))*(DersMatris!$C$12/100)</f>
        <v>0</v>
      </c>
      <c r="F175" s="208" cm="1">
        <f t="array" ref="F175">_xlfn.SINGLE(IFERROR(((MMULT(NotlarYuzdelikBasari!$E175:$N175,DersMatris_Degerlendirme!E$4:E$13)/(SUM(DersMatris_Degerlendirme!E$4:E$13)))+(MMULT(NotlarYuzdelikBasari!$AL175:$AU175,DersMatris_Degerlendirme!E$15:E$24)/(SUM(DersMatris_Degerlendirme!E$15:E$24))))/2,0))*(DersMatris!$D$12/100)</f>
        <v>0</v>
      </c>
      <c r="G175" s="204" cm="1">
        <f t="array" ref="G175">_xlfn.SINGLE(IFERROR(((MMULT(NotlarYuzdelikBasari!$E175:$N175,DersMatris_Degerlendirme!F$4:F$13)/(SUM(DersMatris_Degerlendirme!F$4:F$13)))+(MMULT(NotlarYuzdelikBasari!$AL175:$AU175,DersMatris_Degerlendirme!F$15:F$24)/(SUM(DersMatris_Degerlendirme!F$15:F$24))))/2,0))*(DersMatris!$E$12/100)</f>
        <v>0</v>
      </c>
      <c r="H175" s="204" cm="1">
        <f t="array" ref="H175">_xlfn.SINGLE(IFERROR(((MMULT(NotlarYuzdelikBasari!$E175:$N175,DersMatris_Degerlendirme!G$4:G$13)/(SUM(DersMatris_Degerlendirme!G$4:G$13)))+(MMULT(NotlarYuzdelikBasari!$AL175:$AU175,DersMatris_Degerlendirme!G$15:G$24)/(SUM(DersMatris_Degerlendirme!G$15:G$24))))/2,0))*(DersMatris!$F$12/100)</f>
        <v>0</v>
      </c>
      <c r="I175" s="204" cm="1">
        <f t="array" ref="I175">_xlfn.SINGLE(IFERROR(((MMULT(NotlarYuzdelikBasari!$E175:$N175,DersMatris_Degerlendirme!H$4:H$13)/(SUM(DersMatris_Degerlendirme!H$4:H$13)))+(MMULT(NotlarYuzdelikBasari!$AL175:$AU175,DersMatris_Degerlendirme!H$15:H$24)/(SUM(DersMatris_Degerlendirme!H$15:H$24))))/2,0))*(DersMatris!$G$12/100)</f>
        <v>0</v>
      </c>
      <c r="J175" s="204" cm="1">
        <f t="array" ref="J175">_xlfn.SINGLE(IFERROR(((MMULT(NotlarYuzdelikBasari!$E175:$N175,DersMatris_Degerlendirme!I$4:I$13)/(SUM(DersMatris_Degerlendirme!I$4:I$13)))+(MMULT(NotlarYuzdelikBasari!$AL175:$AU175,DersMatris_Degerlendirme!I$15:I$24)/(SUM(DersMatris_Degerlendirme!I$15:I$24))))/2,0))*(DersMatris!$H$12/100)</f>
        <v>0</v>
      </c>
      <c r="K175" s="204" cm="1">
        <f t="array" ref="K175">_xlfn.SINGLE(IFERROR(((MMULT(NotlarYuzdelikBasari!$E175:$N175,DersMatris_Degerlendirme!J$4:J$13)/(SUM(DersMatris_Degerlendirme!J$4:J$13)))+(MMULT(NotlarYuzdelikBasari!$AL175:$AU175,DersMatris_Degerlendirme!J$15:J$24)/(SUM(DersMatris_Degerlendirme!J$15:J$24))))/2,0))*(DersMatris!$I$12/100)</f>
        <v>0</v>
      </c>
      <c r="L175" s="204" cm="1">
        <f t="array" ref="L175">_xlfn.SINGLE(IFERROR(((MMULT(NotlarYuzdelikBasari!$E175:$N175,DersMatris_Degerlendirme!K$4:K$13)/(SUM(DersMatris_Degerlendirme!K$4:K$13)))+(MMULT(NotlarYuzdelikBasari!$AL175:$AU175,DersMatris_Degerlendirme!K$15:K$24)/(SUM(DersMatris_Degerlendirme!K$15:K$24))))/2,0))*(DersMatris!$J$12/100)</f>
        <v>0</v>
      </c>
      <c r="M175" s="204" cm="1">
        <f t="array" ref="M175">_xlfn.SINGLE(IFERROR(((MMULT(NotlarYuzdelikBasari!$E175:$N175,DersMatris_Degerlendirme!L$4:L$13)/(SUM(DersMatris_Degerlendirme!L$4:L$13)))+(MMULT(NotlarYuzdelikBasari!$AL175:$AU175,DersMatris_Degerlendirme!L$15:L$24)/(SUM(DersMatris_Degerlendirme!L$15:L$24))))/2,0))*(DersMatris!$K$12/100)</f>
        <v>0</v>
      </c>
      <c r="N175" s="204" cm="1">
        <f t="array" ref="N175">_xlfn.SINGLE(IFERROR(((MMULT(NotlarYuzdelikBasari!$E175:$N175,DersMatris_Degerlendirme!M$4:M$13)/(SUM(DersMatris_Degerlendirme!M$4:M$13)))+(MMULT(NotlarYuzdelikBasari!$AL175:$AU175,DersMatris_Degerlendirme!M$15:M$24)/(SUM(DersMatris_Degerlendirme!M$15:M$24))))/2,0))*(DersMatris!$L$12/100)</f>
        <v>0</v>
      </c>
      <c r="O175" s="204" cm="1">
        <f t="array" ref="O175">_xlfn.SINGLE(IFERROR(((MMULT(NotlarYuzdelikBasari!$E175:$N175,DersMatris_Degerlendirme!N$4:N$13)/(SUM(DersMatris_Degerlendirme!N$4:N$13)))+(MMULT(NotlarYuzdelikBasari!$AL175:$AU175,DersMatris_Degerlendirme!N$15:N$24)/(SUM(DersMatris_Degerlendirme!N$15:N$24))))/2,0))*(DersMatris!$M$12/100)</f>
        <v>0</v>
      </c>
      <c r="P175" s="204" cm="1">
        <f t="array" ref="P175">_xlfn.SINGLE(IFERROR(((MMULT(NotlarYuzdelikBasari!$E175:$N175,DersMatris_Degerlendirme!O$4:O$13)/(SUM(DersMatris_Degerlendirme!O$4:O$13)))+(MMULT(NotlarYuzdelikBasari!$AL175:$AU175,DersMatris_Degerlendirme!O$15:O$24)/(SUM(DersMatris_Degerlendirme!O$15:O$24))))/2,0))*(DersMatris!$N$12/100)</f>
        <v>0</v>
      </c>
      <c r="Q175" s="204" cm="1">
        <f t="array" ref="Q175">_xlfn.SINGLE(IFERROR(((MMULT(NotlarYuzdelikBasari!$E175:$N175,DersMatris_Degerlendirme!P$4:P$13)/(SUM(DersMatris_Degerlendirme!P$4:P$13)))+(MMULT(NotlarYuzdelikBasari!$AL175:$AU175,DersMatris_Degerlendirme!P$15:P$24)/(SUM(DersMatris_Degerlendirme!P$15:P$24))))/2,0))*(DersMatris!$O$12/100)</f>
        <v>0</v>
      </c>
      <c r="R175" s="204" cm="1">
        <f t="array" ref="R175">_xlfn.SINGLE(IFERROR(((MMULT(NotlarYuzdelikBasari!$E175:$N175,DersMatris_Degerlendirme!Q$4:Q$13)/(SUM(DersMatris_Degerlendirme!Q$4:Q$13)))+(MMULT(NotlarYuzdelikBasari!$AL175:$AU175,DersMatris_Degerlendirme!Q$15:Q$24)/(SUM(DersMatris_Degerlendirme!Q$15:Q$24))))/2,0))*(DersMatris!$P$12/100)</f>
        <v>0</v>
      </c>
      <c r="S175" s="204" cm="1">
        <f t="array" ref="S175">_xlfn.SINGLE(IFERROR(((MMULT(NotlarYuzdelikBasari!$E175:$N175,DersMatris_Degerlendirme!R$4:R$13)/(SUM(DersMatris_Degerlendirme!R$4:R$13)))+(MMULT(NotlarYuzdelikBasari!$AL175:$AU175,DersMatris_Degerlendirme!R$15:R$24)/(SUM(DersMatris_Degerlendirme!R$15:R$24))))/2,0))*(DersMatris!$Q$12/100)</f>
        <v>0</v>
      </c>
      <c r="U175" s="188">
        <f>IFERROR(
    (
        IFERROR( MMULT(NotlarYuzdelikBasari!$E175:$N175, Degerlendirme!D$4:D$13) / SUM(Degerlendirme!D$4:D$13), 0 ) +
        IFERROR( MMULT(NotlarYuzdelikBasari!$AL175:$AU175, Degerlendirme!D$15:D$24) / SUM(Degerlendirme!D$15:D$24), 0 )
    ) / 2,
    0
)</f>
        <v>0</v>
      </c>
      <c r="V175" s="188">
        <f>IFERROR(
    (
        IFERROR( MMULT(NotlarYuzdelikBasari!$E175:$N175, Degerlendirme!E$4:E$13) / SUM(Degerlendirme!E$4:E$13), 0 ) +
        IFERROR( MMULT(NotlarYuzdelikBasari!$AL175:$AU175, Degerlendirme!E$15:E$24) / SUM(Degerlendirme!E$15:E$24), 0 )
    ) / 2,
    0
)</f>
        <v>0</v>
      </c>
      <c r="W175" s="188">
        <f>IFERROR(
    (
        IFERROR( MMULT(NotlarYuzdelikBasari!$E175:$N175, Degerlendirme!F$4:F$13) / SUM(Degerlendirme!F$4:F$13), 0 ) +
        IFERROR( MMULT(NotlarYuzdelikBasari!$AL175:$AU175, Degerlendirme!F$15:F$24) / SUM(Degerlendirme!F$15:F$24), 0 )
    ) / 2,
    0
)</f>
        <v>0</v>
      </c>
      <c r="X175" s="188">
        <f>IFERROR(
    (
        IFERROR( MMULT(NotlarYuzdelikBasari!$E175:$N175, Degerlendirme!G$4:G$13) / SUM(Degerlendirme!G$4:G$13), 0 ) +
        IFERROR( MMULT(NotlarYuzdelikBasari!$AL175:$AU175, Degerlendirme!G$15:G$24) / SUM(Degerlendirme!G$15:G$24), 0 )
    ) / 2,
    0
)</f>
        <v>0</v>
      </c>
      <c r="Y175" s="188">
        <f>IFERROR(
    (
        IFERROR( MMULT(NotlarYuzdelikBasari!$E175:$N175, Degerlendirme!H$4:H$13) / SUM(Degerlendirme!H$4:H$13), 0 ) +
        IFERROR( MMULT(NotlarYuzdelikBasari!$AL175:$AU175, Degerlendirme!H$15:H$24) / SUM(Degerlendirme!H$15:H$24), 0 )
    ) / 2,
    0
)</f>
        <v>0</v>
      </c>
      <c r="Z175" s="188">
        <f>IFERROR(
    (
        IFERROR( MMULT(NotlarYuzdelikBasari!$E175:$N175, Degerlendirme!I$4:I$13) / SUM(Degerlendirme!I$4:I$13), 0 ) +
        IFERROR( MMULT(NotlarYuzdelikBasari!$AL175:$AU175, Degerlendirme!I$15:I$24) / SUM(Degerlendirme!I$15:I$24), 0 )
    ) / 2,
    0
)</f>
        <v>0</v>
      </c>
      <c r="AA175" s="188">
        <f>IFERROR(
    (
        IFERROR( MMULT(NotlarYuzdelikBasari!$E175:$N175, Degerlendirme!J$4:J$13) / SUM(Degerlendirme!J$4:J$13), 0 ) +
        IFERROR( MMULT(NotlarYuzdelikBasari!$AL175:$AU175, Degerlendirme!J$15:J$24) / SUM(Degerlendirme!J$15:J$24), 0 )
    ) / 2,
    0
)</f>
        <v>0</v>
      </c>
      <c r="AB175" s="188">
        <f>IFERROR(
    (
        IFERROR( MMULT(NotlarYuzdelikBasari!$E175:$N175, Degerlendirme!K$4:K$13) / SUM(Degerlendirme!K$4:K$13), 0 ) +
        IFERROR( MMULT(NotlarYuzdelikBasari!$AL175:$AU175, Degerlendirme!K$15:K$24) / SUM(Degerlendirme!K$15:K$24), 0 )
    ) / 2,
    0
)</f>
        <v>0</v>
      </c>
    </row>
    <row r="176" spans="1:28" x14ac:dyDescent="0.25">
      <c r="A176" s="95">
        <v>174</v>
      </c>
      <c r="B176" s="141" t="str">
        <f>IF(Notlar!B176&lt;&gt;"",Notlar!B176,"")</f>
        <v/>
      </c>
      <c r="C176" s="142" t="str">
        <f>IF(Notlar!C176&lt;&gt;"",Notlar!C176,"")</f>
        <v/>
      </c>
      <c r="D176" s="183" t="str">
        <f>IF(Notlar!D176&lt;&gt;"",Notlar!D176,"")</f>
        <v/>
      </c>
      <c r="E176" s="208" cm="1">
        <f t="array" ref="E176">_xlfn.SINGLE(IFERROR(((MMULT(NotlarYuzdelikBasari!$E176:$N176,DersMatris_Degerlendirme!D$4:D$13)/(SUM(DersMatris_Degerlendirme!D$4:D$13)))+(MMULT(NotlarYuzdelikBasari!$AL176:$AU176,DersMatris_Degerlendirme!D$15:D$24)/(SUM(DersMatris_Degerlendirme!D$15:D$24))))/2,0))*(DersMatris!$C$12/100)</f>
        <v>0</v>
      </c>
      <c r="F176" s="208" cm="1">
        <f t="array" ref="F176">_xlfn.SINGLE(IFERROR(((MMULT(NotlarYuzdelikBasari!$E176:$N176,DersMatris_Degerlendirme!E$4:E$13)/(SUM(DersMatris_Degerlendirme!E$4:E$13)))+(MMULT(NotlarYuzdelikBasari!$AL176:$AU176,DersMatris_Degerlendirme!E$15:E$24)/(SUM(DersMatris_Degerlendirme!E$15:E$24))))/2,0))*(DersMatris!$D$12/100)</f>
        <v>0</v>
      </c>
      <c r="G176" s="204" cm="1">
        <f t="array" ref="G176">_xlfn.SINGLE(IFERROR(((MMULT(NotlarYuzdelikBasari!$E176:$N176,DersMatris_Degerlendirme!F$4:F$13)/(SUM(DersMatris_Degerlendirme!F$4:F$13)))+(MMULT(NotlarYuzdelikBasari!$AL176:$AU176,DersMatris_Degerlendirme!F$15:F$24)/(SUM(DersMatris_Degerlendirme!F$15:F$24))))/2,0))*(DersMatris!$E$12/100)</f>
        <v>0</v>
      </c>
      <c r="H176" s="204" cm="1">
        <f t="array" ref="H176">_xlfn.SINGLE(IFERROR(((MMULT(NotlarYuzdelikBasari!$E176:$N176,DersMatris_Degerlendirme!G$4:G$13)/(SUM(DersMatris_Degerlendirme!G$4:G$13)))+(MMULT(NotlarYuzdelikBasari!$AL176:$AU176,DersMatris_Degerlendirme!G$15:G$24)/(SUM(DersMatris_Degerlendirme!G$15:G$24))))/2,0))*(DersMatris!$F$12/100)</f>
        <v>0</v>
      </c>
      <c r="I176" s="204" cm="1">
        <f t="array" ref="I176">_xlfn.SINGLE(IFERROR(((MMULT(NotlarYuzdelikBasari!$E176:$N176,DersMatris_Degerlendirme!H$4:H$13)/(SUM(DersMatris_Degerlendirme!H$4:H$13)))+(MMULT(NotlarYuzdelikBasari!$AL176:$AU176,DersMatris_Degerlendirme!H$15:H$24)/(SUM(DersMatris_Degerlendirme!H$15:H$24))))/2,0))*(DersMatris!$G$12/100)</f>
        <v>0</v>
      </c>
      <c r="J176" s="204" cm="1">
        <f t="array" ref="J176">_xlfn.SINGLE(IFERROR(((MMULT(NotlarYuzdelikBasari!$E176:$N176,DersMatris_Degerlendirme!I$4:I$13)/(SUM(DersMatris_Degerlendirme!I$4:I$13)))+(MMULT(NotlarYuzdelikBasari!$AL176:$AU176,DersMatris_Degerlendirme!I$15:I$24)/(SUM(DersMatris_Degerlendirme!I$15:I$24))))/2,0))*(DersMatris!$H$12/100)</f>
        <v>0</v>
      </c>
      <c r="K176" s="204" cm="1">
        <f t="array" ref="K176">_xlfn.SINGLE(IFERROR(((MMULT(NotlarYuzdelikBasari!$E176:$N176,DersMatris_Degerlendirme!J$4:J$13)/(SUM(DersMatris_Degerlendirme!J$4:J$13)))+(MMULT(NotlarYuzdelikBasari!$AL176:$AU176,DersMatris_Degerlendirme!J$15:J$24)/(SUM(DersMatris_Degerlendirme!J$15:J$24))))/2,0))*(DersMatris!$I$12/100)</f>
        <v>0</v>
      </c>
      <c r="L176" s="204" cm="1">
        <f t="array" ref="L176">_xlfn.SINGLE(IFERROR(((MMULT(NotlarYuzdelikBasari!$E176:$N176,DersMatris_Degerlendirme!K$4:K$13)/(SUM(DersMatris_Degerlendirme!K$4:K$13)))+(MMULT(NotlarYuzdelikBasari!$AL176:$AU176,DersMatris_Degerlendirme!K$15:K$24)/(SUM(DersMatris_Degerlendirme!K$15:K$24))))/2,0))*(DersMatris!$J$12/100)</f>
        <v>0</v>
      </c>
      <c r="M176" s="204" cm="1">
        <f t="array" ref="M176">_xlfn.SINGLE(IFERROR(((MMULT(NotlarYuzdelikBasari!$E176:$N176,DersMatris_Degerlendirme!L$4:L$13)/(SUM(DersMatris_Degerlendirme!L$4:L$13)))+(MMULT(NotlarYuzdelikBasari!$AL176:$AU176,DersMatris_Degerlendirme!L$15:L$24)/(SUM(DersMatris_Degerlendirme!L$15:L$24))))/2,0))*(DersMatris!$K$12/100)</f>
        <v>0</v>
      </c>
      <c r="N176" s="204" cm="1">
        <f t="array" ref="N176">_xlfn.SINGLE(IFERROR(((MMULT(NotlarYuzdelikBasari!$E176:$N176,DersMatris_Degerlendirme!M$4:M$13)/(SUM(DersMatris_Degerlendirme!M$4:M$13)))+(MMULT(NotlarYuzdelikBasari!$AL176:$AU176,DersMatris_Degerlendirme!M$15:M$24)/(SUM(DersMatris_Degerlendirme!M$15:M$24))))/2,0))*(DersMatris!$L$12/100)</f>
        <v>0</v>
      </c>
      <c r="O176" s="204" cm="1">
        <f t="array" ref="O176">_xlfn.SINGLE(IFERROR(((MMULT(NotlarYuzdelikBasari!$E176:$N176,DersMatris_Degerlendirme!N$4:N$13)/(SUM(DersMatris_Degerlendirme!N$4:N$13)))+(MMULT(NotlarYuzdelikBasari!$AL176:$AU176,DersMatris_Degerlendirme!N$15:N$24)/(SUM(DersMatris_Degerlendirme!N$15:N$24))))/2,0))*(DersMatris!$M$12/100)</f>
        <v>0</v>
      </c>
      <c r="P176" s="204" cm="1">
        <f t="array" ref="P176">_xlfn.SINGLE(IFERROR(((MMULT(NotlarYuzdelikBasari!$E176:$N176,DersMatris_Degerlendirme!O$4:O$13)/(SUM(DersMatris_Degerlendirme!O$4:O$13)))+(MMULT(NotlarYuzdelikBasari!$AL176:$AU176,DersMatris_Degerlendirme!O$15:O$24)/(SUM(DersMatris_Degerlendirme!O$15:O$24))))/2,0))*(DersMatris!$N$12/100)</f>
        <v>0</v>
      </c>
      <c r="Q176" s="204" cm="1">
        <f t="array" ref="Q176">_xlfn.SINGLE(IFERROR(((MMULT(NotlarYuzdelikBasari!$E176:$N176,DersMatris_Degerlendirme!P$4:P$13)/(SUM(DersMatris_Degerlendirme!P$4:P$13)))+(MMULT(NotlarYuzdelikBasari!$AL176:$AU176,DersMatris_Degerlendirme!P$15:P$24)/(SUM(DersMatris_Degerlendirme!P$15:P$24))))/2,0))*(DersMatris!$O$12/100)</f>
        <v>0</v>
      </c>
      <c r="R176" s="204" cm="1">
        <f t="array" ref="R176">_xlfn.SINGLE(IFERROR(((MMULT(NotlarYuzdelikBasari!$E176:$N176,DersMatris_Degerlendirme!Q$4:Q$13)/(SUM(DersMatris_Degerlendirme!Q$4:Q$13)))+(MMULT(NotlarYuzdelikBasari!$AL176:$AU176,DersMatris_Degerlendirme!Q$15:Q$24)/(SUM(DersMatris_Degerlendirme!Q$15:Q$24))))/2,0))*(DersMatris!$P$12/100)</f>
        <v>0</v>
      </c>
      <c r="S176" s="204" cm="1">
        <f t="array" ref="S176">_xlfn.SINGLE(IFERROR(((MMULT(NotlarYuzdelikBasari!$E176:$N176,DersMatris_Degerlendirme!R$4:R$13)/(SUM(DersMatris_Degerlendirme!R$4:R$13)))+(MMULT(NotlarYuzdelikBasari!$AL176:$AU176,DersMatris_Degerlendirme!R$15:R$24)/(SUM(DersMatris_Degerlendirme!R$15:R$24))))/2,0))*(DersMatris!$Q$12/100)</f>
        <v>0</v>
      </c>
      <c r="U176" s="188">
        <f>IFERROR(
    (
        IFERROR( MMULT(NotlarYuzdelikBasari!$E176:$N176, Degerlendirme!D$4:D$13) / SUM(Degerlendirme!D$4:D$13), 0 ) +
        IFERROR( MMULT(NotlarYuzdelikBasari!$AL176:$AU176, Degerlendirme!D$15:D$24) / SUM(Degerlendirme!D$15:D$24), 0 )
    ) / 2,
    0
)</f>
        <v>0</v>
      </c>
      <c r="V176" s="188">
        <f>IFERROR(
    (
        IFERROR( MMULT(NotlarYuzdelikBasari!$E176:$N176, Degerlendirme!E$4:E$13) / SUM(Degerlendirme!E$4:E$13), 0 ) +
        IFERROR( MMULT(NotlarYuzdelikBasari!$AL176:$AU176, Degerlendirme!E$15:E$24) / SUM(Degerlendirme!E$15:E$24), 0 )
    ) / 2,
    0
)</f>
        <v>0</v>
      </c>
      <c r="W176" s="188">
        <f>IFERROR(
    (
        IFERROR( MMULT(NotlarYuzdelikBasari!$E176:$N176, Degerlendirme!F$4:F$13) / SUM(Degerlendirme!F$4:F$13), 0 ) +
        IFERROR( MMULT(NotlarYuzdelikBasari!$AL176:$AU176, Degerlendirme!F$15:F$24) / SUM(Degerlendirme!F$15:F$24), 0 )
    ) / 2,
    0
)</f>
        <v>0</v>
      </c>
      <c r="X176" s="188">
        <f>IFERROR(
    (
        IFERROR( MMULT(NotlarYuzdelikBasari!$E176:$N176, Degerlendirme!G$4:G$13) / SUM(Degerlendirme!G$4:G$13), 0 ) +
        IFERROR( MMULT(NotlarYuzdelikBasari!$AL176:$AU176, Degerlendirme!G$15:G$24) / SUM(Degerlendirme!G$15:G$24), 0 )
    ) / 2,
    0
)</f>
        <v>0</v>
      </c>
      <c r="Y176" s="188">
        <f>IFERROR(
    (
        IFERROR( MMULT(NotlarYuzdelikBasari!$E176:$N176, Degerlendirme!H$4:H$13) / SUM(Degerlendirme!H$4:H$13), 0 ) +
        IFERROR( MMULT(NotlarYuzdelikBasari!$AL176:$AU176, Degerlendirme!H$15:H$24) / SUM(Degerlendirme!H$15:H$24), 0 )
    ) / 2,
    0
)</f>
        <v>0</v>
      </c>
      <c r="Z176" s="188">
        <f>IFERROR(
    (
        IFERROR( MMULT(NotlarYuzdelikBasari!$E176:$N176, Degerlendirme!I$4:I$13) / SUM(Degerlendirme!I$4:I$13), 0 ) +
        IFERROR( MMULT(NotlarYuzdelikBasari!$AL176:$AU176, Degerlendirme!I$15:I$24) / SUM(Degerlendirme!I$15:I$24), 0 )
    ) / 2,
    0
)</f>
        <v>0</v>
      </c>
      <c r="AA176" s="188">
        <f>IFERROR(
    (
        IFERROR( MMULT(NotlarYuzdelikBasari!$E176:$N176, Degerlendirme!J$4:J$13) / SUM(Degerlendirme!J$4:J$13), 0 ) +
        IFERROR( MMULT(NotlarYuzdelikBasari!$AL176:$AU176, Degerlendirme!J$15:J$24) / SUM(Degerlendirme!J$15:J$24), 0 )
    ) / 2,
    0
)</f>
        <v>0</v>
      </c>
      <c r="AB176" s="188">
        <f>IFERROR(
    (
        IFERROR( MMULT(NotlarYuzdelikBasari!$E176:$N176, Degerlendirme!K$4:K$13) / SUM(Degerlendirme!K$4:K$13), 0 ) +
        IFERROR( MMULT(NotlarYuzdelikBasari!$AL176:$AU176, Degerlendirme!K$15:K$24) / SUM(Degerlendirme!K$15:K$24), 0 )
    ) / 2,
    0
)</f>
        <v>0</v>
      </c>
    </row>
    <row r="177" spans="1:28" x14ac:dyDescent="0.25">
      <c r="A177" s="94">
        <v>175</v>
      </c>
      <c r="B177" s="143" t="str">
        <f>IF(Notlar!B177&lt;&gt;"",Notlar!B177,"")</f>
        <v/>
      </c>
      <c r="C177" s="144" t="str">
        <f>IF(Notlar!C177&lt;&gt;"",Notlar!C177,"")</f>
        <v/>
      </c>
      <c r="D177" s="184" t="str">
        <f>IF(Notlar!D177&lt;&gt;"",Notlar!D177,"")</f>
        <v/>
      </c>
      <c r="E177" s="208" cm="1">
        <f t="array" ref="E177">_xlfn.SINGLE(IFERROR(((MMULT(NotlarYuzdelikBasari!$E177:$N177,DersMatris_Degerlendirme!D$4:D$13)/(SUM(DersMatris_Degerlendirme!D$4:D$13)))+(MMULT(NotlarYuzdelikBasari!$AL177:$AU177,DersMatris_Degerlendirme!D$15:D$24)/(SUM(DersMatris_Degerlendirme!D$15:D$24))))/2,0))*(DersMatris!$C$12/100)</f>
        <v>0</v>
      </c>
      <c r="F177" s="208" cm="1">
        <f t="array" ref="F177">_xlfn.SINGLE(IFERROR(((MMULT(NotlarYuzdelikBasari!$E177:$N177,DersMatris_Degerlendirme!E$4:E$13)/(SUM(DersMatris_Degerlendirme!E$4:E$13)))+(MMULT(NotlarYuzdelikBasari!$AL177:$AU177,DersMatris_Degerlendirme!E$15:E$24)/(SUM(DersMatris_Degerlendirme!E$15:E$24))))/2,0))*(DersMatris!$D$12/100)</f>
        <v>0</v>
      </c>
      <c r="G177" s="204" cm="1">
        <f t="array" ref="G177">_xlfn.SINGLE(IFERROR(((MMULT(NotlarYuzdelikBasari!$E177:$N177,DersMatris_Degerlendirme!F$4:F$13)/(SUM(DersMatris_Degerlendirme!F$4:F$13)))+(MMULT(NotlarYuzdelikBasari!$AL177:$AU177,DersMatris_Degerlendirme!F$15:F$24)/(SUM(DersMatris_Degerlendirme!F$15:F$24))))/2,0))*(DersMatris!$E$12/100)</f>
        <v>0</v>
      </c>
      <c r="H177" s="204" cm="1">
        <f t="array" ref="H177">_xlfn.SINGLE(IFERROR(((MMULT(NotlarYuzdelikBasari!$E177:$N177,DersMatris_Degerlendirme!G$4:G$13)/(SUM(DersMatris_Degerlendirme!G$4:G$13)))+(MMULT(NotlarYuzdelikBasari!$AL177:$AU177,DersMatris_Degerlendirme!G$15:G$24)/(SUM(DersMatris_Degerlendirme!G$15:G$24))))/2,0))*(DersMatris!$F$12/100)</f>
        <v>0</v>
      </c>
      <c r="I177" s="204" cm="1">
        <f t="array" ref="I177">_xlfn.SINGLE(IFERROR(((MMULT(NotlarYuzdelikBasari!$E177:$N177,DersMatris_Degerlendirme!H$4:H$13)/(SUM(DersMatris_Degerlendirme!H$4:H$13)))+(MMULT(NotlarYuzdelikBasari!$AL177:$AU177,DersMatris_Degerlendirme!H$15:H$24)/(SUM(DersMatris_Degerlendirme!H$15:H$24))))/2,0))*(DersMatris!$G$12/100)</f>
        <v>0</v>
      </c>
      <c r="J177" s="204" cm="1">
        <f t="array" ref="J177">_xlfn.SINGLE(IFERROR(((MMULT(NotlarYuzdelikBasari!$E177:$N177,DersMatris_Degerlendirme!I$4:I$13)/(SUM(DersMatris_Degerlendirme!I$4:I$13)))+(MMULT(NotlarYuzdelikBasari!$AL177:$AU177,DersMatris_Degerlendirme!I$15:I$24)/(SUM(DersMatris_Degerlendirme!I$15:I$24))))/2,0))*(DersMatris!$H$12/100)</f>
        <v>0</v>
      </c>
      <c r="K177" s="204" cm="1">
        <f t="array" ref="K177">_xlfn.SINGLE(IFERROR(((MMULT(NotlarYuzdelikBasari!$E177:$N177,DersMatris_Degerlendirme!J$4:J$13)/(SUM(DersMatris_Degerlendirme!J$4:J$13)))+(MMULT(NotlarYuzdelikBasari!$AL177:$AU177,DersMatris_Degerlendirme!J$15:J$24)/(SUM(DersMatris_Degerlendirme!J$15:J$24))))/2,0))*(DersMatris!$I$12/100)</f>
        <v>0</v>
      </c>
      <c r="L177" s="204" cm="1">
        <f t="array" ref="L177">_xlfn.SINGLE(IFERROR(((MMULT(NotlarYuzdelikBasari!$E177:$N177,DersMatris_Degerlendirme!K$4:K$13)/(SUM(DersMatris_Degerlendirme!K$4:K$13)))+(MMULT(NotlarYuzdelikBasari!$AL177:$AU177,DersMatris_Degerlendirme!K$15:K$24)/(SUM(DersMatris_Degerlendirme!K$15:K$24))))/2,0))*(DersMatris!$J$12/100)</f>
        <v>0</v>
      </c>
      <c r="M177" s="204" cm="1">
        <f t="array" ref="M177">_xlfn.SINGLE(IFERROR(((MMULT(NotlarYuzdelikBasari!$E177:$N177,DersMatris_Degerlendirme!L$4:L$13)/(SUM(DersMatris_Degerlendirme!L$4:L$13)))+(MMULT(NotlarYuzdelikBasari!$AL177:$AU177,DersMatris_Degerlendirme!L$15:L$24)/(SUM(DersMatris_Degerlendirme!L$15:L$24))))/2,0))*(DersMatris!$K$12/100)</f>
        <v>0</v>
      </c>
      <c r="N177" s="204" cm="1">
        <f t="array" ref="N177">_xlfn.SINGLE(IFERROR(((MMULT(NotlarYuzdelikBasari!$E177:$N177,DersMatris_Degerlendirme!M$4:M$13)/(SUM(DersMatris_Degerlendirme!M$4:M$13)))+(MMULT(NotlarYuzdelikBasari!$AL177:$AU177,DersMatris_Degerlendirme!M$15:M$24)/(SUM(DersMatris_Degerlendirme!M$15:M$24))))/2,0))*(DersMatris!$L$12/100)</f>
        <v>0</v>
      </c>
      <c r="O177" s="204" cm="1">
        <f t="array" ref="O177">_xlfn.SINGLE(IFERROR(((MMULT(NotlarYuzdelikBasari!$E177:$N177,DersMatris_Degerlendirme!N$4:N$13)/(SUM(DersMatris_Degerlendirme!N$4:N$13)))+(MMULT(NotlarYuzdelikBasari!$AL177:$AU177,DersMatris_Degerlendirme!N$15:N$24)/(SUM(DersMatris_Degerlendirme!N$15:N$24))))/2,0))*(DersMatris!$M$12/100)</f>
        <v>0</v>
      </c>
      <c r="P177" s="204" cm="1">
        <f t="array" ref="P177">_xlfn.SINGLE(IFERROR(((MMULT(NotlarYuzdelikBasari!$E177:$N177,DersMatris_Degerlendirme!O$4:O$13)/(SUM(DersMatris_Degerlendirme!O$4:O$13)))+(MMULT(NotlarYuzdelikBasari!$AL177:$AU177,DersMatris_Degerlendirme!O$15:O$24)/(SUM(DersMatris_Degerlendirme!O$15:O$24))))/2,0))*(DersMatris!$N$12/100)</f>
        <v>0</v>
      </c>
      <c r="Q177" s="204" cm="1">
        <f t="array" ref="Q177">_xlfn.SINGLE(IFERROR(((MMULT(NotlarYuzdelikBasari!$E177:$N177,DersMatris_Degerlendirme!P$4:P$13)/(SUM(DersMatris_Degerlendirme!P$4:P$13)))+(MMULT(NotlarYuzdelikBasari!$AL177:$AU177,DersMatris_Degerlendirme!P$15:P$24)/(SUM(DersMatris_Degerlendirme!P$15:P$24))))/2,0))*(DersMatris!$O$12/100)</f>
        <v>0</v>
      </c>
      <c r="R177" s="204" cm="1">
        <f t="array" ref="R177">_xlfn.SINGLE(IFERROR(((MMULT(NotlarYuzdelikBasari!$E177:$N177,DersMatris_Degerlendirme!Q$4:Q$13)/(SUM(DersMatris_Degerlendirme!Q$4:Q$13)))+(MMULT(NotlarYuzdelikBasari!$AL177:$AU177,DersMatris_Degerlendirme!Q$15:Q$24)/(SUM(DersMatris_Degerlendirme!Q$15:Q$24))))/2,0))*(DersMatris!$P$12/100)</f>
        <v>0</v>
      </c>
      <c r="S177" s="204" cm="1">
        <f t="array" ref="S177">_xlfn.SINGLE(IFERROR(((MMULT(NotlarYuzdelikBasari!$E177:$N177,DersMatris_Degerlendirme!R$4:R$13)/(SUM(DersMatris_Degerlendirme!R$4:R$13)))+(MMULT(NotlarYuzdelikBasari!$AL177:$AU177,DersMatris_Degerlendirme!R$15:R$24)/(SUM(DersMatris_Degerlendirme!R$15:R$24))))/2,0))*(DersMatris!$Q$12/100)</f>
        <v>0</v>
      </c>
      <c r="U177" s="188">
        <f>IFERROR(
    (
        IFERROR( MMULT(NotlarYuzdelikBasari!$E177:$N177, Degerlendirme!D$4:D$13) / SUM(Degerlendirme!D$4:D$13), 0 ) +
        IFERROR( MMULT(NotlarYuzdelikBasari!$AL177:$AU177, Degerlendirme!D$15:D$24) / SUM(Degerlendirme!D$15:D$24), 0 )
    ) / 2,
    0
)</f>
        <v>0</v>
      </c>
      <c r="V177" s="188">
        <f>IFERROR(
    (
        IFERROR( MMULT(NotlarYuzdelikBasari!$E177:$N177, Degerlendirme!E$4:E$13) / SUM(Degerlendirme!E$4:E$13), 0 ) +
        IFERROR( MMULT(NotlarYuzdelikBasari!$AL177:$AU177, Degerlendirme!E$15:E$24) / SUM(Degerlendirme!E$15:E$24), 0 )
    ) / 2,
    0
)</f>
        <v>0</v>
      </c>
      <c r="W177" s="188">
        <f>IFERROR(
    (
        IFERROR( MMULT(NotlarYuzdelikBasari!$E177:$N177, Degerlendirme!F$4:F$13) / SUM(Degerlendirme!F$4:F$13), 0 ) +
        IFERROR( MMULT(NotlarYuzdelikBasari!$AL177:$AU177, Degerlendirme!F$15:F$24) / SUM(Degerlendirme!F$15:F$24), 0 )
    ) / 2,
    0
)</f>
        <v>0</v>
      </c>
      <c r="X177" s="188">
        <f>IFERROR(
    (
        IFERROR( MMULT(NotlarYuzdelikBasari!$E177:$N177, Degerlendirme!G$4:G$13) / SUM(Degerlendirme!G$4:G$13), 0 ) +
        IFERROR( MMULT(NotlarYuzdelikBasari!$AL177:$AU177, Degerlendirme!G$15:G$24) / SUM(Degerlendirme!G$15:G$24), 0 )
    ) / 2,
    0
)</f>
        <v>0</v>
      </c>
      <c r="Y177" s="188">
        <f>IFERROR(
    (
        IFERROR( MMULT(NotlarYuzdelikBasari!$E177:$N177, Degerlendirme!H$4:H$13) / SUM(Degerlendirme!H$4:H$13), 0 ) +
        IFERROR( MMULT(NotlarYuzdelikBasari!$AL177:$AU177, Degerlendirme!H$15:H$24) / SUM(Degerlendirme!H$15:H$24), 0 )
    ) / 2,
    0
)</f>
        <v>0</v>
      </c>
      <c r="Z177" s="188">
        <f>IFERROR(
    (
        IFERROR( MMULT(NotlarYuzdelikBasari!$E177:$N177, Degerlendirme!I$4:I$13) / SUM(Degerlendirme!I$4:I$13), 0 ) +
        IFERROR( MMULT(NotlarYuzdelikBasari!$AL177:$AU177, Degerlendirme!I$15:I$24) / SUM(Degerlendirme!I$15:I$24), 0 )
    ) / 2,
    0
)</f>
        <v>0</v>
      </c>
      <c r="AA177" s="188">
        <f>IFERROR(
    (
        IFERROR( MMULT(NotlarYuzdelikBasari!$E177:$N177, Degerlendirme!J$4:J$13) / SUM(Degerlendirme!J$4:J$13), 0 ) +
        IFERROR( MMULT(NotlarYuzdelikBasari!$AL177:$AU177, Degerlendirme!J$15:J$24) / SUM(Degerlendirme!J$15:J$24), 0 )
    ) / 2,
    0
)</f>
        <v>0</v>
      </c>
      <c r="AB177" s="188">
        <f>IFERROR(
    (
        IFERROR( MMULT(NotlarYuzdelikBasari!$E177:$N177, Degerlendirme!K$4:K$13) / SUM(Degerlendirme!K$4:K$13), 0 ) +
        IFERROR( MMULT(NotlarYuzdelikBasari!$AL177:$AU177, Degerlendirme!K$15:K$24) / SUM(Degerlendirme!K$15:K$24), 0 )
    ) / 2,
    0
)</f>
        <v>0</v>
      </c>
    </row>
    <row r="178" spans="1:28" x14ac:dyDescent="0.25">
      <c r="A178" s="95">
        <v>176</v>
      </c>
      <c r="B178" s="141" t="str">
        <f>IF(Notlar!B178&lt;&gt;"",Notlar!B178,"")</f>
        <v/>
      </c>
      <c r="C178" s="142" t="str">
        <f>IF(Notlar!C178&lt;&gt;"",Notlar!C178,"")</f>
        <v/>
      </c>
      <c r="D178" s="183" t="str">
        <f>IF(Notlar!D178&lt;&gt;"",Notlar!D178,"")</f>
        <v/>
      </c>
      <c r="E178" s="208" cm="1">
        <f t="array" ref="E178">_xlfn.SINGLE(IFERROR(((MMULT(NotlarYuzdelikBasari!$E178:$N178,DersMatris_Degerlendirme!D$4:D$13)/(SUM(DersMatris_Degerlendirme!D$4:D$13)))+(MMULT(NotlarYuzdelikBasari!$AL178:$AU178,DersMatris_Degerlendirme!D$15:D$24)/(SUM(DersMatris_Degerlendirme!D$15:D$24))))/2,0))*(DersMatris!$C$12/100)</f>
        <v>0</v>
      </c>
      <c r="F178" s="208" cm="1">
        <f t="array" ref="F178">_xlfn.SINGLE(IFERROR(((MMULT(NotlarYuzdelikBasari!$E178:$N178,DersMatris_Degerlendirme!E$4:E$13)/(SUM(DersMatris_Degerlendirme!E$4:E$13)))+(MMULT(NotlarYuzdelikBasari!$AL178:$AU178,DersMatris_Degerlendirme!E$15:E$24)/(SUM(DersMatris_Degerlendirme!E$15:E$24))))/2,0))*(DersMatris!$D$12/100)</f>
        <v>0</v>
      </c>
      <c r="G178" s="204" cm="1">
        <f t="array" ref="G178">_xlfn.SINGLE(IFERROR(((MMULT(NotlarYuzdelikBasari!$E178:$N178,DersMatris_Degerlendirme!F$4:F$13)/(SUM(DersMatris_Degerlendirme!F$4:F$13)))+(MMULT(NotlarYuzdelikBasari!$AL178:$AU178,DersMatris_Degerlendirme!F$15:F$24)/(SUM(DersMatris_Degerlendirme!F$15:F$24))))/2,0))*(DersMatris!$E$12/100)</f>
        <v>0</v>
      </c>
      <c r="H178" s="204" cm="1">
        <f t="array" ref="H178">_xlfn.SINGLE(IFERROR(((MMULT(NotlarYuzdelikBasari!$E178:$N178,DersMatris_Degerlendirme!G$4:G$13)/(SUM(DersMatris_Degerlendirme!G$4:G$13)))+(MMULT(NotlarYuzdelikBasari!$AL178:$AU178,DersMatris_Degerlendirme!G$15:G$24)/(SUM(DersMatris_Degerlendirme!G$15:G$24))))/2,0))*(DersMatris!$F$12/100)</f>
        <v>0</v>
      </c>
      <c r="I178" s="204" cm="1">
        <f t="array" ref="I178">_xlfn.SINGLE(IFERROR(((MMULT(NotlarYuzdelikBasari!$E178:$N178,DersMatris_Degerlendirme!H$4:H$13)/(SUM(DersMatris_Degerlendirme!H$4:H$13)))+(MMULT(NotlarYuzdelikBasari!$AL178:$AU178,DersMatris_Degerlendirme!H$15:H$24)/(SUM(DersMatris_Degerlendirme!H$15:H$24))))/2,0))*(DersMatris!$G$12/100)</f>
        <v>0</v>
      </c>
      <c r="J178" s="204" cm="1">
        <f t="array" ref="J178">_xlfn.SINGLE(IFERROR(((MMULT(NotlarYuzdelikBasari!$E178:$N178,DersMatris_Degerlendirme!I$4:I$13)/(SUM(DersMatris_Degerlendirme!I$4:I$13)))+(MMULT(NotlarYuzdelikBasari!$AL178:$AU178,DersMatris_Degerlendirme!I$15:I$24)/(SUM(DersMatris_Degerlendirme!I$15:I$24))))/2,0))*(DersMatris!$H$12/100)</f>
        <v>0</v>
      </c>
      <c r="K178" s="204" cm="1">
        <f t="array" ref="K178">_xlfn.SINGLE(IFERROR(((MMULT(NotlarYuzdelikBasari!$E178:$N178,DersMatris_Degerlendirme!J$4:J$13)/(SUM(DersMatris_Degerlendirme!J$4:J$13)))+(MMULT(NotlarYuzdelikBasari!$AL178:$AU178,DersMatris_Degerlendirme!J$15:J$24)/(SUM(DersMatris_Degerlendirme!J$15:J$24))))/2,0))*(DersMatris!$I$12/100)</f>
        <v>0</v>
      </c>
      <c r="L178" s="204" cm="1">
        <f t="array" ref="L178">_xlfn.SINGLE(IFERROR(((MMULT(NotlarYuzdelikBasari!$E178:$N178,DersMatris_Degerlendirme!K$4:K$13)/(SUM(DersMatris_Degerlendirme!K$4:K$13)))+(MMULT(NotlarYuzdelikBasari!$AL178:$AU178,DersMatris_Degerlendirme!K$15:K$24)/(SUM(DersMatris_Degerlendirme!K$15:K$24))))/2,0))*(DersMatris!$J$12/100)</f>
        <v>0</v>
      </c>
      <c r="M178" s="204" cm="1">
        <f t="array" ref="M178">_xlfn.SINGLE(IFERROR(((MMULT(NotlarYuzdelikBasari!$E178:$N178,DersMatris_Degerlendirme!L$4:L$13)/(SUM(DersMatris_Degerlendirme!L$4:L$13)))+(MMULT(NotlarYuzdelikBasari!$AL178:$AU178,DersMatris_Degerlendirme!L$15:L$24)/(SUM(DersMatris_Degerlendirme!L$15:L$24))))/2,0))*(DersMatris!$K$12/100)</f>
        <v>0</v>
      </c>
      <c r="N178" s="204" cm="1">
        <f t="array" ref="N178">_xlfn.SINGLE(IFERROR(((MMULT(NotlarYuzdelikBasari!$E178:$N178,DersMatris_Degerlendirme!M$4:M$13)/(SUM(DersMatris_Degerlendirme!M$4:M$13)))+(MMULT(NotlarYuzdelikBasari!$AL178:$AU178,DersMatris_Degerlendirme!M$15:M$24)/(SUM(DersMatris_Degerlendirme!M$15:M$24))))/2,0))*(DersMatris!$L$12/100)</f>
        <v>0</v>
      </c>
      <c r="O178" s="204" cm="1">
        <f t="array" ref="O178">_xlfn.SINGLE(IFERROR(((MMULT(NotlarYuzdelikBasari!$E178:$N178,DersMatris_Degerlendirme!N$4:N$13)/(SUM(DersMatris_Degerlendirme!N$4:N$13)))+(MMULT(NotlarYuzdelikBasari!$AL178:$AU178,DersMatris_Degerlendirme!N$15:N$24)/(SUM(DersMatris_Degerlendirme!N$15:N$24))))/2,0))*(DersMatris!$M$12/100)</f>
        <v>0</v>
      </c>
      <c r="P178" s="204" cm="1">
        <f t="array" ref="P178">_xlfn.SINGLE(IFERROR(((MMULT(NotlarYuzdelikBasari!$E178:$N178,DersMatris_Degerlendirme!O$4:O$13)/(SUM(DersMatris_Degerlendirme!O$4:O$13)))+(MMULT(NotlarYuzdelikBasari!$AL178:$AU178,DersMatris_Degerlendirme!O$15:O$24)/(SUM(DersMatris_Degerlendirme!O$15:O$24))))/2,0))*(DersMatris!$N$12/100)</f>
        <v>0</v>
      </c>
      <c r="Q178" s="204" cm="1">
        <f t="array" ref="Q178">_xlfn.SINGLE(IFERROR(((MMULT(NotlarYuzdelikBasari!$E178:$N178,DersMatris_Degerlendirme!P$4:P$13)/(SUM(DersMatris_Degerlendirme!P$4:P$13)))+(MMULT(NotlarYuzdelikBasari!$AL178:$AU178,DersMatris_Degerlendirme!P$15:P$24)/(SUM(DersMatris_Degerlendirme!P$15:P$24))))/2,0))*(DersMatris!$O$12/100)</f>
        <v>0</v>
      </c>
      <c r="R178" s="204" cm="1">
        <f t="array" ref="R178">_xlfn.SINGLE(IFERROR(((MMULT(NotlarYuzdelikBasari!$E178:$N178,DersMatris_Degerlendirme!Q$4:Q$13)/(SUM(DersMatris_Degerlendirme!Q$4:Q$13)))+(MMULT(NotlarYuzdelikBasari!$AL178:$AU178,DersMatris_Degerlendirme!Q$15:Q$24)/(SUM(DersMatris_Degerlendirme!Q$15:Q$24))))/2,0))*(DersMatris!$P$12/100)</f>
        <v>0</v>
      </c>
      <c r="S178" s="204" cm="1">
        <f t="array" ref="S178">_xlfn.SINGLE(IFERROR(((MMULT(NotlarYuzdelikBasari!$E178:$N178,DersMatris_Degerlendirme!R$4:R$13)/(SUM(DersMatris_Degerlendirme!R$4:R$13)))+(MMULT(NotlarYuzdelikBasari!$AL178:$AU178,DersMatris_Degerlendirme!R$15:R$24)/(SUM(DersMatris_Degerlendirme!R$15:R$24))))/2,0))*(DersMatris!$Q$12/100)</f>
        <v>0</v>
      </c>
      <c r="U178" s="188">
        <f>IFERROR(
    (
        IFERROR( MMULT(NotlarYuzdelikBasari!$E178:$N178, Degerlendirme!D$4:D$13) / SUM(Degerlendirme!D$4:D$13), 0 ) +
        IFERROR( MMULT(NotlarYuzdelikBasari!$AL178:$AU178, Degerlendirme!D$15:D$24) / SUM(Degerlendirme!D$15:D$24), 0 )
    ) / 2,
    0
)</f>
        <v>0</v>
      </c>
      <c r="V178" s="188">
        <f>IFERROR(
    (
        IFERROR( MMULT(NotlarYuzdelikBasari!$E178:$N178, Degerlendirme!E$4:E$13) / SUM(Degerlendirme!E$4:E$13), 0 ) +
        IFERROR( MMULT(NotlarYuzdelikBasari!$AL178:$AU178, Degerlendirme!E$15:E$24) / SUM(Degerlendirme!E$15:E$24), 0 )
    ) / 2,
    0
)</f>
        <v>0</v>
      </c>
      <c r="W178" s="188">
        <f>IFERROR(
    (
        IFERROR( MMULT(NotlarYuzdelikBasari!$E178:$N178, Degerlendirme!F$4:F$13) / SUM(Degerlendirme!F$4:F$13), 0 ) +
        IFERROR( MMULT(NotlarYuzdelikBasari!$AL178:$AU178, Degerlendirme!F$15:F$24) / SUM(Degerlendirme!F$15:F$24), 0 )
    ) / 2,
    0
)</f>
        <v>0</v>
      </c>
      <c r="X178" s="188">
        <f>IFERROR(
    (
        IFERROR( MMULT(NotlarYuzdelikBasari!$E178:$N178, Degerlendirme!G$4:G$13) / SUM(Degerlendirme!G$4:G$13), 0 ) +
        IFERROR( MMULT(NotlarYuzdelikBasari!$AL178:$AU178, Degerlendirme!G$15:G$24) / SUM(Degerlendirme!G$15:G$24), 0 )
    ) / 2,
    0
)</f>
        <v>0</v>
      </c>
      <c r="Y178" s="188">
        <f>IFERROR(
    (
        IFERROR( MMULT(NotlarYuzdelikBasari!$E178:$N178, Degerlendirme!H$4:H$13) / SUM(Degerlendirme!H$4:H$13), 0 ) +
        IFERROR( MMULT(NotlarYuzdelikBasari!$AL178:$AU178, Degerlendirme!H$15:H$24) / SUM(Degerlendirme!H$15:H$24), 0 )
    ) / 2,
    0
)</f>
        <v>0</v>
      </c>
      <c r="Z178" s="188">
        <f>IFERROR(
    (
        IFERROR( MMULT(NotlarYuzdelikBasari!$E178:$N178, Degerlendirme!I$4:I$13) / SUM(Degerlendirme!I$4:I$13), 0 ) +
        IFERROR( MMULT(NotlarYuzdelikBasari!$AL178:$AU178, Degerlendirme!I$15:I$24) / SUM(Degerlendirme!I$15:I$24), 0 )
    ) / 2,
    0
)</f>
        <v>0</v>
      </c>
      <c r="AA178" s="188">
        <f>IFERROR(
    (
        IFERROR( MMULT(NotlarYuzdelikBasari!$E178:$N178, Degerlendirme!J$4:J$13) / SUM(Degerlendirme!J$4:J$13), 0 ) +
        IFERROR( MMULT(NotlarYuzdelikBasari!$AL178:$AU178, Degerlendirme!J$15:J$24) / SUM(Degerlendirme!J$15:J$24), 0 )
    ) / 2,
    0
)</f>
        <v>0</v>
      </c>
      <c r="AB178" s="188">
        <f>IFERROR(
    (
        IFERROR( MMULT(NotlarYuzdelikBasari!$E178:$N178, Degerlendirme!K$4:K$13) / SUM(Degerlendirme!K$4:K$13), 0 ) +
        IFERROR( MMULT(NotlarYuzdelikBasari!$AL178:$AU178, Degerlendirme!K$15:K$24) / SUM(Degerlendirme!K$15:K$24), 0 )
    ) / 2,
    0
)</f>
        <v>0</v>
      </c>
    </row>
    <row r="179" spans="1:28" x14ac:dyDescent="0.25">
      <c r="A179" s="94">
        <v>177</v>
      </c>
      <c r="B179" s="143" t="str">
        <f>IF(Notlar!B179&lt;&gt;"",Notlar!B179,"")</f>
        <v/>
      </c>
      <c r="C179" s="144" t="str">
        <f>IF(Notlar!C179&lt;&gt;"",Notlar!C179,"")</f>
        <v/>
      </c>
      <c r="D179" s="184" t="str">
        <f>IF(Notlar!D179&lt;&gt;"",Notlar!D179,"")</f>
        <v/>
      </c>
      <c r="E179" s="208" cm="1">
        <f t="array" ref="E179">_xlfn.SINGLE(IFERROR(((MMULT(NotlarYuzdelikBasari!$E179:$N179,DersMatris_Degerlendirme!D$4:D$13)/(SUM(DersMatris_Degerlendirme!D$4:D$13)))+(MMULT(NotlarYuzdelikBasari!$AL179:$AU179,DersMatris_Degerlendirme!D$15:D$24)/(SUM(DersMatris_Degerlendirme!D$15:D$24))))/2,0))*(DersMatris!$C$12/100)</f>
        <v>0</v>
      </c>
      <c r="F179" s="208" cm="1">
        <f t="array" ref="F179">_xlfn.SINGLE(IFERROR(((MMULT(NotlarYuzdelikBasari!$E179:$N179,DersMatris_Degerlendirme!E$4:E$13)/(SUM(DersMatris_Degerlendirme!E$4:E$13)))+(MMULT(NotlarYuzdelikBasari!$AL179:$AU179,DersMatris_Degerlendirme!E$15:E$24)/(SUM(DersMatris_Degerlendirme!E$15:E$24))))/2,0))*(DersMatris!$D$12/100)</f>
        <v>0</v>
      </c>
      <c r="G179" s="204" cm="1">
        <f t="array" ref="G179">_xlfn.SINGLE(IFERROR(((MMULT(NotlarYuzdelikBasari!$E179:$N179,DersMatris_Degerlendirme!F$4:F$13)/(SUM(DersMatris_Degerlendirme!F$4:F$13)))+(MMULT(NotlarYuzdelikBasari!$AL179:$AU179,DersMatris_Degerlendirme!F$15:F$24)/(SUM(DersMatris_Degerlendirme!F$15:F$24))))/2,0))*(DersMatris!$E$12/100)</f>
        <v>0</v>
      </c>
      <c r="H179" s="204" cm="1">
        <f t="array" ref="H179">_xlfn.SINGLE(IFERROR(((MMULT(NotlarYuzdelikBasari!$E179:$N179,DersMatris_Degerlendirme!G$4:G$13)/(SUM(DersMatris_Degerlendirme!G$4:G$13)))+(MMULT(NotlarYuzdelikBasari!$AL179:$AU179,DersMatris_Degerlendirme!G$15:G$24)/(SUM(DersMatris_Degerlendirme!G$15:G$24))))/2,0))*(DersMatris!$F$12/100)</f>
        <v>0</v>
      </c>
      <c r="I179" s="204" cm="1">
        <f t="array" ref="I179">_xlfn.SINGLE(IFERROR(((MMULT(NotlarYuzdelikBasari!$E179:$N179,DersMatris_Degerlendirme!H$4:H$13)/(SUM(DersMatris_Degerlendirme!H$4:H$13)))+(MMULT(NotlarYuzdelikBasari!$AL179:$AU179,DersMatris_Degerlendirme!H$15:H$24)/(SUM(DersMatris_Degerlendirme!H$15:H$24))))/2,0))*(DersMatris!$G$12/100)</f>
        <v>0</v>
      </c>
      <c r="J179" s="204" cm="1">
        <f t="array" ref="J179">_xlfn.SINGLE(IFERROR(((MMULT(NotlarYuzdelikBasari!$E179:$N179,DersMatris_Degerlendirme!I$4:I$13)/(SUM(DersMatris_Degerlendirme!I$4:I$13)))+(MMULT(NotlarYuzdelikBasari!$AL179:$AU179,DersMatris_Degerlendirme!I$15:I$24)/(SUM(DersMatris_Degerlendirme!I$15:I$24))))/2,0))*(DersMatris!$H$12/100)</f>
        <v>0</v>
      </c>
      <c r="K179" s="204" cm="1">
        <f t="array" ref="K179">_xlfn.SINGLE(IFERROR(((MMULT(NotlarYuzdelikBasari!$E179:$N179,DersMatris_Degerlendirme!J$4:J$13)/(SUM(DersMatris_Degerlendirme!J$4:J$13)))+(MMULT(NotlarYuzdelikBasari!$AL179:$AU179,DersMatris_Degerlendirme!J$15:J$24)/(SUM(DersMatris_Degerlendirme!J$15:J$24))))/2,0))*(DersMatris!$I$12/100)</f>
        <v>0</v>
      </c>
      <c r="L179" s="204" cm="1">
        <f t="array" ref="L179">_xlfn.SINGLE(IFERROR(((MMULT(NotlarYuzdelikBasari!$E179:$N179,DersMatris_Degerlendirme!K$4:K$13)/(SUM(DersMatris_Degerlendirme!K$4:K$13)))+(MMULT(NotlarYuzdelikBasari!$AL179:$AU179,DersMatris_Degerlendirme!K$15:K$24)/(SUM(DersMatris_Degerlendirme!K$15:K$24))))/2,0))*(DersMatris!$J$12/100)</f>
        <v>0</v>
      </c>
      <c r="M179" s="204" cm="1">
        <f t="array" ref="M179">_xlfn.SINGLE(IFERROR(((MMULT(NotlarYuzdelikBasari!$E179:$N179,DersMatris_Degerlendirme!L$4:L$13)/(SUM(DersMatris_Degerlendirme!L$4:L$13)))+(MMULT(NotlarYuzdelikBasari!$AL179:$AU179,DersMatris_Degerlendirme!L$15:L$24)/(SUM(DersMatris_Degerlendirme!L$15:L$24))))/2,0))*(DersMatris!$K$12/100)</f>
        <v>0</v>
      </c>
      <c r="N179" s="204" cm="1">
        <f t="array" ref="N179">_xlfn.SINGLE(IFERROR(((MMULT(NotlarYuzdelikBasari!$E179:$N179,DersMatris_Degerlendirme!M$4:M$13)/(SUM(DersMatris_Degerlendirme!M$4:M$13)))+(MMULT(NotlarYuzdelikBasari!$AL179:$AU179,DersMatris_Degerlendirme!M$15:M$24)/(SUM(DersMatris_Degerlendirme!M$15:M$24))))/2,0))*(DersMatris!$L$12/100)</f>
        <v>0</v>
      </c>
      <c r="O179" s="204" cm="1">
        <f t="array" ref="O179">_xlfn.SINGLE(IFERROR(((MMULT(NotlarYuzdelikBasari!$E179:$N179,DersMatris_Degerlendirme!N$4:N$13)/(SUM(DersMatris_Degerlendirme!N$4:N$13)))+(MMULT(NotlarYuzdelikBasari!$AL179:$AU179,DersMatris_Degerlendirme!N$15:N$24)/(SUM(DersMatris_Degerlendirme!N$15:N$24))))/2,0))*(DersMatris!$M$12/100)</f>
        <v>0</v>
      </c>
      <c r="P179" s="204" cm="1">
        <f t="array" ref="P179">_xlfn.SINGLE(IFERROR(((MMULT(NotlarYuzdelikBasari!$E179:$N179,DersMatris_Degerlendirme!O$4:O$13)/(SUM(DersMatris_Degerlendirme!O$4:O$13)))+(MMULT(NotlarYuzdelikBasari!$AL179:$AU179,DersMatris_Degerlendirme!O$15:O$24)/(SUM(DersMatris_Degerlendirme!O$15:O$24))))/2,0))*(DersMatris!$N$12/100)</f>
        <v>0</v>
      </c>
      <c r="Q179" s="204" cm="1">
        <f t="array" ref="Q179">_xlfn.SINGLE(IFERROR(((MMULT(NotlarYuzdelikBasari!$E179:$N179,DersMatris_Degerlendirme!P$4:P$13)/(SUM(DersMatris_Degerlendirme!P$4:P$13)))+(MMULT(NotlarYuzdelikBasari!$AL179:$AU179,DersMatris_Degerlendirme!P$15:P$24)/(SUM(DersMatris_Degerlendirme!P$15:P$24))))/2,0))*(DersMatris!$O$12/100)</f>
        <v>0</v>
      </c>
      <c r="R179" s="204" cm="1">
        <f t="array" ref="R179">_xlfn.SINGLE(IFERROR(((MMULT(NotlarYuzdelikBasari!$E179:$N179,DersMatris_Degerlendirme!Q$4:Q$13)/(SUM(DersMatris_Degerlendirme!Q$4:Q$13)))+(MMULT(NotlarYuzdelikBasari!$AL179:$AU179,DersMatris_Degerlendirme!Q$15:Q$24)/(SUM(DersMatris_Degerlendirme!Q$15:Q$24))))/2,0))*(DersMatris!$P$12/100)</f>
        <v>0</v>
      </c>
      <c r="S179" s="204" cm="1">
        <f t="array" ref="S179">_xlfn.SINGLE(IFERROR(((MMULT(NotlarYuzdelikBasari!$E179:$N179,DersMatris_Degerlendirme!R$4:R$13)/(SUM(DersMatris_Degerlendirme!R$4:R$13)))+(MMULT(NotlarYuzdelikBasari!$AL179:$AU179,DersMatris_Degerlendirme!R$15:R$24)/(SUM(DersMatris_Degerlendirme!R$15:R$24))))/2,0))*(DersMatris!$Q$12/100)</f>
        <v>0</v>
      </c>
      <c r="U179" s="188">
        <f>IFERROR(
    (
        IFERROR( MMULT(NotlarYuzdelikBasari!$E179:$N179, Degerlendirme!D$4:D$13) / SUM(Degerlendirme!D$4:D$13), 0 ) +
        IFERROR( MMULT(NotlarYuzdelikBasari!$AL179:$AU179, Degerlendirme!D$15:D$24) / SUM(Degerlendirme!D$15:D$24), 0 )
    ) / 2,
    0
)</f>
        <v>0</v>
      </c>
      <c r="V179" s="188">
        <f>IFERROR(
    (
        IFERROR( MMULT(NotlarYuzdelikBasari!$E179:$N179, Degerlendirme!E$4:E$13) / SUM(Degerlendirme!E$4:E$13), 0 ) +
        IFERROR( MMULT(NotlarYuzdelikBasari!$AL179:$AU179, Degerlendirme!E$15:E$24) / SUM(Degerlendirme!E$15:E$24), 0 )
    ) / 2,
    0
)</f>
        <v>0</v>
      </c>
      <c r="W179" s="188">
        <f>IFERROR(
    (
        IFERROR( MMULT(NotlarYuzdelikBasari!$E179:$N179, Degerlendirme!F$4:F$13) / SUM(Degerlendirme!F$4:F$13), 0 ) +
        IFERROR( MMULT(NotlarYuzdelikBasari!$AL179:$AU179, Degerlendirme!F$15:F$24) / SUM(Degerlendirme!F$15:F$24), 0 )
    ) / 2,
    0
)</f>
        <v>0</v>
      </c>
      <c r="X179" s="188">
        <f>IFERROR(
    (
        IFERROR( MMULT(NotlarYuzdelikBasari!$E179:$N179, Degerlendirme!G$4:G$13) / SUM(Degerlendirme!G$4:G$13), 0 ) +
        IFERROR( MMULT(NotlarYuzdelikBasari!$AL179:$AU179, Degerlendirme!G$15:G$24) / SUM(Degerlendirme!G$15:G$24), 0 )
    ) / 2,
    0
)</f>
        <v>0</v>
      </c>
      <c r="Y179" s="188">
        <f>IFERROR(
    (
        IFERROR( MMULT(NotlarYuzdelikBasari!$E179:$N179, Degerlendirme!H$4:H$13) / SUM(Degerlendirme!H$4:H$13), 0 ) +
        IFERROR( MMULT(NotlarYuzdelikBasari!$AL179:$AU179, Degerlendirme!H$15:H$24) / SUM(Degerlendirme!H$15:H$24), 0 )
    ) / 2,
    0
)</f>
        <v>0</v>
      </c>
      <c r="Z179" s="188">
        <f>IFERROR(
    (
        IFERROR( MMULT(NotlarYuzdelikBasari!$E179:$N179, Degerlendirme!I$4:I$13) / SUM(Degerlendirme!I$4:I$13), 0 ) +
        IFERROR( MMULT(NotlarYuzdelikBasari!$AL179:$AU179, Degerlendirme!I$15:I$24) / SUM(Degerlendirme!I$15:I$24), 0 )
    ) / 2,
    0
)</f>
        <v>0</v>
      </c>
      <c r="AA179" s="188">
        <f>IFERROR(
    (
        IFERROR( MMULT(NotlarYuzdelikBasari!$E179:$N179, Degerlendirme!J$4:J$13) / SUM(Degerlendirme!J$4:J$13), 0 ) +
        IFERROR( MMULT(NotlarYuzdelikBasari!$AL179:$AU179, Degerlendirme!J$15:J$24) / SUM(Degerlendirme!J$15:J$24), 0 )
    ) / 2,
    0
)</f>
        <v>0</v>
      </c>
      <c r="AB179" s="188">
        <f>IFERROR(
    (
        IFERROR( MMULT(NotlarYuzdelikBasari!$E179:$N179, Degerlendirme!K$4:K$13) / SUM(Degerlendirme!K$4:K$13), 0 ) +
        IFERROR( MMULT(NotlarYuzdelikBasari!$AL179:$AU179, Degerlendirme!K$15:K$24) / SUM(Degerlendirme!K$15:K$24), 0 )
    ) / 2,
    0
)</f>
        <v>0</v>
      </c>
    </row>
    <row r="180" spans="1:28" x14ac:dyDescent="0.25">
      <c r="A180" s="95">
        <v>178</v>
      </c>
      <c r="B180" s="141" t="str">
        <f>IF(Notlar!B180&lt;&gt;"",Notlar!B180,"")</f>
        <v/>
      </c>
      <c r="C180" s="142" t="str">
        <f>IF(Notlar!C180&lt;&gt;"",Notlar!C180,"")</f>
        <v/>
      </c>
      <c r="D180" s="183" t="str">
        <f>IF(Notlar!D180&lt;&gt;"",Notlar!D180,"")</f>
        <v/>
      </c>
      <c r="E180" s="208" cm="1">
        <f t="array" ref="E180">_xlfn.SINGLE(IFERROR(((MMULT(NotlarYuzdelikBasari!$E180:$N180,DersMatris_Degerlendirme!D$4:D$13)/(SUM(DersMatris_Degerlendirme!D$4:D$13)))+(MMULT(NotlarYuzdelikBasari!$AL180:$AU180,DersMatris_Degerlendirme!D$15:D$24)/(SUM(DersMatris_Degerlendirme!D$15:D$24))))/2,0))*(DersMatris!$C$12/100)</f>
        <v>0</v>
      </c>
      <c r="F180" s="208" cm="1">
        <f t="array" ref="F180">_xlfn.SINGLE(IFERROR(((MMULT(NotlarYuzdelikBasari!$E180:$N180,DersMatris_Degerlendirme!E$4:E$13)/(SUM(DersMatris_Degerlendirme!E$4:E$13)))+(MMULT(NotlarYuzdelikBasari!$AL180:$AU180,DersMatris_Degerlendirme!E$15:E$24)/(SUM(DersMatris_Degerlendirme!E$15:E$24))))/2,0))*(DersMatris!$D$12/100)</f>
        <v>0</v>
      </c>
      <c r="G180" s="204" cm="1">
        <f t="array" ref="G180">_xlfn.SINGLE(IFERROR(((MMULT(NotlarYuzdelikBasari!$E180:$N180,DersMatris_Degerlendirme!F$4:F$13)/(SUM(DersMatris_Degerlendirme!F$4:F$13)))+(MMULT(NotlarYuzdelikBasari!$AL180:$AU180,DersMatris_Degerlendirme!F$15:F$24)/(SUM(DersMatris_Degerlendirme!F$15:F$24))))/2,0))*(DersMatris!$E$12/100)</f>
        <v>0</v>
      </c>
      <c r="H180" s="204" cm="1">
        <f t="array" ref="H180">_xlfn.SINGLE(IFERROR(((MMULT(NotlarYuzdelikBasari!$E180:$N180,DersMatris_Degerlendirme!G$4:G$13)/(SUM(DersMatris_Degerlendirme!G$4:G$13)))+(MMULT(NotlarYuzdelikBasari!$AL180:$AU180,DersMatris_Degerlendirme!G$15:G$24)/(SUM(DersMatris_Degerlendirme!G$15:G$24))))/2,0))*(DersMatris!$F$12/100)</f>
        <v>0</v>
      </c>
      <c r="I180" s="204" cm="1">
        <f t="array" ref="I180">_xlfn.SINGLE(IFERROR(((MMULT(NotlarYuzdelikBasari!$E180:$N180,DersMatris_Degerlendirme!H$4:H$13)/(SUM(DersMatris_Degerlendirme!H$4:H$13)))+(MMULT(NotlarYuzdelikBasari!$AL180:$AU180,DersMatris_Degerlendirme!H$15:H$24)/(SUM(DersMatris_Degerlendirme!H$15:H$24))))/2,0))*(DersMatris!$G$12/100)</f>
        <v>0</v>
      </c>
      <c r="J180" s="204" cm="1">
        <f t="array" ref="J180">_xlfn.SINGLE(IFERROR(((MMULT(NotlarYuzdelikBasari!$E180:$N180,DersMatris_Degerlendirme!I$4:I$13)/(SUM(DersMatris_Degerlendirme!I$4:I$13)))+(MMULT(NotlarYuzdelikBasari!$AL180:$AU180,DersMatris_Degerlendirme!I$15:I$24)/(SUM(DersMatris_Degerlendirme!I$15:I$24))))/2,0))*(DersMatris!$H$12/100)</f>
        <v>0</v>
      </c>
      <c r="K180" s="204" cm="1">
        <f t="array" ref="K180">_xlfn.SINGLE(IFERROR(((MMULT(NotlarYuzdelikBasari!$E180:$N180,DersMatris_Degerlendirme!J$4:J$13)/(SUM(DersMatris_Degerlendirme!J$4:J$13)))+(MMULT(NotlarYuzdelikBasari!$AL180:$AU180,DersMatris_Degerlendirme!J$15:J$24)/(SUM(DersMatris_Degerlendirme!J$15:J$24))))/2,0))*(DersMatris!$I$12/100)</f>
        <v>0</v>
      </c>
      <c r="L180" s="204" cm="1">
        <f t="array" ref="L180">_xlfn.SINGLE(IFERROR(((MMULT(NotlarYuzdelikBasari!$E180:$N180,DersMatris_Degerlendirme!K$4:K$13)/(SUM(DersMatris_Degerlendirme!K$4:K$13)))+(MMULT(NotlarYuzdelikBasari!$AL180:$AU180,DersMatris_Degerlendirme!K$15:K$24)/(SUM(DersMatris_Degerlendirme!K$15:K$24))))/2,0))*(DersMatris!$J$12/100)</f>
        <v>0</v>
      </c>
      <c r="M180" s="204" cm="1">
        <f t="array" ref="M180">_xlfn.SINGLE(IFERROR(((MMULT(NotlarYuzdelikBasari!$E180:$N180,DersMatris_Degerlendirme!L$4:L$13)/(SUM(DersMatris_Degerlendirme!L$4:L$13)))+(MMULT(NotlarYuzdelikBasari!$AL180:$AU180,DersMatris_Degerlendirme!L$15:L$24)/(SUM(DersMatris_Degerlendirme!L$15:L$24))))/2,0))*(DersMatris!$K$12/100)</f>
        <v>0</v>
      </c>
      <c r="N180" s="204" cm="1">
        <f t="array" ref="N180">_xlfn.SINGLE(IFERROR(((MMULT(NotlarYuzdelikBasari!$E180:$N180,DersMatris_Degerlendirme!M$4:M$13)/(SUM(DersMatris_Degerlendirme!M$4:M$13)))+(MMULT(NotlarYuzdelikBasari!$AL180:$AU180,DersMatris_Degerlendirme!M$15:M$24)/(SUM(DersMatris_Degerlendirme!M$15:M$24))))/2,0))*(DersMatris!$L$12/100)</f>
        <v>0</v>
      </c>
      <c r="O180" s="204" cm="1">
        <f t="array" ref="O180">_xlfn.SINGLE(IFERROR(((MMULT(NotlarYuzdelikBasari!$E180:$N180,DersMatris_Degerlendirme!N$4:N$13)/(SUM(DersMatris_Degerlendirme!N$4:N$13)))+(MMULT(NotlarYuzdelikBasari!$AL180:$AU180,DersMatris_Degerlendirme!N$15:N$24)/(SUM(DersMatris_Degerlendirme!N$15:N$24))))/2,0))*(DersMatris!$M$12/100)</f>
        <v>0</v>
      </c>
      <c r="P180" s="204" cm="1">
        <f t="array" ref="P180">_xlfn.SINGLE(IFERROR(((MMULT(NotlarYuzdelikBasari!$E180:$N180,DersMatris_Degerlendirme!O$4:O$13)/(SUM(DersMatris_Degerlendirme!O$4:O$13)))+(MMULT(NotlarYuzdelikBasari!$AL180:$AU180,DersMatris_Degerlendirme!O$15:O$24)/(SUM(DersMatris_Degerlendirme!O$15:O$24))))/2,0))*(DersMatris!$N$12/100)</f>
        <v>0</v>
      </c>
      <c r="Q180" s="204" cm="1">
        <f t="array" ref="Q180">_xlfn.SINGLE(IFERROR(((MMULT(NotlarYuzdelikBasari!$E180:$N180,DersMatris_Degerlendirme!P$4:P$13)/(SUM(DersMatris_Degerlendirme!P$4:P$13)))+(MMULT(NotlarYuzdelikBasari!$AL180:$AU180,DersMatris_Degerlendirme!P$15:P$24)/(SUM(DersMatris_Degerlendirme!P$15:P$24))))/2,0))*(DersMatris!$O$12/100)</f>
        <v>0</v>
      </c>
      <c r="R180" s="204" cm="1">
        <f t="array" ref="R180">_xlfn.SINGLE(IFERROR(((MMULT(NotlarYuzdelikBasari!$E180:$N180,DersMatris_Degerlendirme!Q$4:Q$13)/(SUM(DersMatris_Degerlendirme!Q$4:Q$13)))+(MMULT(NotlarYuzdelikBasari!$AL180:$AU180,DersMatris_Degerlendirme!Q$15:Q$24)/(SUM(DersMatris_Degerlendirme!Q$15:Q$24))))/2,0))*(DersMatris!$P$12/100)</f>
        <v>0</v>
      </c>
      <c r="S180" s="204" cm="1">
        <f t="array" ref="S180">_xlfn.SINGLE(IFERROR(((MMULT(NotlarYuzdelikBasari!$E180:$N180,DersMatris_Degerlendirme!R$4:R$13)/(SUM(DersMatris_Degerlendirme!R$4:R$13)))+(MMULT(NotlarYuzdelikBasari!$AL180:$AU180,DersMatris_Degerlendirme!R$15:R$24)/(SUM(DersMatris_Degerlendirme!R$15:R$24))))/2,0))*(DersMatris!$Q$12/100)</f>
        <v>0</v>
      </c>
      <c r="U180" s="188">
        <f>IFERROR(
    (
        IFERROR( MMULT(NotlarYuzdelikBasari!$E180:$N180, Degerlendirme!D$4:D$13) / SUM(Degerlendirme!D$4:D$13), 0 ) +
        IFERROR( MMULT(NotlarYuzdelikBasari!$AL180:$AU180, Degerlendirme!D$15:D$24) / SUM(Degerlendirme!D$15:D$24), 0 )
    ) / 2,
    0
)</f>
        <v>0</v>
      </c>
      <c r="V180" s="188">
        <f>IFERROR(
    (
        IFERROR( MMULT(NotlarYuzdelikBasari!$E180:$N180, Degerlendirme!E$4:E$13) / SUM(Degerlendirme!E$4:E$13), 0 ) +
        IFERROR( MMULT(NotlarYuzdelikBasari!$AL180:$AU180, Degerlendirme!E$15:E$24) / SUM(Degerlendirme!E$15:E$24), 0 )
    ) / 2,
    0
)</f>
        <v>0</v>
      </c>
      <c r="W180" s="188">
        <f>IFERROR(
    (
        IFERROR( MMULT(NotlarYuzdelikBasari!$E180:$N180, Degerlendirme!F$4:F$13) / SUM(Degerlendirme!F$4:F$13), 0 ) +
        IFERROR( MMULT(NotlarYuzdelikBasari!$AL180:$AU180, Degerlendirme!F$15:F$24) / SUM(Degerlendirme!F$15:F$24), 0 )
    ) / 2,
    0
)</f>
        <v>0</v>
      </c>
      <c r="X180" s="188">
        <f>IFERROR(
    (
        IFERROR( MMULT(NotlarYuzdelikBasari!$E180:$N180, Degerlendirme!G$4:G$13) / SUM(Degerlendirme!G$4:G$13), 0 ) +
        IFERROR( MMULT(NotlarYuzdelikBasari!$AL180:$AU180, Degerlendirme!G$15:G$24) / SUM(Degerlendirme!G$15:G$24), 0 )
    ) / 2,
    0
)</f>
        <v>0</v>
      </c>
      <c r="Y180" s="188">
        <f>IFERROR(
    (
        IFERROR( MMULT(NotlarYuzdelikBasari!$E180:$N180, Degerlendirme!H$4:H$13) / SUM(Degerlendirme!H$4:H$13), 0 ) +
        IFERROR( MMULT(NotlarYuzdelikBasari!$AL180:$AU180, Degerlendirme!H$15:H$24) / SUM(Degerlendirme!H$15:H$24), 0 )
    ) / 2,
    0
)</f>
        <v>0</v>
      </c>
      <c r="Z180" s="188">
        <f>IFERROR(
    (
        IFERROR( MMULT(NotlarYuzdelikBasari!$E180:$N180, Degerlendirme!I$4:I$13) / SUM(Degerlendirme!I$4:I$13), 0 ) +
        IFERROR( MMULT(NotlarYuzdelikBasari!$AL180:$AU180, Degerlendirme!I$15:I$24) / SUM(Degerlendirme!I$15:I$24), 0 )
    ) / 2,
    0
)</f>
        <v>0</v>
      </c>
      <c r="AA180" s="188">
        <f>IFERROR(
    (
        IFERROR( MMULT(NotlarYuzdelikBasari!$E180:$N180, Degerlendirme!J$4:J$13) / SUM(Degerlendirme!J$4:J$13), 0 ) +
        IFERROR( MMULT(NotlarYuzdelikBasari!$AL180:$AU180, Degerlendirme!J$15:J$24) / SUM(Degerlendirme!J$15:J$24), 0 )
    ) / 2,
    0
)</f>
        <v>0</v>
      </c>
      <c r="AB180" s="188">
        <f>IFERROR(
    (
        IFERROR( MMULT(NotlarYuzdelikBasari!$E180:$N180, Degerlendirme!K$4:K$13) / SUM(Degerlendirme!K$4:K$13), 0 ) +
        IFERROR( MMULT(NotlarYuzdelikBasari!$AL180:$AU180, Degerlendirme!K$15:K$24) / SUM(Degerlendirme!K$15:K$24), 0 )
    ) / 2,
    0
)</f>
        <v>0</v>
      </c>
    </row>
    <row r="181" spans="1:28" x14ac:dyDescent="0.25">
      <c r="A181" s="94">
        <v>179</v>
      </c>
      <c r="B181" s="143" t="str">
        <f>IF(Notlar!B181&lt;&gt;"",Notlar!B181,"")</f>
        <v/>
      </c>
      <c r="C181" s="144" t="str">
        <f>IF(Notlar!C181&lt;&gt;"",Notlar!C181,"")</f>
        <v/>
      </c>
      <c r="D181" s="184" t="str">
        <f>IF(Notlar!D181&lt;&gt;"",Notlar!D181,"")</f>
        <v/>
      </c>
      <c r="E181" s="208" cm="1">
        <f t="array" ref="E181">_xlfn.SINGLE(IFERROR(((MMULT(NotlarYuzdelikBasari!$E181:$N181,DersMatris_Degerlendirme!D$4:D$13)/(SUM(DersMatris_Degerlendirme!D$4:D$13)))+(MMULT(NotlarYuzdelikBasari!$AL181:$AU181,DersMatris_Degerlendirme!D$15:D$24)/(SUM(DersMatris_Degerlendirme!D$15:D$24))))/2,0))*(DersMatris!$C$12/100)</f>
        <v>0</v>
      </c>
      <c r="F181" s="208" cm="1">
        <f t="array" ref="F181">_xlfn.SINGLE(IFERROR(((MMULT(NotlarYuzdelikBasari!$E181:$N181,DersMatris_Degerlendirme!E$4:E$13)/(SUM(DersMatris_Degerlendirme!E$4:E$13)))+(MMULT(NotlarYuzdelikBasari!$AL181:$AU181,DersMatris_Degerlendirme!E$15:E$24)/(SUM(DersMatris_Degerlendirme!E$15:E$24))))/2,0))*(DersMatris!$D$12/100)</f>
        <v>0</v>
      </c>
      <c r="G181" s="204" cm="1">
        <f t="array" ref="G181">_xlfn.SINGLE(IFERROR(((MMULT(NotlarYuzdelikBasari!$E181:$N181,DersMatris_Degerlendirme!F$4:F$13)/(SUM(DersMatris_Degerlendirme!F$4:F$13)))+(MMULT(NotlarYuzdelikBasari!$AL181:$AU181,DersMatris_Degerlendirme!F$15:F$24)/(SUM(DersMatris_Degerlendirme!F$15:F$24))))/2,0))*(DersMatris!$E$12/100)</f>
        <v>0</v>
      </c>
      <c r="H181" s="204" cm="1">
        <f t="array" ref="H181">_xlfn.SINGLE(IFERROR(((MMULT(NotlarYuzdelikBasari!$E181:$N181,DersMatris_Degerlendirme!G$4:G$13)/(SUM(DersMatris_Degerlendirme!G$4:G$13)))+(MMULT(NotlarYuzdelikBasari!$AL181:$AU181,DersMatris_Degerlendirme!G$15:G$24)/(SUM(DersMatris_Degerlendirme!G$15:G$24))))/2,0))*(DersMatris!$F$12/100)</f>
        <v>0</v>
      </c>
      <c r="I181" s="204" cm="1">
        <f t="array" ref="I181">_xlfn.SINGLE(IFERROR(((MMULT(NotlarYuzdelikBasari!$E181:$N181,DersMatris_Degerlendirme!H$4:H$13)/(SUM(DersMatris_Degerlendirme!H$4:H$13)))+(MMULT(NotlarYuzdelikBasari!$AL181:$AU181,DersMatris_Degerlendirme!H$15:H$24)/(SUM(DersMatris_Degerlendirme!H$15:H$24))))/2,0))*(DersMatris!$G$12/100)</f>
        <v>0</v>
      </c>
      <c r="J181" s="204" cm="1">
        <f t="array" ref="J181">_xlfn.SINGLE(IFERROR(((MMULT(NotlarYuzdelikBasari!$E181:$N181,DersMatris_Degerlendirme!I$4:I$13)/(SUM(DersMatris_Degerlendirme!I$4:I$13)))+(MMULT(NotlarYuzdelikBasari!$AL181:$AU181,DersMatris_Degerlendirme!I$15:I$24)/(SUM(DersMatris_Degerlendirme!I$15:I$24))))/2,0))*(DersMatris!$H$12/100)</f>
        <v>0</v>
      </c>
      <c r="K181" s="204" cm="1">
        <f t="array" ref="K181">_xlfn.SINGLE(IFERROR(((MMULT(NotlarYuzdelikBasari!$E181:$N181,DersMatris_Degerlendirme!J$4:J$13)/(SUM(DersMatris_Degerlendirme!J$4:J$13)))+(MMULT(NotlarYuzdelikBasari!$AL181:$AU181,DersMatris_Degerlendirme!J$15:J$24)/(SUM(DersMatris_Degerlendirme!J$15:J$24))))/2,0))*(DersMatris!$I$12/100)</f>
        <v>0</v>
      </c>
      <c r="L181" s="204" cm="1">
        <f t="array" ref="L181">_xlfn.SINGLE(IFERROR(((MMULT(NotlarYuzdelikBasari!$E181:$N181,DersMatris_Degerlendirme!K$4:K$13)/(SUM(DersMatris_Degerlendirme!K$4:K$13)))+(MMULT(NotlarYuzdelikBasari!$AL181:$AU181,DersMatris_Degerlendirme!K$15:K$24)/(SUM(DersMatris_Degerlendirme!K$15:K$24))))/2,0))*(DersMatris!$J$12/100)</f>
        <v>0</v>
      </c>
      <c r="M181" s="204" cm="1">
        <f t="array" ref="M181">_xlfn.SINGLE(IFERROR(((MMULT(NotlarYuzdelikBasari!$E181:$N181,DersMatris_Degerlendirme!L$4:L$13)/(SUM(DersMatris_Degerlendirme!L$4:L$13)))+(MMULT(NotlarYuzdelikBasari!$AL181:$AU181,DersMatris_Degerlendirme!L$15:L$24)/(SUM(DersMatris_Degerlendirme!L$15:L$24))))/2,0))*(DersMatris!$K$12/100)</f>
        <v>0</v>
      </c>
      <c r="N181" s="204" cm="1">
        <f t="array" ref="N181">_xlfn.SINGLE(IFERROR(((MMULT(NotlarYuzdelikBasari!$E181:$N181,DersMatris_Degerlendirme!M$4:M$13)/(SUM(DersMatris_Degerlendirme!M$4:M$13)))+(MMULT(NotlarYuzdelikBasari!$AL181:$AU181,DersMatris_Degerlendirme!M$15:M$24)/(SUM(DersMatris_Degerlendirme!M$15:M$24))))/2,0))*(DersMatris!$L$12/100)</f>
        <v>0</v>
      </c>
      <c r="O181" s="204" cm="1">
        <f t="array" ref="O181">_xlfn.SINGLE(IFERROR(((MMULT(NotlarYuzdelikBasari!$E181:$N181,DersMatris_Degerlendirme!N$4:N$13)/(SUM(DersMatris_Degerlendirme!N$4:N$13)))+(MMULT(NotlarYuzdelikBasari!$AL181:$AU181,DersMatris_Degerlendirme!N$15:N$24)/(SUM(DersMatris_Degerlendirme!N$15:N$24))))/2,0))*(DersMatris!$M$12/100)</f>
        <v>0</v>
      </c>
      <c r="P181" s="204" cm="1">
        <f t="array" ref="P181">_xlfn.SINGLE(IFERROR(((MMULT(NotlarYuzdelikBasari!$E181:$N181,DersMatris_Degerlendirme!O$4:O$13)/(SUM(DersMatris_Degerlendirme!O$4:O$13)))+(MMULT(NotlarYuzdelikBasari!$AL181:$AU181,DersMatris_Degerlendirme!O$15:O$24)/(SUM(DersMatris_Degerlendirme!O$15:O$24))))/2,0))*(DersMatris!$N$12/100)</f>
        <v>0</v>
      </c>
      <c r="Q181" s="204" cm="1">
        <f t="array" ref="Q181">_xlfn.SINGLE(IFERROR(((MMULT(NotlarYuzdelikBasari!$E181:$N181,DersMatris_Degerlendirme!P$4:P$13)/(SUM(DersMatris_Degerlendirme!P$4:P$13)))+(MMULT(NotlarYuzdelikBasari!$AL181:$AU181,DersMatris_Degerlendirme!P$15:P$24)/(SUM(DersMatris_Degerlendirme!P$15:P$24))))/2,0))*(DersMatris!$O$12/100)</f>
        <v>0</v>
      </c>
      <c r="R181" s="204" cm="1">
        <f t="array" ref="R181">_xlfn.SINGLE(IFERROR(((MMULT(NotlarYuzdelikBasari!$E181:$N181,DersMatris_Degerlendirme!Q$4:Q$13)/(SUM(DersMatris_Degerlendirme!Q$4:Q$13)))+(MMULT(NotlarYuzdelikBasari!$AL181:$AU181,DersMatris_Degerlendirme!Q$15:Q$24)/(SUM(DersMatris_Degerlendirme!Q$15:Q$24))))/2,0))*(DersMatris!$P$12/100)</f>
        <v>0</v>
      </c>
      <c r="S181" s="204" cm="1">
        <f t="array" ref="S181">_xlfn.SINGLE(IFERROR(((MMULT(NotlarYuzdelikBasari!$E181:$N181,DersMatris_Degerlendirme!R$4:R$13)/(SUM(DersMatris_Degerlendirme!R$4:R$13)))+(MMULT(NotlarYuzdelikBasari!$AL181:$AU181,DersMatris_Degerlendirme!R$15:R$24)/(SUM(DersMatris_Degerlendirme!R$15:R$24))))/2,0))*(DersMatris!$Q$12/100)</f>
        <v>0</v>
      </c>
      <c r="U181" s="188">
        <f>IFERROR(
    (
        IFERROR( MMULT(NotlarYuzdelikBasari!$E181:$N181, Degerlendirme!D$4:D$13) / SUM(Degerlendirme!D$4:D$13), 0 ) +
        IFERROR( MMULT(NotlarYuzdelikBasari!$AL181:$AU181, Degerlendirme!D$15:D$24) / SUM(Degerlendirme!D$15:D$24), 0 )
    ) / 2,
    0
)</f>
        <v>0</v>
      </c>
      <c r="V181" s="188">
        <f>IFERROR(
    (
        IFERROR( MMULT(NotlarYuzdelikBasari!$E181:$N181, Degerlendirme!E$4:E$13) / SUM(Degerlendirme!E$4:E$13), 0 ) +
        IFERROR( MMULT(NotlarYuzdelikBasari!$AL181:$AU181, Degerlendirme!E$15:E$24) / SUM(Degerlendirme!E$15:E$24), 0 )
    ) / 2,
    0
)</f>
        <v>0</v>
      </c>
      <c r="W181" s="188">
        <f>IFERROR(
    (
        IFERROR( MMULT(NotlarYuzdelikBasari!$E181:$N181, Degerlendirme!F$4:F$13) / SUM(Degerlendirme!F$4:F$13), 0 ) +
        IFERROR( MMULT(NotlarYuzdelikBasari!$AL181:$AU181, Degerlendirme!F$15:F$24) / SUM(Degerlendirme!F$15:F$24), 0 )
    ) / 2,
    0
)</f>
        <v>0</v>
      </c>
      <c r="X181" s="188">
        <f>IFERROR(
    (
        IFERROR( MMULT(NotlarYuzdelikBasari!$E181:$N181, Degerlendirme!G$4:G$13) / SUM(Degerlendirme!G$4:G$13), 0 ) +
        IFERROR( MMULT(NotlarYuzdelikBasari!$AL181:$AU181, Degerlendirme!G$15:G$24) / SUM(Degerlendirme!G$15:G$24), 0 )
    ) / 2,
    0
)</f>
        <v>0</v>
      </c>
      <c r="Y181" s="188">
        <f>IFERROR(
    (
        IFERROR( MMULT(NotlarYuzdelikBasari!$E181:$N181, Degerlendirme!H$4:H$13) / SUM(Degerlendirme!H$4:H$13), 0 ) +
        IFERROR( MMULT(NotlarYuzdelikBasari!$AL181:$AU181, Degerlendirme!H$15:H$24) / SUM(Degerlendirme!H$15:H$24), 0 )
    ) / 2,
    0
)</f>
        <v>0</v>
      </c>
      <c r="Z181" s="188">
        <f>IFERROR(
    (
        IFERROR( MMULT(NotlarYuzdelikBasari!$E181:$N181, Degerlendirme!I$4:I$13) / SUM(Degerlendirme!I$4:I$13), 0 ) +
        IFERROR( MMULT(NotlarYuzdelikBasari!$AL181:$AU181, Degerlendirme!I$15:I$24) / SUM(Degerlendirme!I$15:I$24), 0 )
    ) / 2,
    0
)</f>
        <v>0</v>
      </c>
      <c r="AA181" s="188">
        <f>IFERROR(
    (
        IFERROR( MMULT(NotlarYuzdelikBasari!$E181:$N181, Degerlendirme!J$4:J$13) / SUM(Degerlendirme!J$4:J$13), 0 ) +
        IFERROR( MMULT(NotlarYuzdelikBasari!$AL181:$AU181, Degerlendirme!J$15:J$24) / SUM(Degerlendirme!J$15:J$24), 0 )
    ) / 2,
    0
)</f>
        <v>0</v>
      </c>
      <c r="AB181" s="188">
        <f>IFERROR(
    (
        IFERROR( MMULT(NotlarYuzdelikBasari!$E181:$N181, Degerlendirme!K$4:K$13) / SUM(Degerlendirme!K$4:K$13), 0 ) +
        IFERROR( MMULT(NotlarYuzdelikBasari!$AL181:$AU181, Degerlendirme!K$15:K$24) / SUM(Degerlendirme!K$15:K$24), 0 )
    ) / 2,
    0
)</f>
        <v>0</v>
      </c>
    </row>
    <row r="182" spans="1:28" x14ac:dyDescent="0.25">
      <c r="A182" s="95">
        <v>180</v>
      </c>
      <c r="B182" s="141" t="str">
        <f>IF(Notlar!B182&lt;&gt;"",Notlar!B182,"")</f>
        <v/>
      </c>
      <c r="C182" s="142" t="str">
        <f>IF(Notlar!C182&lt;&gt;"",Notlar!C182,"")</f>
        <v/>
      </c>
      <c r="D182" s="183" t="str">
        <f>IF(Notlar!D182&lt;&gt;"",Notlar!D182,"")</f>
        <v/>
      </c>
      <c r="E182" s="208" cm="1">
        <f t="array" ref="E182">_xlfn.SINGLE(IFERROR(((MMULT(NotlarYuzdelikBasari!$E182:$N182,DersMatris_Degerlendirme!D$4:D$13)/(SUM(DersMatris_Degerlendirme!D$4:D$13)))+(MMULT(NotlarYuzdelikBasari!$AL182:$AU182,DersMatris_Degerlendirme!D$15:D$24)/(SUM(DersMatris_Degerlendirme!D$15:D$24))))/2,0))*(DersMatris!$C$12/100)</f>
        <v>0</v>
      </c>
      <c r="F182" s="208" cm="1">
        <f t="array" ref="F182">_xlfn.SINGLE(IFERROR(((MMULT(NotlarYuzdelikBasari!$E182:$N182,DersMatris_Degerlendirme!E$4:E$13)/(SUM(DersMatris_Degerlendirme!E$4:E$13)))+(MMULT(NotlarYuzdelikBasari!$AL182:$AU182,DersMatris_Degerlendirme!E$15:E$24)/(SUM(DersMatris_Degerlendirme!E$15:E$24))))/2,0))*(DersMatris!$D$12/100)</f>
        <v>0</v>
      </c>
      <c r="G182" s="204" cm="1">
        <f t="array" ref="G182">_xlfn.SINGLE(IFERROR(((MMULT(NotlarYuzdelikBasari!$E182:$N182,DersMatris_Degerlendirme!F$4:F$13)/(SUM(DersMatris_Degerlendirme!F$4:F$13)))+(MMULT(NotlarYuzdelikBasari!$AL182:$AU182,DersMatris_Degerlendirme!F$15:F$24)/(SUM(DersMatris_Degerlendirme!F$15:F$24))))/2,0))*(DersMatris!$E$12/100)</f>
        <v>0</v>
      </c>
      <c r="H182" s="204" cm="1">
        <f t="array" ref="H182">_xlfn.SINGLE(IFERROR(((MMULT(NotlarYuzdelikBasari!$E182:$N182,DersMatris_Degerlendirme!G$4:G$13)/(SUM(DersMatris_Degerlendirme!G$4:G$13)))+(MMULT(NotlarYuzdelikBasari!$AL182:$AU182,DersMatris_Degerlendirme!G$15:G$24)/(SUM(DersMatris_Degerlendirme!G$15:G$24))))/2,0))*(DersMatris!$F$12/100)</f>
        <v>0</v>
      </c>
      <c r="I182" s="204" cm="1">
        <f t="array" ref="I182">_xlfn.SINGLE(IFERROR(((MMULT(NotlarYuzdelikBasari!$E182:$N182,DersMatris_Degerlendirme!H$4:H$13)/(SUM(DersMatris_Degerlendirme!H$4:H$13)))+(MMULT(NotlarYuzdelikBasari!$AL182:$AU182,DersMatris_Degerlendirme!H$15:H$24)/(SUM(DersMatris_Degerlendirme!H$15:H$24))))/2,0))*(DersMatris!$G$12/100)</f>
        <v>0</v>
      </c>
      <c r="J182" s="204" cm="1">
        <f t="array" ref="J182">_xlfn.SINGLE(IFERROR(((MMULT(NotlarYuzdelikBasari!$E182:$N182,DersMatris_Degerlendirme!I$4:I$13)/(SUM(DersMatris_Degerlendirme!I$4:I$13)))+(MMULT(NotlarYuzdelikBasari!$AL182:$AU182,DersMatris_Degerlendirme!I$15:I$24)/(SUM(DersMatris_Degerlendirme!I$15:I$24))))/2,0))*(DersMatris!$H$12/100)</f>
        <v>0</v>
      </c>
      <c r="K182" s="204" cm="1">
        <f t="array" ref="K182">_xlfn.SINGLE(IFERROR(((MMULT(NotlarYuzdelikBasari!$E182:$N182,DersMatris_Degerlendirme!J$4:J$13)/(SUM(DersMatris_Degerlendirme!J$4:J$13)))+(MMULT(NotlarYuzdelikBasari!$AL182:$AU182,DersMatris_Degerlendirme!J$15:J$24)/(SUM(DersMatris_Degerlendirme!J$15:J$24))))/2,0))*(DersMatris!$I$12/100)</f>
        <v>0</v>
      </c>
      <c r="L182" s="204" cm="1">
        <f t="array" ref="L182">_xlfn.SINGLE(IFERROR(((MMULT(NotlarYuzdelikBasari!$E182:$N182,DersMatris_Degerlendirme!K$4:K$13)/(SUM(DersMatris_Degerlendirme!K$4:K$13)))+(MMULT(NotlarYuzdelikBasari!$AL182:$AU182,DersMatris_Degerlendirme!K$15:K$24)/(SUM(DersMatris_Degerlendirme!K$15:K$24))))/2,0))*(DersMatris!$J$12/100)</f>
        <v>0</v>
      </c>
      <c r="M182" s="204" cm="1">
        <f t="array" ref="M182">_xlfn.SINGLE(IFERROR(((MMULT(NotlarYuzdelikBasari!$E182:$N182,DersMatris_Degerlendirme!L$4:L$13)/(SUM(DersMatris_Degerlendirme!L$4:L$13)))+(MMULT(NotlarYuzdelikBasari!$AL182:$AU182,DersMatris_Degerlendirme!L$15:L$24)/(SUM(DersMatris_Degerlendirme!L$15:L$24))))/2,0))*(DersMatris!$K$12/100)</f>
        <v>0</v>
      </c>
      <c r="N182" s="204" cm="1">
        <f t="array" ref="N182">_xlfn.SINGLE(IFERROR(((MMULT(NotlarYuzdelikBasari!$E182:$N182,DersMatris_Degerlendirme!M$4:M$13)/(SUM(DersMatris_Degerlendirme!M$4:M$13)))+(MMULT(NotlarYuzdelikBasari!$AL182:$AU182,DersMatris_Degerlendirme!M$15:M$24)/(SUM(DersMatris_Degerlendirme!M$15:M$24))))/2,0))*(DersMatris!$L$12/100)</f>
        <v>0</v>
      </c>
      <c r="O182" s="204" cm="1">
        <f t="array" ref="O182">_xlfn.SINGLE(IFERROR(((MMULT(NotlarYuzdelikBasari!$E182:$N182,DersMatris_Degerlendirme!N$4:N$13)/(SUM(DersMatris_Degerlendirme!N$4:N$13)))+(MMULT(NotlarYuzdelikBasari!$AL182:$AU182,DersMatris_Degerlendirme!N$15:N$24)/(SUM(DersMatris_Degerlendirme!N$15:N$24))))/2,0))*(DersMatris!$M$12/100)</f>
        <v>0</v>
      </c>
      <c r="P182" s="204" cm="1">
        <f t="array" ref="P182">_xlfn.SINGLE(IFERROR(((MMULT(NotlarYuzdelikBasari!$E182:$N182,DersMatris_Degerlendirme!O$4:O$13)/(SUM(DersMatris_Degerlendirme!O$4:O$13)))+(MMULT(NotlarYuzdelikBasari!$AL182:$AU182,DersMatris_Degerlendirme!O$15:O$24)/(SUM(DersMatris_Degerlendirme!O$15:O$24))))/2,0))*(DersMatris!$N$12/100)</f>
        <v>0</v>
      </c>
      <c r="Q182" s="204" cm="1">
        <f t="array" ref="Q182">_xlfn.SINGLE(IFERROR(((MMULT(NotlarYuzdelikBasari!$E182:$N182,DersMatris_Degerlendirme!P$4:P$13)/(SUM(DersMatris_Degerlendirme!P$4:P$13)))+(MMULT(NotlarYuzdelikBasari!$AL182:$AU182,DersMatris_Degerlendirme!P$15:P$24)/(SUM(DersMatris_Degerlendirme!P$15:P$24))))/2,0))*(DersMatris!$O$12/100)</f>
        <v>0</v>
      </c>
      <c r="R182" s="204" cm="1">
        <f t="array" ref="R182">_xlfn.SINGLE(IFERROR(((MMULT(NotlarYuzdelikBasari!$E182:$N182,DersMatris_Degerlendirme!Q$4:Q$13)/(SUM(DersMatris_Degerlendirme!Q$4:Q$13)))+(MMULT(NotlarYuzdelikBasari!$AL182:$AU182,DersMatris_Degerlendirme!Q$15:Q$24)/(SUM(DersMatris_Degerlendirme!Q$15:Q$24))))/2,0))*(DersMatris!$P$12/100)</f>
        <v>0</v>
      </c>
      <c r="S182" s="204" cm="1">
        <f t="array" ref="S182">_xlfn.SINGLE(IFERROR(((MMULT(NotlarYuzdelikBasari!$E182:$N182,DersMatris_Degerlendirme!R$4:R$13)/(SUM(DersMatris_Degerlendirme!R$4:R$13)))+(MMULT(NotlarYuzdelikBasari!$AL182:$AU182,DersMatris_Degerlendirme!R$15:R$24)/(SUM(DersMatris_Degerlendirme!R$15:R$24))))/2,0))*(DersMatris!$Q$12/100)</f>
        <v>0</v>
      </c>
      <c r="U182" s="188">
        <f>IFERROR(
    (
        IFERROR( MMULT(NotlarYuzdelikBasari!$E182:$N182, Degerlendirme!D$4:D$13) / SUM(Degerlendirme!D$4:D$13), 0 ) +
        IFERROR( MMULT(NotlarYuzdelikBasari!$AL182:$AU182, Degerlendirme!D$15:D$24) / SUM(Degerlendirme!D$15:D$24), 0 )
    ) / 2,
    0
)</f>
        <v>0</v>
      </c>
      <c r="V182" s="188">
        <f>IFERROR(
    (
        IFERROR( MMULT(NotlarYuzdelikBasari!$E182:$N182, Degerlendirme!E$4:E$13) / SUM(Degerlendirme!E$4:E$13), 0 ) +
        IFERROR( MMULT(NotlarYuzdelikBasari!$AL182:$AU182, Degerlendirme!E$15:E$24) / SUM(Degerlendirme!E$15:E$24), 0 )
    ) / 2,
    0
)</f>
        <v>0</v>
      </c>
      <c r="W182" s="188">
        <f>IFERROR(
    (
        IFERROR( MMULT(NotlarYuzdelikBasari!$E182:$N182, Degerlendirme!F$4:F$13) / SUM(Degerlendirme!F$4:F$13), 0 ) +
        IFERROR( MMULT(NotlarYuzdelikBasari!$AL182:$AU182, Degerlendirme!F$15:F$24) / SUM(Degerlendirme!F$15:F$24), 0 )
    ) / 2,
    0
)</f>
        <v>0</v>
      </c>
      <c r="X182" s="188">
        <f>IFERROR(
    (
        IFERROR( MMULT(NotlarYuzdelikBasari!$E182:$N182, Degerlendirme!G$4:G$13) / SUM(Degerlendirme!G$4:G$13), 0 ) +
        IFERROR( MMULT(NotlarYuzdelikBasari!$AL182:$AU182, Degerlendirme!G$15:G$24) / SUM(Degerlendirme!G$15:G$24), 0 )
    ) / 2,
    0
)</f>
        <v>0</v>
      </c>
      <c r="Y182" s="188">
        <f>IFERROR(
    (
        IFERROR( MMULT(NotlarYuzdelikBasari!$E182:$N182, Degerlendirme!H$4:H$13) / SUM(Degerlendirme!H$4:H$13), 0 ) +
        IFERROR( MMULT(NotlarYuzdelikBasari!$AL182:$AU182, Degerlendirme!H$15:H$24) / SUM(Degerlendirme!H$15:H$24), 0 )
    ) / 2,
    0
)</f>
        <v>0</v>
      </c>
      <c r="Z182" s="188">
        <f>IFERROR(
    (
        IFERROR( MMULT(NotlarYuzdelikBasari!$E182:$N182, Degerlendirme!I$4:I$13) / SUM(Degerlendirme!I$4:I$13), 0 ) +
        IFERROR( MMULT(NotlarYuzdelikBasari!$AL182:$AU182, Degerlendirme!I$15:I$24) / SUM(Degerlendirme!I$15:I$24), 0 )
    ) / 2,
    0
)</f>
        <v>0</v>
      </c>
      <c r="AA182" s="188">
        <f>IFERROR(
    (
        IFERROR( MMULT(NotlarYuzdelikBasari!$E182:$N182, Degerlendirme!J$4:J$13) / SUM(Degerlendirme!J$4:J$13), 0 ) +
        IFERROR( MMULT(NotlarYuzdelikBasari!$AL182:$AU182, Degerlendirme!J$15:J$24) / SUM(Degerlendirme!J$15:J$24), 0 )
    ) / 2,
    0
)</f>
        <v>0</v>
      </c>
      <c r="AB182" s="188">
        <f>IFERROR(
    (
        IFERROR( MMULT(NotlarYuzdelikBasari!$E182:$N182, Degerlendirme!K$4:K$13) / SUM(Degerlendirme!K$4:K$13), 0 ) +
        IFERROR( MMULT(NotlarYuzdelikBasari!$AL182:$AU182, Degerlendirme!K$15:K$24) / SUM(Degerlendirme!K$15:K$24), 0 )
    ) / 2,
    0
)</f>
        <v>0</v>
      </c>
    </row>
    <row r="183" spans="1:28" x14ac:dyDescent="0.25">
      <c r="A183" s="94">
        <v>181</v>
      </c>
      <c r="B183" s="143" t="str">
        <f>IF(Notlar!B183&lt;&gt;"",Notlar!B183,"")</f>
        <v/>
      </c>
      <c r="C183" s="144" t="str">
        <f>IF(Notlar!C183&lt;&gt;"",Notlar!C183,"")</f>
        <v/>
      </c>
      <c r="D183" s="184" t="str">
        <f>IF(Notlar!D183&lt;&gt;"",Notlar!D183,"")</f>
        <v/>
      </c>
      <c r="E183" s="208" cm="1">
        <f t="array" ref="E183">_xlfn.SINGLE(IFERROR(((MMULT(NotlarYuzdelikBasari!$E183:$N183,DersMatris_Degerlendirme!D$4:D$13)/(SUM(DersMatris_Degerlendirme!D$4:D$13)))+(MMULT(NotlarYuzdelikBasari!$AL183:$AU183,DersMatris_Degerlendirme!D$15:D$24)/(SUM(DersMatris_Degerlendirme!D$15:D$24))))/2,0))*(DersMatris!$C$12/100)</f>
        <v>0</v>
      </c>
      <c r="F183" s="208" cm="1">
        <f t="array" ref="F183">_xlfn.SINGLE(IFERROR(((MMULT(NotlarYuzdelikBasari!$E183:$N183,DersMatris_Degerlendirme!E$4:E$13)/(SUM(DersMatris_Degerlendirme!E$4:E$13)))+(MMULT(NotlarYuzdelikBasari!$AL183:$AU183,DersMatris_Degerlendirme!E$15:E$24)/(SUM(DersMatris_Degerlendirme!E$15:E$24))))/2,0))*(DersMatris!$D$12/100)</f>
        <v>0</v>
      </c>
      <c r="G183" s="204" cm="1">
        <f t="array" ref="G183">_xlfn.SINGLE(IFERROR(((MMULT(NotlarYuzdelikBasari!$E183:$N183,DersMatris_Degerlendirme!F$4:F$13)/(SUM(DersMatris_Degerlendirme!F$4:F$13)))+(MMULT(NotlarYuzdelikBasari!$AL183:$AU183,DersMatris_Degerlendirme!F$15:F$24)/(SUM(DersMatris_Degerlendirme!F$15:F$24))))/2,0))*(DersMatris!$E$12/100)</f>
        <v>0</v>
      </c>
      <c r="H183" s="204" cm="1">
        <f t="array" ref="H183">_xlfn.SINGLE(IFERROR(((MMULT(NotlarYuzdelikBasari!$E183:$N183,DersMatris_Degerlendirme!G$4:G$13)/(SUM(DersMatris_Degerlendirme!G$4:G$13)))+(MMULT(NotlarYuzdelikBasari!$AL183:$AU183,DersMatris_Degerlendirme!G$15:G$24)/(SUM(DersMatris_Degerlendirme!G$15:G$24))))/2,0))*(DersMatris!$F$12/100)</f>
        <v>0</v>
      </c>
      <c r="I183" s="204" cm="1">
        <f t="array" ref="I183">_xlfn.SINGLE(IFERROR(((MMULT(NotlarYuzdelikBasari!$E183:$N183,DersMatris_Degerlendirme!H$4:H$13)/(SUM(DersMatris_Degerlendirme!H$4:H$13)))+(MMULT(NotlarYuzdelikBasari!$AL183:$AU183,DersMatris_Degerlendirme!H$15:H$24)/(SUM(DersMatris_Degerlendirme!H$15:H$24))))/2,0))*(DersMatris!$G$12/100)</f>
        <v>0</v>
      </c>
      <c r="J183" s="204" cm="1">
        <f t="array" ref="J183">_xlfn.SINGLE(IFERROR(((MMULT(NotlarYuzdelikBasari!$E183:$N183,DersMatris_Degerlendirme!I$4:I$13)/(SUM(DersMatris_Degerlendirme!I$4:I$13)))+(MMULT(NotlarYuzdelikBasari!$AL183:$AU183,DersMatris_Degerlendirme!I$15:I$24)/(SUM(DersMatris_Degerlendirme!I$15:I$24))))/2,0))*(DersMatris!$H$12/100)</f>
        <v>0</v>
      </c>
      <c r="K183" s="204" cm="1">
        <f t="array" ref="K183">_xlfn.SINGLE(IFERROR(((MMULT(NotlarYuzdelikBasari!$E183:$N183,DersMatris_Degerlendirme!J$4:J$13)/(SUM(DersMatris_Degerlendirme!J$4:J$13)))+(MMULT(NotlarYuzdelikBasari!$AL183:$AU183,DersMatris_Degerlendirme!J$15:J$24)/(SUM(DersMatris_Degerlendirme!J$15:J$24))))/2,0))*(DersMatris!$I$12/100)</f>
        <v>0</v>
      </c>
      <c r="L183" s="204" cm="1">
        <f t="array" ref="L183">_xlfn.SINGLE(IFERROR(((MMULT(NotlarYuzdelikBasari!$E183:$N183,DersMatris_Degerlendirme!K$4:K$13)/(SUM(DersMatris_Degerlendirme!K$4:K$13)))+(MMULT(NotlarYuzdelikBasari!$AL183:$AU183,DersMatris_Degerlendirme!K$15:K$24)/(SUM(DersMatris_Degerlendirme!K$15:K$24))))/2,0))*(DersMatris!$J$12/100)</f>
        <v>0</v>
      </c>
      <c r="M183" s="204" cm="1">
        <f t="array" ref="M183">_xlfn.SINGLE(IFERROR(((MMULT(NotlarYuzdelikBasari!$E183:$N183,DersMatris_Degerlendirme!L$4:L$13)/(SUM(DersMatris_Degerlendirme!L$4:L$13)))+(MMULT(NotlarYuzdelikBasari!$AL183:$AU183,DersMatris_Degerlendirme!L$15:L$24)/(SUM(DersMatris_Degerlendirme!L$15:L$24))))/2,0))*(DersMatris!$K$12/100)</f>
        <v>0</v>
      </c>
      <c r="N183" s="204" cm="1">
        <f t="array" ref="N183">_xlfn.SINGLE(IFERROR(((MMULT(NotlarYuzdelikBasari!$E183:$N183,DersMatris_Degerlendirme!M$4:M$13)/(SUM(DersMatris_Degerlendirme!M$4:M$13)))+(MMULT(NotlarYuzdelikBasari!$AL183:$AU183,DersMatris_Degerlendirme!M$15:M$24)/(SUM(DersMatris_Degerlendirme!M$15:M$24))))/2,0))*(DersMatris!$L$12/100)</f>
        <v>0</v>
      </c>
      <c r="O183" s="204" cm="1">
        <f t="array" ref="O183">_xlfn.SINGLE(IFERROR(((MMULT(NotlarYuzdelikBasari!$E183:$N183,DersMatris_Degerlendirme!N$4:N$13)/(SUM(DersMatris_Degerlendirme!N$4:N$13)))+(MMULT(NotlarYuzdelikBasari!$AL183:$AU183,DersMatris_Degerlendirme!N$15:N$24)/(SUM(DersMatris_Degerlendirme!N$15:N$24))))/2,0))*(DersMatris!$M$12/100)</f>
        <v>0</v>
      </c>
      <c r="P183" s="204" cm="1">
        <f t="array" ref="P183">_xlfn.SINGLE(IFERROR(((MMULT(NotlarYuzdelikBasari!$E183:$N183,DersMatris_Degerlendirme!O$4:O$13)/(SUM(DersMatris_Degerlendirme!O$4:O$13)))+(MMULT(NotlarYuzdelikBasari!$AL183:$AU183,DersMatris_Degerlendirme!O$15:O$24)/(SUM(DersMatris_Degerlendirme!O$15:O$24))))/2,0))*(DersMatris!$N$12/100)</f>
        <v>0</v>
      </c>
      <c r="Q183" s="204" cm="1">
        <f t="array" ref="Q183">_xlfn.SINGLE(IFERROR(((MMULT(NotlarYuzdelikBasari!$E183:$N183,DersMatris_Degerlendirme!P$4:P$13)/(SUM(DersMatris_Degerlendirme!P$4:P$13)))+(MMULT(NotlarYuzdelikBasari!$AL183:$AU183,DersMatris_Degerlendirme!P$15:P$24)/(SUM(DersMatris_Degerlendirme!P$15:P$24))))/2,0))*(DersMatris!$O$12/100)</f>
        <v>0</v>
      </c>
      <c r="R183" s="204" cm="1">
        <f t="array" ref="R183">_xlfn.SINGLE(IFERROR(((MMULT(NotlarYuzdelikBasari!$E183:$N183,DersMatris_Degerlendirme!Q$4:Q$13)/(SUM(DersMatris_Degerlendirme!Q$4:Q$13)))+(MMULT(NotlarYuzdelikBasari!$AL183:$AU183,DersMatris_Degerlendirme!Q$15:Q$24)/(SUM(DersMatris_Degerlendirme!Q$15:Q$24))))/2,0))*(DersMatris!$P$12/100)</f>
        <v>0</v>
      </c>
      <c r="S183" s="204" cm="1">
        <f t="array" ref="S183">_xlfn.SINGLE(IFERROR(((MMULT(NotlarYuzdelikBasari!$E183:$N183,DersMatris_Degerlendirme!R$4:R$13)/(SUM(DersMatris_Degerlendirme!R$4:R$13)))+(MMULT(NotlarYuzdelikBasari!$AL183:$AU183,DersMatris_Degerlendirme!R$15:R$24)/(SUM(DersMatris_Degerlendirme!R$15:R$24))))/2,0))*(DersMatris!$Q$12/100)</f>
        <v>0</v>
      </c>
      <c r="U183" s="188">
        <f>IFERROR(
    (
        IFERROR( MMULT(NotlarYuzdelikBasari!$E183:$N183, Degerlendirme!D$4:D$13) / SUM(Degerlendirme!D$4:D$13), 0 ) +
        IFERROR( MMULT(NotlarYuzdelikBasari!$AL183:$AU183, Degerlendirme!D$15:D$24) / SUM(Degerlendirme!D$15:D$24), 0 )
    ) / 2,
    0
)</f>
        <v>0</v>
      </c>
      <c r="V183" s="188">
        <f>IFERROR(
    (
        IFERROR( MMULT(NotlarYuzdelikBasari!$E183:$N183, Degerlendirme!E$4:E$13) / SUM(Degerlendirme!E$4:E$13), 0 ) +
        IFERROR( MMULT(NotlarYuzdelikBasari!$AL183:$AU183, Degerlendirme!E$15:E$24) / SUM(Degerlendirme!E$15:E$24), 0 )
    ) / 2,
    0
)</f>
        <v>0</v>
      </c>
      <c r="W183" s="188">
        <f>IFERROR(
    (
        IFERROR( MMULT(NotlarYuzdelikBasari!$E183:$N183, Degerlendirme!F$4:F$13) / SUM(Degerlendirme!F$4:F$13), 0 ) +
        IFERROR( MMULT(NotlarYuzdelikBasari!$AL183:$AU183, Degerlendirme!F$15:F$24) / SUM(Degerlendirme!F$15:F$24), 0 )
    ) / 2,
    0
)</f>
        <v>0</v>
      </c>
      <c r="X183" s="188">
        <f>IFERROR(
    (
        IFERROR( MMULT(NotlarYuzdelikBasari!$E183:$N183, Degerlendirme!G$4:G$13) / SUM(Degerlendirme!G$4:G$13), 0 ) +
        IFERROR( MMULT(NotlarYuzdelikBasari!$AL183:$AU183, Degerlendirme!G$15:G$24) / SUM(Degerlendirme!G$15:G$24), 0 )
    ) / 2,
    0
)</f>
        <v>0</v>
      </c>
      <c r="Y183" s="188">
        <f>IFERROR(
    (
        IFERROR( MMULT(NotlarYuzdelikBasari!$E183:$N183, Degerlendirme!H$4:H$13) / SUM(Degerlendirme!H$4:H$13), 0 ) +
        IFERROR( MMULT(NotlarYuzdelikBasari!$AL183:$AU183, Degerlendirme!H$15:H$24) / SUM(Degerlendirme!H$15:H$24), 0 )
    ) / 2,
    0
)</f>
        <v>0</v>
      </c>
      <c r="Z183" s="188">
        <f>IFERROR(
    (
        IFERROR( MMULT(NotlarYuzdelikBasari!$E183:$N183, Degerlendirme!I$4:I$13) / SUM(Degerlendirme!I$4:I$13), 0 ) +
        IFERROR( MMULT(NotlarYuzdelikBasari!$AL183:$AU183, Degerlendirme!I$15:I$24) / SUM(Degerlendirme!I$15:I$24), 0 )
    ) / 2,
    0
)</f>
        <v>0</v>
      </c>
      <c r="AA183" s="188">
        <f>IFERROR(
    (
        IFERROR( MMULT(NotlarYuzdelikBasari!$E183:$N183, Degerlendirme!J$4:J$13) / SUM(Degerlendirme!J$4:J$13), 0 ) +
        IFERROR( MMULT(NotlarYuzdelikBasari!$AL183:$AU183, Degerlendirme!J$15:J$24) / SUM(Degerlendirme!J$15:J$24), 0 )
    ) / 2,
    0
)</f>
        <v>0</v>
      </c>
      <c r="AB183" s="188">
        <f>IFERROR(
    (
        IFERROR( MMULT(NotlarYuzdelikBasari!$E183:$N183, Degerlendirme!K$4:K$13) / SUM(Degerlendirme!K$4:K$13), 0 ) +
        IFERROR( MMULT(NotlarYuzdelikBasari!$AL183:$AU183, Degerlendirme!K$15:K$24) / SUM(Degerlendirme!K$15:K$24), 0 )
    ) / 2,
    0
)</f>
        <v>0</v>
      </c>
    </row>
    <row r="184" spans="1:28" x14ac:dyDescent="0.25">
      <c r="A184" s="95">
        <v>182</v>
      </c>
      <c r="B184" s="141" t="str">
        <f>IF(Notlar!B184&lt;&gt;"",Notlar!B184,"")</f>
        <v/>
      </c>
      <c r="C184" s="142" t="str">
        <f>IF(Notlar!C184&lt;&gt;"",Notlar!C184,"")</f>
        <v/>
      </c>
      <c r="D184" s="183" t="str">
        <f>IF(Notlar!D184&lt;&gt;"",Notlar!D184,"")</f>
        <v/>
      </c>
      <c r="E184" s="208" cm="1">
        <f t="array" ref="E184">_xlfn.SINGLE(IFERROR(((MMULT(NotlarYuzdelikBasari!$E184:$N184,DersMatris_Degerlendirme!D$4:D$13)/(SUM(DersMatris_Degerlendirme!D$4:D$13)))+(MMULT(NotlarYuzdelikBasari!$AL184:$AU184,DersMatris_Degerlendirme!D$15:D$24)/(SUM(DersMatris_Degerlendirme!D$15:D$24))))/2,0))*(DersMatris!$C$12/100)</f>
        <v>0</v>
      </c>
      <c r="F184" s="208" cm="1">
        <f t="array" ref="F184">_xlfn.SINGLE(IFERROR(((MMULT(NotlarYuzdelikBasari!$E184:$N184,DersMatris_Degerlendirme!E$4:E$13)/(SUM(DersMatris_Degerlendirme!E$4:E$13)))+(MMULT(NotlarYuzdelikBasari!$AL184:$AU184,DersMatris_Degerlendirme!E$15:E$24)/(SUM(DersMatris_Degerlendirme!E$15:E$24))))/2,0))*(DersMatris!$D$12/100)</f>
        <v>0</v>
      </c>
      <c r="G184" s="204" cm="1">
        <f t="array" ref="G184">_xlfn.SINGLE(IFERROR(((MMULT(NotlarYuzdelikBasari!$E184:$N184,DersMatris_Degerlendirme!F$4:F$13)/(SUM(DersMatris_Degerlendirme!F$4:F$13)))+(MMULT(NotlarYuzdelikBasari!$AL184:$AU184,DersMatris_Degerlendirme!F$15:F$24)/(SUM(DersMatris_Degerlendirme!F$15:F$24))))/2,0))*(DersMatris!$E$12/100)</f>
        <v>0</v>
      </c>
      <c r="H184" s="204" cm="1">
        <f t="array" ref="H184">_xlfn.SINGLE(IFERROR(((MMULT(NotlarYuzdelikBasari!$E184:$N184,DersMatris_Degerlendirme!G$4:G$13)/(SUM(DersMatris_Degerlendirme!G$4:G$13)))+(MMULT(NotlarYuzdelikBasari!$AL184:$AU184,DersMatris_Degerlendirme!G$15:G$24)/(SUM(DersMatris_Degerlendirme!G$15:G$24))))/2,0))*(DersMatris!$F$12/100)</f>
        <v>0</v>
      </c>
      <c r="I184" s="204" cm="1">
        <f t="array" ref="I184">_xlfn.SINGLE(IFERROR(((MMULT(NotlarYuzdelikBasari!$E184:$N184,DersMatris_Degerlendirme!H$4:H$13)/(SUM(DersMatris_Degerlendirme!H$4:H$13)))+(MMULT(NotlarYuzdelikBasari!$AL184:$AU184,DersMatris_Degerlendirme!H$15:H$24)/(SUM(DersMatris_Degerlendirme!H$15:H$24))))/2,0))*(DersMatris!$G$12/100)</f>
        <v>0</v>
      </c>
      <c r="J184" s="204" cm="1">
        <f t="array" ref="J184">_xlfn.SINGLE(IFERROR(((MMULT(NotlarYuzdelikBasari!$E184:$N184,DersMatris_Degerlendirme!I$4:I$13)/(SUM(DersMatris_Degerlendirme!I$4:I$13)))+(MMULT(NotlarYuzdelikBasari!$AL184:$AU184,DersMatris_Degerlendirme!I$15:I$24)/(SUM(DersMatris_Degerlendirme!I$15:I$24))))/2,0))*(DersMatris!$H$12/100)</f>
        <v>0</v>
      </c>
      <c r="K184" s="204" cm="1">
        <f t="array" ref="K184">_xlfn.SINGLE(IFERROR(((MMULT(NotlarYuzdelikBasari!$E184:$N184,DersMatris_Degerlendirme!J$4:J$13)/(SUM(DersMatris_Degerlendirme!J$4:J$13)))+(MMULT(NotlarYuzdelikBasari!$AL184:$AU184,DersMatris_Degerlendirme!J$15:J$24)/(SUM(DersMatris_Degerlendirme!J$15:J$24))))/2,0))*(DersMatris!$I$12/100)</f>
        <v>0</v>
      </c>
      <c r="L184" s="204" cm="1">
        <f t="array" ref="L184">_xlfn.SINGLE(IFERROR(((MMULT(NotlarYuzdelikBasari!$E184:$N184,DersMatris_Degerlendirme!K$4:K$13)/(SUM(DersMatris_Degerlendirme!K$4:K$13)))+(MMULT(NotlarYuzdelikBasari!$AL184:$AU184,DersMatris_Degerlendirme!K$15:K$24)/(SUM(DersMatris_Degerlendirme!K$15:K$24))))/2,0))*(DersMatris!$J$12/100)</f>
        <v>0</v>
      </c>
      <c r="M184" s="204" cm="1">
        <f t="array" ref="M184">_xlfn.SINGLE(IFERROR(((MMULT(NotlarYuzdelikBasari!$E184:$N184,DersMatris_Degerlendirme!L$4:L$13)/(SUM(DersMatris_Degerlendirme!L$4:L$13)))+(MMULT(NotlarYuzdelikBasari!$AL184:$AU184,DersMatris_Degerlendirme!L$15:L$24)/(SUM(DersMatris_Degerlendirme!L$15:L$24))))/2,0))*(DersMatris!$K$12/100)</f>
        <v>0</v>
      </c>
      <c r="N184" s="204" cm="1">
        <f t="array" ref="N184">_xlfn.SINGLE(IFERROR(((MMULT(NotlarYuzdelikBasari!$E184:$N184,DersMatris_Degerlendirme!M$4:M$13)/(SUM(DersMatris_Degerlendirme!M$4:M$13)))+(MMULT(NotlarYuzdelikBasari!$AL184:$AU184,DersMatris_Degerlendirme!M$15:M$24)/(SUM(DersMatris_Degerlendirme!M$15:M$24))))/2,0))*(DersMatris!$L$12/100)</f>
        <v>0</v>
      </c>
      <c r="O184" s="204" cm="1">
        <f t="array" ref="O184">_xlfn.SINGLE(IFERROR(((MMULT(NotlarYuzdelikBasari!$E184:$N184,DersMatris_Degerlendirme!N$4:N$13)/(SUM(DersMatris_Degerlendirme!N$4:N$13)))+(MMULT(NotlarYuzdelikBasari!$AL184:$AU184,DersMatris_Degerlendirme!N$15:N$24)/(SUM(DersMatris_Degerlendirme!N$15:N$24))))/2,0))*(DersMatris!$M$12/100)</f>
        <v>0</v>
      </c>
      <c r="P184" s="204" cm="1">
        <f t="array" ref="P184">_xlfn.SINGLE(IFERROR(((MMULT(NotlarYuzdelikBasari!$E184:$N184,DersMatris_Degerlendirme!O$4:O$13)/(SUM(DersMatris_Degerlendirme!O$4:O$13)))+(MMULT(NotlarYuzdelikBasari!$AL184:$AU184,DersMatris_Degerlendirme!O$15:O$24)/(SUM(DersMatris_Degerlendirme!O$15:O$24))))/2,0))*(DersMatris!$N$12/100)</f>
        <v>0</v>
      </c>
      <c r="Q184" s="204" cm="1">
        <f t="array" ref="Q184">_xlfn.SINGLE(IFERROR(((MMULT(NotlarYuzdelikBasari!$E184:$N184,DersMatris_Degerlendirme!P$4:P$13)/(SUM(DersMatris_Degerlendirme!P$4:P$13)))+(MMULT(NotlarYuzdelikBasari!$AL184:$AU184,DersMatris_Degerlendirme!P$15:P$24)/(SUM(DersMatris_Degerlendirme!P$15:P$24))))/2,0))*(DersMatris!$O$12/100)</f>
        <v>0</v>
      </c>
      <c r="R184" s="204" cm="1">
        <f t="array" ref="R184">_xlfn.SINGLE(IFERROR(((MMULT(NotlarYuzdelikBasari!$E184:$N184,DersMatris_Degerlendirme!Q$4:Q$13)/(SUM(DersMatris_Degerlendirme!Q$4:Q$13)))+(MMULT(NotlarYuzdelikBasari!$AL184:$AU184,DersMatris_Degerlendirme!Q$15:Q$24)/(SUM(DersMatris_Degerlendirme!Q$15:Q$24))))/2,0))*(DersMatris!$P$12/100)</f>
        <v>0</v>
      </c>
      <c r="S184" s="204" cm="1">
        <f t="array" ref="S184">_xlfn.SINGLE(IFERROR(((MMULT(NotlarYuzdelikBasari!$E184:$N184,DersMatris_Degerlendirme!R$4:R$13)/(SUM(DersMatris_Degerlendirme!R$4:R$13)))+(MMULT(NotlarYuzdelikBasari!$AL184:$AU184,DersMatris_Degerlendirme!R$15:R$24)/(SUM(DersMatris_Degerlendirme!R$15:R$24))))/2,0))*(DersMatris!$Q$12/100)</f>
        <v>0</v>
      </c>
      <c r="U184" s="188">
        <f>IFERROR(
    (
        IFERROR( MMULT(NotlarYuzdelikBasari!$E184:$N184, Degerlendirme!D$4:D$13) / SUM(Degerlendirme!D$4:D$13), 0 ) +
        IFERROR( MMULT(NotlarYuzdelikBasari!$AL184:$AU184, Degerlendirme!D$15:D$24) / SUM(Degerlendirme!D$15:D$24), 0 )
    ) / 2,
    0
)</f>
        <v>0</v>
      </c>
      <c r="V184" s="188">
        <f>IFERROR(
    (
        IFERROR( MMULT(NotlarYuzdelikBasari!$E184:$N184, Degerlendirme!E$4:E$13) / SUM(Degerlendirme!E$4:E$13), 0 ) +
        IFERROR( MMULT(NotlarYuzdelikBasari!$AL184:$AU184, Degerlendirme!E$15:E$24) / SUM(Degerlendirme!E$15:E$24), 0 )
    ) / 2,
    0
)</f>
        <v>0</v>
      </c>
      <c r="W184" s="188">
        <f>IFERROR(
    (
        IFERROR( MMULT(NotlarYuzdelikBasari!$E184:$N184, Degerlendirme!F$4:F$13) / SUM(Degerlendirme!F$4:F$13), 0 ) +
        IFERROR( MMULT(NotlarYuzdelikBasari!$AL184:$AU184, Degerlendirme!F$15:F$24) / SUM(Degerlendirme!F$15:F$24), 0 )
    ) / 2,
    0
)</f>
        <v>0</v>
      </c>
      <c r="X184" s="188">
        <f>IFERROR(
    (
        IFERROR( MMULT(NotlarYuzdelikBasari!$E184:$N184, Degerlendirme!G$4:G$13) / SUM(Degerlendirme!G$4:G$13), 0 ) +
        IFERROR( MMULT(NotlarYuzdelikBasari!$AL184:$AU184, Degerlendirme!G$15:G$24) / SUM(Degerlendirme!G$15:G$24), 0 )
    ) / 2,
    0
)</f>
        <v>0</v>
      </c>
      <c r="Y184" s="188">
        <f>IFERROR(
    (
        IFERROR( MMULT(NotlarYuzdelikBasari!$E184:$N184, Degerlendirme!H$4:H$13) / SUM(Degerlendirme!H$4:H$13), 0 ) +
        IFERROR( MMULT(NotlarYuzdelikBasari!$AL184:$AU184, Degerlendirme!H$15:H$24) / SUM(Degerlendirme!H$15:H$24), 0 )
    ) / 2,
    0
)</f>
        <v>0</v>
      </c>
      <c r="Z184" s="188">
        <f>IFERROR(
    (
        IFERROR( MMULT(NotlarYuzdelikBasari!$E184:$N184, Degerlendirme!I$4:I$13) / SUM(Degerlendirme!I$4:I$13), 0 ) +
        IFERROR( MMULT(NotlarYuzdelikBasari!$AL184:$AU184, Degerlendirme!I$15:I$24) / SUM(Degerlendirme!I$15:I$24), 0 )
    ) / 2,
    0
)</f>
        <v>0</v>
      </c>
      <c r="AA184" s="188">
        <f>IFERROR(
    (
        IFERROR( MMULT(NotlarYuzdelikBasari!$E184:$N184, Degerlendirme!J$4:J$13) / SUM(Degerlendirme!J$4:J$13), 0 ) +
        IFERROR( MMULT(NotlarYuzdelikBasari!$AL184:$AU184, Degerlendirme!J$15:J$24) / SUM(Degerlendirme!J$15:J$24), 0 )
    ) / 2,
    0
)</f>
        <v>0</v>
      </c>
      <c r="AB184" s="188">
        <f>IFERROR(
    (
        IFERROR( MMULT(NotlarYuzdelikBasari!$E184:$N184, Degerlendirme!K$4:K$13) / SUM(Degerlendirme!K$4:K$13), 0 ) +
        IFERROR( MMULT(NotlarYuzdelikBasari!$AL184:$AU184, Degerlendirme!K$15:K$24) / SUM(Degerlendirme!K$15:K$24), 0 )
    ) / 2,
    0
)</f>
        <v>0</v>
      </c>
    </row>
    <row r="185" spans="1:28" x14ac:dyDescent="0.25">
      <c r="A185" s="94">
        <v>183</v>
      </c>
      <c r="B185" s="143" t="str">
        <f>IF(Notlar!B185&lt;&gt;"",Notlar!B185,"")</f>
        <v/>
      </c>
      <c r="C185" s="144" t="str">
        <f>IF(Notlar!C185&lt;&gt;"",Notlar!C185,"")</f>
        <v/>
      </c>
      <c r="D185" s="184" t="str">
        <f>IF(Notlar!D185&lt;&gt;"",Notlar!D185,"")</f>
        <v/>
      </c>
      <c r="E185" s="208" cm="1">
        <f t="array" ref="E185">_xlfn.SINGLE(IFERROR(((MMULT(NotlarYuzdelikBasari!$E185:$N185,DersMatris_Degerlendirme!D$4:D$13)/(SUM(DersMatris_Degerlendirme!D$4:D$13)))+(MMULT(NotlarYuzdelikBasari!$AL185:$AU185,DersMatris_Degerlendirme!D$15:D$24)/(SUM(DersMatris_Degerlendirme!D$15:D$24))))/2,0))*(DersMatris!$C$12/100)</f>
        <v>0</v>
      </c>
      <c r="F185" s="208" cm="1">
        <f t="array" ref="F185">_xlfn.SINGLE(IFERROR(((MMULT(NotlarYuzdelikBasari!$E185:$N185,DersMatris_Degerlendirme!E$4:E$13)/(SUM(DersMatris_Degerlendirme!E$4:E$13)))+(MMULT(NotlarYuzdelikBasari!$AL185:$AU185,DersMatris_Degerlendirme!E$15:E$24)/(SUM(DersMatris_Degerlendirme!E$15:E$24))))/2,0))*(DersMatris!$D$12/100)</f>
        <v>0</v>
      </c>
      <c r="G185" s="204" cm="1">
        <f t="array" ref="G185">_xlfn.SINGLE(IFERROR(((MMULT(NotlarYuzdelikBasari!$E185:$N185,DersMatris_Degerlendirme!F$4:F$13)/(SUM(DersMatris_Degerlendirme!F$4:F$13)))+(MMULT(NotlarYuzdelikBasari!$AL185:$AU185,DersMatris_Degerlendirme!F$15:F$24)/(SUM(DersMatris_Degerlendirme!F$15:F$24))))/2,0))*(DersMatris!$E$12/100)</f>
        <v>0</v>
      </c>
      <c r="H185" s="204" cm="1">
        <f t="array" ref="H185">_xlfn.SINGLE(IFERROR(((MMULT(NotlarYuzdelikBasari!$E185:$N185,DersMatris_Degerlendirme!G$4:G$13)/(SUM(DersMatris_Degerlendirme!G$4:G$13)))+(MMULT(NotlarYuzdelikBasari!$AL185:$AU185,DersMatris_Degerlendirme!G$15:G$24)/(SUM(DersMatris_Degerlendirme!G$15:G$24))))/2,0))*(DersMatris!$F$12/100)</f>
        <v>0</v>
      </c>
      <c r="I185" s="204" cm="1">
        <f t="array" ref="I185">_xlfn.SINGLE(IFERROR(((MMULT(NotlarYuzdelikBasari!$E185:$N185,DersMatris_Degerlendirme!H$4:H$13)/(SUM(DersMatris_Degerlendirme!H$4:H$13)))+(MMULT(NotlarYuzdelikBasari!$AL185:$AU185,DersMatris_Degerlendirme!H$15:H$24)/(SUM(DersMatris_Degerlendirme!H$15:H$24))))/2,0))*(DersMatris!$G$12/100)</f>
        <v>0</v>
      </c>
      <c r="J185" s="204" cm="1">
        <f t="array" ref="J185">_xlfn.SINGLE(IFERROR(((MMULT(NotlarYuzdelikBasari!$E185:$N185,DersMatris_Degerlendirme!I$4:I$13)/(SUM(DersMatris_Degerlendirme!I$4:I$13)))+(MMULT(NotlarYuzdelikBasari!$AL185:$AU185,DersMatris_Degerlendirme!I$15:I$24)/(SUM(DersMatris_Degerlendirme!I$15:I$24))))/2,0))*(DersMatris!$H$12/100)</f>
        <v>0</v>
      </c>
      <c r="K185" s="204" cm="1">
        <f t="array" ref="K185">_xlfn.SINGLE(IFERROR(((MMULT(NotlarYuzdelikBasari!$E185:$N185,DersMatris_Degerlendirme!J$4:J$13)/(SUM(DersMatris_Degerlendirme!J$4:J$13)))+(MMULT(NotlarYuzdelikBasari!$AL185:$AU185,DersMatris_Degerlendirme!J$15:J$24)/(SUM(DersMatris_Degerlendirme!J$15:J$24))))/2,0))*(DersMatris!$I$12/100)</f>
        <v>0</v>
      </c>
      <c r="L185" s="204" cm="1">
        <f t="array" ref="L185">_xlfn.SINGLE(IFERROR(((MMULT(NotlarYuzdelikBasari!$E185:$N185,DersMatris_Degerlendirme!K$4:K$13)/(SUM(DersMatris_Degerlendirme!K$4:K$13)))+(MMULT(NotlarYuzdelikBasari!$AL185:$AU185,DersMatris_Degerlendirme!K$15:K$24)/(SUM(DersMatris_Degerlendirme!K$15:K$24))))/2,0))*(DersMatris!$J$12/100)</f>
        <v>0</v>
      </c>
      <c r="M185" s="204" cm="1">
        <f t="array" ref="M185">_xlfn.SINGLE(IFERROR(((MMULT(NotlarYuzdelikBasari!$E185:$N185,DersMatris_Degerlendirme!L$4:L$13)/(SUM(DersMatris_Degerlendirme!L$4:L$13)))+(MMULT(NotlarYuzdelikBasari!$AL185:$AU185,DersMatris_Degerlendirme!L$15:L$24)/(SUM(DersMatris_Degerlendirme!L$15:L$24))))/2,0))*(DersMatris!$K$12/100)</f>
        <v>0</v>
      </c>
      <c r="N185" s="204" cm="1">
        <f t="array" ref="N185">_xlfn.SINGLE(IFERROR(((MMULT(NotlarYuzdelikBasari!$E185:$N185,DersMatris_Degerlendirme!M$4:M$13)/(SUM(DersMatris_Degerlendirme!M$4:M$13)))+(MMULT(NotlarYuzdelikBasari!$AL185:$AU185,DersMatris_Degerlendirme!M$15:M$24)/(SUM(DersMatris_Degerlendirme!M$15:M$24))))/2,0))*(DersMatris!$L$12/100)</f>
        <v>0</v>
      </c>
      <c r="O185" s="204" cm="1">
        <f t="array" ref="O185">_xlfn.SINGLE(IFERROR(((MMULT(NotlarYuzdelikBasari!$E185:$N185,DersMatris_Degerlendirme!N$4:N$13)/(SUM(DersMatris_Degerlendirme!N$4:N$13)))+(MMULT(NotlarYuzdelikBasari!$AL185:$AU185,DersMatris_Degerlendirme!N$15:N$24)/(SUM(DersMatris_Degerlendirme!N$15:N$24))))/2,0))*(DersMatris!$M$12/100)</f>
        <v>0</v>
      </c>
      <c r="P185" s="204" cm="1">
        <f t="array" ref="P185">_xlfn.SINGLE(IFERROR(((MMULT(NotlarYuzdelikBasari!$E185:$N185,DersMatris_Degerlendirme!O$4:O$13)/(SUM(DersMatris_Degerlendirme!O$4:O$13)))+(MMULT(NotlarYuzdelikBasari!$AL185:$AU185,DersMatris_Degerlendirme!O$15:O$24)/(SUM(DersMatris_Degerlendirme!O$15:O$24))))/2,0))*(DersMatris!$N$12/100)</f>
        <v>0</v>
      </c>
      <c r="Q185" s="204" cm="1">
        <f t="array" ref="Q185">_xlfn.SINGLE(IFERROR(((MMULT(NotlarYuzdelikBasari!$E185:$N185,DersMatris_Degerlendirme!P$4:P$13)/(SUM(DersMatris_Degerlendirme!P$4:P$13)))+(MMULT(NotlarYuzdelikBasari!$AL185:$AU185,DersMatris_Degerlendirme!P$15:P$24)/(SUM(DersMatris_Degerlendirme!P$15:P$24))))/2,0))*(DersMatris!$O$12/100)</f>
        <v>0</v>
      </c>
      <c r="R185" s="204" cm="1">
        <f t="array" ref="R185">_xlfn.SINGLE(IFERROR(((MMULT(NotlarYuzdelikBasari!$E185:$N185,DersMatris_Degerlendirme!Q$4:Q$13)/(SUM(DersMatris_Degerlendirme!Q$4:Q$13)))+(MMULT(NotlarYuzdelikBasari!$AL185:$AU185,DersMatris_Degerlendirme!Q$15:Q$24)/(SUM(DersMatris_Degerlendirme!Q$15:Q$24))))/2,0))*(DersMatris!$P$12/100)</f>
        <v>0</v>
      </c>
      <c r="S185" s="204" cm="1">
        <f t="array" ref="S185">_xlfn.SINGLE(IFERROR(((MMULT(NotlarYuzdelikBasari!$E185:$N185,DersMatris_Degerlendirme!R$4:R$13)/(SUM(DersMatris_Degerlendirme!R$4:R$13)))+(MMULT(NotlarYuzdelikBasari!$AL185:$AU185,DersMatris_Degerlendirme!R$15:R$24)/(SUM(DersMatris_Degerlendirme!R$15:R$24))))/2,0))*(DersMatris!$Q$12/100)</f>
        <v>0</v>
      </c>
      <c r="U185" s="188">
        <f>IFERROR(
    (
        IFERROR( MMULT(NotlarYuzdelikBasari!$E185:$N185, Degerlendirme!D$4:D$13) / SUM(Degerlendirme!D$4:D$13), 0 ) +
        IFERROR( MMULT(NotlarYuzdelikBasari!$AL185:$AU185, Degerlendirme!D$15:D$24) / SUM(Degerlendirme!D$15:D$24), 0 )
    ) / 2,
    0
)</f>
        <v>0</v>
      </c>
      <c r="V185" s="188">
        <f>IFERROR(
    (
        IFERROR( MMULT(NotlarYuzdelikBasari!$E185:$N185, Degerlendirme!E$4:E$13) / SUM(Degerlendirme!E$4:E$13), 0 ) +
        IFERROR( MMULT(NotlarYuzdelikBasari!$AL185:$AU185, Degerlendirme!E$15:E$24) / SUM(Degerlendirme!E$15:E$24), 0 )
    ) / 2,
    0
)</f>
        <v>0</v>
      </c>
      <c r="W185" s="188">
        <f>IFERROR(
    (
        IFERROR( MMULT(NotlarYuzdelikBasari!$E185:$N185, Degerlendirme!F$4:F$13) / SUM(Degerlendirme!F$4:F$13), 0 ) +
        IFERROR( MMULT(NotlarYuzdelikBasari!$AL185:$AU185, Degerlendirme!F$15:F$24) / SUM(Degerlendirme!F$15:F$24), 0 )
    ) / 2,
    0
)</f>
        <v>0</v>
      </c>
      <c r="X185" s="188">
        <f>IFERROR(
    (
        IFERROR( MMULT(NotlarYuzdelikBasari!$E185:$N185, Degerlendirme!G$4:G$13) / SUM(Degerlendirme!G$4:G$13), 0 ) +
        IFERROR( MMULT(NotlarYuzdelikBasari!$AL185:$AU185, Degerlendirme!G$15:G$24) / SUM(Degerlendirme!G$15:G$24), 0 )
    ) / 2,
    0
)</f>
        <v>0</v>
      </c>
      <c r="Y185" s="188">
        <f>IFERROR(
    (
        IFERROR( MMULT(NotlarYuzdelikBasari!$E185:$N185, Degerlendirme!H$4:H$13) / SUM(Degerlendirme!H$4:H$13), 0 ) +
        IFERROR( MMULT(NotlarYuzdelikBasari!$AL185:$AU185, Degerlendirme!H$15:H$24) / SUM(Degerlendirme!H$15:H$24), 0 )
    ) / 2,
    0
)</f>
        <v>0</v>
      </c>
      <c r="Z185" s="188">
        <f>IFERROR(
    (
        IFERROR( MMULT(NotlarYuzdelikBasari!$E185:$N185, Degerlendirme!I$4:I$13) / SUM(Degerlendirme!I$4:I$13), 0 ) +
        IFERROR( MMULT(NotlarYuzdelikBasari!$AL185:$AU185, Degerlendirme!I$15:I$24) / SUM(Degerlendirme!I$15:I$24), 0 )
    ) / 2,
    0
)</f>
        <v>0</v>
      </c>
      <c r="AA185" s="188">
        <f>IFERROR(
    (
        IFERROR( MMULT(NotlarYuzdelikBasari!$E185:$N185, Degerlendirme!J$4:J$13) / SUM(Degerlendirme!J$4:J$13), 0 ) +
        IFERROR( MMULT(NotlarYuzdelikBasari!$AL185:$AU185, Degerlendirme!J$15:J$24) / SUM(Degerlendirme!J$15:J$24), 0 )
    ) / 2,
    0
)</f>
        <v>0</v>
      </c>
      <c r="AB185" s="188">
        <f>IFERROR(
    (
        IFERROR( MMULT(NotlarYuzdelikBasari!$E185:$N185, Degerlendirme!K$4:K$13) / SUM(Degerlendirme!K$4:K$13), 0 ) +
        IFERROR( MMULT(NotlarYuzdelikBasari!$AL185:$AU185, Degerlendirme!K$15:K$24) / SUM(Degerlendirme!K$15:K$24), 0 )
    ) / 2,
    0
)</f>
        <v>0</v>
      </c>
    </row>
    <row r="186" spans="1:28" x14ac:dyDescent="0.25">
      <c r="A186" s="95">
        <v>184</v>
      </c>
      <c r="B186" s="141" t="str">
        <f>IF(Notlar!B186&lt;&gt;"",Notlar!B186,"")</f>
        <v/>
      </c>
      <c r="C186" s="142" t="str">
        <f>IF(Notlar!C186&lt;&gt;"",Notlar!C186,"")</f>
        <v/>
      </c>
      <c r="D186" s="183" t="str">
        <f>IF(Notlar!D186&lt;&gt;"",Notlar!D186,"")</f>
        <v/>
      </c>
      <c r="E186" s="208" cm="1">
        <f t="array" ref="E186">_xlfn.SINGLE(IFERROR(((MMULT(NotlarYuzdelikBasari!$E186:$N186,DersMatris_Degerlendirme!D$4:D$13)/(SUM(DersMatris_Degerlendirme!D$4:D$13)))+(MMULT(NotlarYuzdelikBasari!$AL186:$AU186,DersMatris_Degerlendirme!D$15:D$24)/(SUM(DersMatris_Degerlendirme!D$15:D$24))))/2,0))*(DersMatris!$C$12/100)</f>
        <v>0</v>
      </c>
      <c r="F186" s="208" cm="1">
        <f t="array" ref="F186">_xlfn.SINGLE(IFERROR(((MMULT(NotlarYuzdelikBasari!$E186:$N186,DersMatris_Degerlendirme!E$4:E$13)/(SUM(DersMatris_Degerlendirme!E$4:E$13)))+(MMULT(NotlarYuzdelikBasari!$AL186:$AU186,DersMatris_Degerlendirme!E$15:E$24)/(SUM(DersMatris_Degerlendirme!E$15:E$24))))/2,0))*(DersMatris!$D$12/100)</f>
        <v>0</v>
      </c>
      <c r="G186" s="204" cm="1">
        <f t="array" ref="G186">_xlfn.SINGLE(IFERROR(((MMULT(NotlarYuzdelikBasari!$E186:$N186,DersMatris_Degerlendirme!F$4:F$13)/(SUM(DersMatris_Degerlendirme!F$4:F$13)))+(MMULT(NotlarYuzdelikBasari!$AL186:$AU186,DersMatris_Degerlendirme!F$15:F$24)/(SUM(DersMatris_Degerlendirme!F$15:F$24))))/2,0))*(DersMatris!$E$12/100)</f>
        <v>0</v>
      </c>
      <c r="H186" s="204" cm="1">
        <f t="array" ref="H186">_xlfn.SINGLE(IFERROR(((MMULT(NotlarYuzdelikBasari!$E186:$N186,DersMatris_Degerlendirme!G$4:G$13)/(SUM(DersMatris_Degerlendirme!G$4:G$13)))+(MMULT(NotlarYuzdelikBasari!$AL186:$AU186,DersMatris_Degerlendirme!G$15:G$24)/(SUM(DersMatris_Degerlendirme!G$15:G$24))))/2,0))*(DersMatris!$F$12/100)</f>
        <v>0</v>
      </c>
      <c r="I186" s="204" cm="1">
        <f t="array" ref="I186">_xlfn.SINGLE(IFERROR(((MMULT(NotlarYuzdelikBasari!$E186:$N186,DersMatris_Degerlendirme!H$4:H$13)/(SUM(DersMatris_Degerlendirme!H$4:H$13)))+(MMULT(NotlarYuzdelikBasari!$AL186:$AU186,DersMatris_Degerlendirme!H$15:H$24)/(SUM(DersMatris_Degerlendirme!H$15:H$24))))/2,0))*(DersMatris!$G$12/100)</f>
        <v>0</v>
      </c>
      <c r="J186" s="204" cm="1">
        <f t="array" ref="J186">_xlfn.SINGLE(IFERROR(((MMULT(NotlarYuzdelikBasari!$E186:$N186,DersMatris_Degerlendirme!I$4:I$13)/(SUM(DersMatris_Degerlendirme!I$4:I$13)))+(MMULT(NotlarYuzdelikBasari!$AL186:$AU186,DersMatris_Degerlendirme!I$15:I$24)/(SUM(DersMatris_Degerlendirme!I$15:I$24))))/2,0))*(DersMatris!$H$12/100)</f>
        <v>0</v>
      </c>
      <c r="K186" s="204" cm="1">
        <f t="array" ref="K186">_xlfn.SINGLE(IFERROR(((MMULT(NotlarYuzdelikBasari!$E186:$N186,DersMatris_Degerlendirme!J$4:J$13)/(SUM(DersMatris_Degerlendirme!J$4:J$13)))+(MMULT(NotlarYuzdelikBasari!$AL186:$AU186,DersMatris_Degerlendirme!J$15:J$24)/(SUM(DersMatris_Degerlendirme!J$15:J$24))))/2,0))*(DersMatris!$I$12/100)</f>
        <v>0</v>
      </c>
      <c r="L186" s="204" cm="1">
        <f t="array" ref="L186">_xlfn.SINGLE(IFERROR(((MMULT(NotlarYuzdelikBasari!$E186:$N186,DersMatris_Degerlendirme!K$4:K$13)/(SUM(DersMatris_Degerlendirme!K$4:K$13)))+(MMULT(NotlarYuzdelikBasari!$AL186:$AU186,DersMatris_Degerlendirme!K$15:K$24)/(SUM(DersMatris_Degerlendirme!K$15:K$24))))/2,0))*(DersMatris!$J$12/100)</f>
        <v>0</v>
      </c>
      <c r="M186" s="204" cm="1">
        <f t="array" ref="M186">_xlfn.SINGLE(IFERROR(((MMULT(NotlarYuzdelikBasari!$E186:$N186,DersMatris_Degerlendirme!L$4:L$13)/(SUM(DersMatris_Degerlendirme!L$4:L$13)))+(MMULT(NotlarYuzdelikBasari!$AL186:$AU186,DersMatris_Degerlendirme!L$15:L$24)/(SUM(DersMatris_Degerlendirme!L$15:L$24))))/2,0))*(DersMatris!$K$12/100)</f>
        <v>0</v>
      </c>
      <c r="N186" s="204" cm="1">
        <f t="array" ref="N186">_xlfn.SINGLE(IFERROR(((MMULT(NotlarYuzdelikBasari!$E186:$N186,DersMatris_Degerlendirme!M$4:M$13)/(SUM(DersMatris_Degerlendirme!M$4:M$13)))+(MMULT(NotlarYuzdelikBasari!$AL186:$AU186,DersMatris_Degerlendirme!M$15:M$24)/(SUM(DersMatris_Degerlendirme!M$15:M$24))))/2,0))*(DersMatris!$L$12/100)</f>
        <v>0</v>
      </c>
      <c r="O186" s="204" cm="1">
        <f t="array" ref="O186">_xlfn.SINGLE(IFERROR(((MMULT(NotlarYuzdelikBasari!$E186:$N186,DersMatris_Degerlendirme!N$4:N$13)/(SUM(DersMatris_Degerlendirme!N$4:N$13)))+(MMULT(NotlarYuzdelikBasari!$AL186:$AU186,DersMatris_Degerlendirme!N$15:N$24)/(SUM(DersMatris_Degerlendirme!N$15:N$24))))/2,0))*(DersMatris!$M$12/100)</f>
        <v>0</v>
      </c>
      <c r="P186" s="204" cm="1">
        <f t="array" ref="P186">_xlfn.SINGLE(IFERROR(((MMULT(NotlarYuzdelikBasari!$E186:$N186,DersMatris_Degerlendirme!O$4:O$13)/(SUM(DersMatris_Degerlendirme!O$4:O$13)))+(MMULT(NotlarYuzdelikBasari!$AL186:$AU186,DersMatris_Degerlendirme!O$15:O$24)/(SUM(DersMatris_Degerlendirme!O$15:O$24))))/2,0))*(DersMatris!$N$12/100)</f>
        <v>0</v>
      </c>
      <c r="Q186" s="204" cm="1">
        <f t="array" ref="Q186">_xlfn.SINGLE(IFERROR(((MMULT(NotlarYuzdelikBasari!$E186:$N186,DersMatris_Degerlendirme!P$4:P$13)/(SUM(DersMatris_Degerlendirme!P$4:P$13)))+(MMULT(NotlarYuzdelikBasari!$AL186:$AU186,DersMatris_Degerlendirme!P$15:P$24)/(SUM(DersMatris_Degerlendirme!P$15:P$24))))/2,0))*(DersMatris!$O$12/100)</f>
        <v>0</v>
      </c>
      <c r="R186" s="204" cm="1">
        <f t="array" ref="R186">_xlfn.SINGLE(IFERROR(((MMULT(NotlarYuzdelikBasari!$E186:$N186,DersMatris_Degerlendirme!Q$4:Q$13)/(SUM(DersMatris_Degerlendirme!Q$4:Q$13)))+(MMULT(NotlarYuzdelikBasari!$AL186:$AU186,DersMatris_Degerlendirme!Q$15:Q$24)/(SUM(DersMatris_Degerlendirme!Q$15:Q$24))))/2,0))*(DersMatris!$P$12/100)</f>
        <v>0</v>
      </c>
      <c r="S186" s="204" cm="1">
        <f t="array" ref="S186">_xlfn.SINGLE(IFERROR(((MMULT(NotlarYuzdelikBasari!$E186:$N186,DersMatris_Degerlendirme!R$4:R$13)/(SUM(DersMatris_Degerlendirme!R$4:R$13)))+(MMULT(NotlarYuzdelikBasari!$AL186:$AU186,DersMatris_Degerlendirme!R$15:R$24)/(SUM(DersMatris_Degerlendirme!R$15:R$24))))/2,0))*(DersMatris!$Q$12/100)</f>
        <v>0</v>
      </c>
      <c r="U186" s="188">
        <f>IFERROR(
    (
        IFERROR( MMULT(NotlarYuzdelikBasari!$E186:$N186, Degerlendirme!D$4:D$13) / SUM(Degerlendirme!D$4:D$13), 0 ) +
        IFERROR( MMULT(NotlarYuzdelikBasari!$AL186:$AU186, Degerlendirme!D$15:D$24) / SUM(Degerlendirme!D$15:D$24), 0 )
    ) / 2,
    0
)</f>
        <v>0</v>
      </c>
      <c r="V186" s="188">
        <f>IFERROR(
    (
        IFERROR( MMULT(NotlarYuzdelikBasari!$E186:$N186, Degerlendirme!E$4:E$13) / SUM(Degerlendirme!E$4:E$13), 0 ) +
        IFERROR( MMULT(NotlarYuzdelikBasari!$AL186:$AU186, Degerlendirme!E$15:E$24) / SUM(Degerlendirme!E$15:E$24), 0 )
    ) / 2,
    0
)</f>
        <v>0</v>
      </c>
      <c r="W186" s="188">
        <f>IFERROR(
    (
        IFERROR( MMULT(NotlarYuzdelikBasari!$E186:$N186, Degerlendirme!F$4:F$13) / SUM(Degerlendirme!F$4:F$13), 0 ) +
        IFERROR( MMULT(NotlarYuzdelikBasari!$AL186:$AU186, Degerlendirme!F$15:F$24) / SUM(Degerlendirme!F$15:F$24), 0 )
    ) / 2,
    0
)</f>
        <v>0</v>
      </c>
      <c r="X186" s="188">
        <f>IFERROR(
    (
        IFERROR( MMULT(NotlarYuzdelikBasari!$E186:$N186, Degerlendirme!G$4:G$13) / SUM(Degerlendirme!G$4:G$13), 0 ) +
        IFERROR( MMULT(NotlarYuzdelikBasari!$AL186:$AU186, Degerlendirme!G$15:G$24) / SUM(Degerlendirme!G$15:G$24), 0 )
    ) / 2,
    0
)</f>
        <v>0</v>
      </c>
      <c r="Y186" s="188">
        <f>IFERROR(
    (
        IFERROR( MMULT(NotlarYuzdelikBasari!$E186:$N186, Degerlendirme!H$4:H$13) / SUM(Degerlendirme!H$4:H$13), 0 ) +
        IFERROR( MMULT(NotlarYuzdelikBasari!$AL186:$AU186, Degerlendirme!H$15:H$24) / SUM(Degerlendirme!H$15:H$24), 0 )
    ) / 2,
    0
)</f>
        <v>0</v>
      </c>
      <c r="Z186" s="188">
        <f>IFERROR(
    (
        IFERROR( MMULT(NotlarYuzdelikBasari!$E186:$N186, Degerlendirme!I$4:I$13) / SUM(Degerlendirme!I$4:I$13), 0 ) +
        IFERROR( MMULT(NotlarYuzdelikBasari!$AL186:$AU186, Degerlendirme!I$15:I$24) / SUM(Degerlendirme!I$15:I$24), 0 )
    ) / 2,
    0
)</f>
        <v>0</v>
      </c>
      <c r="AA186" s="188">
        <f>IFERROR(
    (
        IFERROR( MMULT(NotlarYuzdelikBasari!$E186:$N186, Degerlendirme!J$4:J$13) / SUM(Degerlendirme!J$4:J$13), 0 ) +
        IFERROR( MMULT(NotlarYuzdelikBasari!$AL186:$AU186, Degerlendirme!J$15:J$24) / SUM(Degerlendirme!J$15:J$24), 0 )
    ) / 2,
    0
)</f>
        <v>0</v>
      </c>
      <c r="AB186" s="188">
        <f>IFERROR(
    (
        IFERROR( MMULT(NotlarYuzdelikBasari!$E186:$N186, Degerlendirme!K$4:K$13) / SUM(Degerlendirme!K$4:K$13), 0 ) +
        IFERROR( MMULT(NotlarYuzdelikBasari!$AL186:$AU186, Degerlendirme!K$15:K$24) / SUM(Degerlendirme!K$15:K$24), 0 )
    ) / 2,
    0
)</f>
        <v>0</v>
      </c>
    </row>
    <row r="187" spans="1:28" x14ac:dyDescent="0.25">
      <c r="A187" s="94">
        <v>185</v>
      </c>
      <c r="B187" s="143" t="str">
        <f>IF(Notlar!B187&lt;&gt;"",Notlar!B187,"")</f>
        <v/>
      </c>
      <c r="C187" s="144" t="str">
        <f>IF(Notlar!C187&lt;&gt;"",Notlar!C187,"")</f>
        <v/>
      </c>
      <c r="D187" s="184" t="str">
        <f>IF(Notlar!D187&lt;&gt;"",Notlar!D187,"")</f>
        <v/>
      </c>
      <c r="E187" s="208" cm="1">
        <f t="array" ref="E187">_xlfn.SINGLE(IFERROR(((MMULT(NotlarYuzdelikBasari!$E187:$N187,DersMatris_Degerlendirme!D$4:D$13)/(SUM(DersMatris_Degerlendirme!D$4:D$13)))+(MMULT(NotlarYuzdelikBasari!$AL187:$AU187,DersMatris_Degerlendirme!D$15:D$24)/(SUM(DersMatris_Degerlendirme!D$15:D$24))))/2,0))*(DersMatris!$C$12/100)</f>
        <v>0</v>
      </c>
      <c r="F187" s="208" cm="1">
        <f t="array" ref="F187">_xlfn.SINGLE(IFERROR(((MMULT(NotlarYuzdelikBasari!$E187:$N187,DersMatris_Degerlendirme!E$4:E$13)/(SUM(DersMatris_Degerlendirme!E$4:E$13)))+(MMULT(NotlarYuzdelikBasari!$AL187:$AU187,DersMatris_Degerlendirme!E$15:E$24)/(SUM(DersMatris_Degerlendirme!E$15:E$24))))/2,0))*(DersMatris!$D$12/100)</f>
        <v>0</v>
      </c>
      <c r="G187" s="204" cm="1">
        <f t="array" ref="G187">_xlfn.SINGLE(IFERROR(((MMULT(NotlarYuzdelikBasari!$E187:$N187,DersMatris_Degerlendirme!F$4:F$13)/(SUM(DersMatris_Degerlendirme!F$4:F$13)))+(MMULT(NotlarYuzdelikBasari!$AL187:$AU187,DersMatris_Degerlendirme!F$15:F$24)/(SUM(DersMatris_Degerlendirme!F$15:F$24))))/2,0))*(DersMatris!$E$12/100)</f>
        <v>0</v>
      </c>
      <c r="H187" s="204" cm="1">
        <f t="array" ref="H187">_xlfn.SINGLE(IFERROR(((MMULT(NotlarYuzdelikBasari!$E187:$N187,DersMatris_Degerlendirme!G$4:G$13)/(SUM(DersMatris_Degerlendirme!G$4:G$13)))+(MMULT(NotlarYuzdelikBasari!$AL187:$AU187,DersMatris_Degerlendirme!G$15:G$24)/(SUM(DersMatris_Degerlendirme!G$15:G$24))))/2,0))*(DersMatris!$F$12/100)</f>
        <v>0</v>
      </c>
      <c r="I187" s="204" cm="1">
        <f t="array" ref="I187">_xlfn.SINGLE(IFERROR(((MMULT(NotlarYuzdelikBasari!$E187:$N187,DersMatris_Degerlendirme!H$4:H$13)/(SUM(DersMatris_Degerlendirme!H$4:H$13)))+(MMULT(NotlarYuzdelikBasari!$AL187:$AU187,DersMatris_Degerlendirme!H$15:H$24)/(SUM(DersMatris_Degerlendirme!H$15:H$24))))/2,0))*(DersMatris!$G$12/100)</f>
        <v>0</v>
      </c>
      <c r="J187" s="204" cm="1">
        <f t="array" ref="J187">_xlfn.SINGLE(IFERROR(((MMULT(NotlarYuzdelikBasari!$E187:$N187,DersMatris_Degerlendirme!I$4:I$13)/(SUM(DersMatris_Degerlendirme!I$4:I$13)))+(MMULT(NotlarYuzdelikBasari!$AL187:$AU187,DersMatris_Degerlendirme!I$15:I$24)/(SUM(DersMatris_Degerlendirme!I$15:I$24))))/2,0))*(DersMatris!$H$12/100)</f>
        <v>0</v>
      </c>
      <c r="K187" s="204" cm="1">
        <f t="array" ref="K187">_xlfn.SINGLE(IFERROR(((MMULT(NotlarYuzdelikBasari!$E187:$N187,DersMatris_Degerlendirme!J$4:J$13)/(SUM(DersMatris_Degerlendirme!J$4:J$13)))+(MMULT(NotlarYuzdelikBasari!$AL187:$AU187,DersMatris_Degerlendirme!J$15:J$24)/(SUM(DersMatris_Degerlendirme!J$15:J$24))))/2,0))*(DersMatris!$I$12/100)</f>
        <v>0</v>
      </c>
      <c r="L187" s="204" cm="1">
        <f t="array" ref="L187">_xlfn.SINGLE(IFERROR(((MMULT(NotlarYuzdelikBasari!$E187:$N187,DersMatris_Degerlendirme!K$4:K$13)/(SUM(DersMatris_Degerlendirme!K$4:K$13)))+(MMULT(NotlarYuzdelikBasari!$AL187:$AU187,DersMatris_Degerlendirme!K$15:K$24)/(SUM(DersMatris_Degerlendirme!K$15:K$24))))/2,0))*(DersMatris!$J$12/100)</f>
        <v>0</v>
      </c>
      <c r="M187" s="204" cm="1">
        <f t="array" ref="M187">_xlfn.SINGLE(IFERROR(((MMULT(NotlarYuzdelikBasari!$E187:$N187,DersMatris_Degerlendirme!L$4:L$13)/(SUM(DersMatris_Degerlendirme!L$4:L$13)))+(MMULT(NotlarYuzdelikBasari!$AL187:$AU187,DersMatris_Degerlendirme!L$15:L$24)/(SUM(DersMatris_Degerlendirme!L$15:L$24))))/2,0))*(DersMatris!$K$12/100)</f>
        <v>0</v>
      </c>
      <c r="N187" s="204" cm="1">
        <f t="array" ref="N187">_xlfn.SINGLE(IFERROR(((MMULT(NotlarYuzdelikBasari!$E187:$N187,DersMatris_Degerlendirme!M$4:M$13)/(SUM(DersMatris_Degerlendirme!M$4:M$13)))+(MMULT(NotlarYuzdelikBasari!$AL187:$AU187,DersMatris_Degerlendirme!M$15:M$24)/(SUM(DersMatris_Degerlendirme!M$15:M$24))))/2,0))*(DersMatris!$L$12/100)</f>
        <v>0</v>
      </c>
      <c r="O187" s="204" cm="1">
        <f t="array" ref="O187">_xlfn.SINGLE(IFERROR(((MMULT(NotlarYuzdelikBasari!$E187:$N187,DersMatris_Degerlendirme!N$4:N$13)/(SUM(DersMatris_Degerlendirme!N$4:N$13)))+(MMULT(NotlarYuzdelikBasari!$AL187:$AU187,DersMatris_Degerlendirme!N$15:N$24)/(SUM(DersMatris_Degerlendirme!N$15:N$24))))/2,0))*(DersMatris!$M$12/100)</f>
        <v>0</v>
      </c>
      <c r="P187" s="204" cm="1">
        <f t="array" ref="P187">_xlfn.SINGLE(IFERROR(((MMULT(NotlarYuzdelikBasari!$E187:$N187,DersMatris_Degerlendirme!O$4:O$13)/(SUM(DersMatris_Degerlendirme!O$4:O$13)))+(MMULT(NotlarYuzdelikBasari!$AL187:$AU187,DersMatris_Degerlendirme!O$15:O$24)/(SUM(DersMatris_Degerlendirme!O$15:O$24))))/2,0))*(DersMatris!$N$12/100)</f>
        <v>0</v>
      </c>
      <c r="Q187" s="204" cm="1">
        <f t="array" ref="Q187">_xlfn.SINGLE(IFERROR(((MMULT(NotlarYuzdelikBasari!$E187:$N187,DersMatris_Degerlendirme!P$4:P$13)/(SUM(DersMatris_Degerlendirme!P$4:P$13)))+(MMULT(NotlarYuzdelikBasari!$AL187:$AU187,DersMatris_Degerlendirme!P$15:P$24)/(SUM(DersMatris_Degerlendirme!P$15:P$24))))/2,0))*(DersMatris!$O$12/100)</f>
        <v>0</v>
      </c>
      <c r="R187" s="204" cm="1">
        <f t="array" ref="R187">_xlfn.SINGLE(IFERROR(((MMULT(NotlarYuzdelikBasari!$E187:$N187,DersMatris_Degerlendirme!Q$4:Q$13)/(SUM(DersMatris_Degerlendirme!Q$4:Q$13)))+(MMULT(NotlarYuzdelikBasari!$AL187:$AU187,DersMatris_Degerlendirme!Q$15:Q$24)/(SUM(DersMatris_Degerlendirme!Q$15:Q$24))))/2,0))*(DersMatris!$P$12/100)</f>
        <v>0</v>
      </c>
      <c r="S187" s="204" cm="1">
        <f t="array" ref="S187">_xlfn.SINGLE(IFERROR(((MMULT(NotlarYuzdelikBasari!$E187:$N187,DersMatris_Degerlendirme!R$4:R$13)/(SUM(DersMatris_Degerlendirme!R$4:R$13)))+(MMULT(NotlarYuzdelikBasari!$AL187:$AU187,DersMatris_Degerlendirme!R$15:R$24)/(SUM(DersMatris_Degerlendirme!R$15:R$24))))/2,0))*(DersMatris!$Q$12/100)</f>
        <v>0</v>
      </c>
      <c r="U187" s="188">
        <f>IFERROR(
    (
        IFERROR( MMULT(NotlarYuzdelikBasari!$E187:$N187, Degerlendirme!D$4:D$13) / SUM(Degerlendirme!D$4:D$13), 0 ) +
        IFERROR( MMULT(NotlarYuzdelikBasari!$AL187:$AU187, Degerlendirme!D$15:D$24) / SUM(Degerlendirme!D$15:D$24), 0 )
    ) / 2,
    0
)</f>
        <v>0</v>
      </c>
      <c r="V187" s="188">
        <f>IFERROR(
    (
        IFERROR( MMULT(NotlarYuzdelikBasari!$E187:$N187, Degerlendirme!E$4:E$13) / SUM(Degerlendirme!E$4:E$13), 0 ) +
        IFERROR( MMULT(NotlarYuzdelikBasari!$AL187:$AU187, Degerlendirme!E$15:E$24) / SUM(Degerlendirme!E$15:E$24), 0 )
    ) / 2,
    0
)</f>
        <v>0</v>
      </c>
      <c r="W187" s="188">
        <f>IFERROR(
    (
        IFERROR( MMULT(NotlarYuzdelikBasari!$E187:$N187, Degerlendirme!F$4:F$13) / SUM(Degerlendirme!F$4:F$13), 0 ) +
        IFERROR( MMULT(NotlarYuzdelikBasari!$AL187:$AU187, Degerlendirme!F$15:F$24) / SUM(Degerlendirme!F$15:F$24), 0 )
    ) / 2,
    0
)</f>
        <v>0</v>
      </c>
      <c r="X187" s="188">
        <f>IFERROR(
    (
        IFERROR( MMULT(NotlarYuzdelikBasari!$E187:$N187, Degerlendirme!G$4:G$13) / SUM(Degerlendirme!G$4:G$13), 0 ) +
        IFERROR( MMULT(NotlarYuzdelikBasari!$AL187:$AU187, Degerlendirme!G$15:G$24) / SUM(Degerlendirme!G$15:G$24), 0 )
    ) / 2,
    0
)</f>
        <v>0</v>
      </c>
      <c r="Y187" s="188">
        <f>IFERROR(
    (
        IFERROR( MMULT(NotlarYuzdelikBasari!$E187:$N187, Degerlendirme!H$4:H$13) / SUM(Degerlendirme!H$4:H$13), 0 ) +
        IFERROR( MMULT(NotlarYuzdelikBasari!$AL187:$AU187, Degerlendirme!H$15:H$24) / SUM(Degerlendirme!H$15:H$24), 0 )
    ) / 2,
    0
)</f>
        <v>0</v>
      </c>
      <c r="Z187" s="188">
        <f>IFERROR(
    (
        IFERROR( MMULT(NotlarYuzdelikBasari!$E187:$N187, Degerlendirme!I$4:I$13) / SUM(Degerlendirme!I$4:I$13), 0 ) +
        IFERROR( MMULT(NotlarYuzdelikBasari!$AL187:$AU187, Degerlendirme!I$15:I$24) / SUM(Degerlendirme!I$15:I$24), 0 )
    ) / 2,
    0
)</f>
        <v>0</v>
      </c>
      <c r="AA187" s="188">
        <f>IFERROR(
    (
        IFERROR( MMULT(NotlarYuzdelikBasari!$E187:$N187, Degerlendirme!J$4:J$13) / SUM(Degerlendirme!J$4:J$13), 0 ) +
        IFERROR( MMULT(NotlarYuzdelikBasari!$AL187:$AU187, Degerlendirme!J$15:J$24) / SUM(Degerlendirme!J$15:J$24), 0 )
    ) / 2,
    0
)</f>
        <v>0</v>
      </c>
      <c r="AB187" s="188">
        <f>IFERROR(
    (
        IFERROR( MMULT(NotlarYuzdelikBasari!$E187:$N187, Degerlendirme!K$4:K$13) / SUM(Degerlendirme!K$4:K$13), 0 ) +
        IFERROR( MMULT(NotlarYuzdelikBasari!$AL187:$AU187, Degerlendirme!K$15:K$24) / SUM(Degerlendirme!K$15:K$24), 0 )
    ) / 2,
    0
)</f>
        <v>0</v>
      </c>
    </row>
    <row r="188" spans="1:28" x14ac:dyDescent="0.25">
      <c r="A188" s="95">
        <v>186</v>
      </c>
      <c r="B188" s="141" t="str">
        <f>IF(Notlar!B188&lt;&gt;"",Notlar!B188,"")</f>
        <v/>
      </c>
      <c r="C188" s="142" t="str">
        <f>IF(Notlar!C188&lt;&gt;"",Notlar!C188,"")</f>
        <v/>
      </c>
      <c r="D188" s="183" t="str">
        <f>IF(Notlar!D188&lt;&gt;"",Notlar!D188,"")</f>
        <v/>
      </c>
      <c r="E188" s="208" cm="1">
        <f t="array" ref="E188">_xlfn.SINGLE(IFERROR(((MMULT(NotlarYuzdelikBasari!$E188:$N188,DersMatris_Degerlendirme!D$4:D$13)/(SUM(DersMatris_Degerlendirme!D$4:D$13)))+(MMULT(NotlarYuzdelikBasari!$AL188:$AU188,DersMatris_Degerlendirme!D$15:D$24)/(SUM(DersMatris_Degerlendirme!D$15:D$24))))/2,0))*(DersMatris!$C$12/100)</f>
        <v>0</v>
      </c>
      <c r="F188" s="208" cm="1">
        <f t="array" ref="F188">_xlfn.SINGLE(IFERROR(((MMULT(NotlarYuzdelikBasari!$E188:$N188,DersMatris_Degerlendirme!E$4:E$13)/(SUM(DersMatris_Degerlendirme!E$4:E$13)))+(MMULT(NotlarYuzdelikBasari!$AL188:$AU188,DersMatris_Degerlendirme!E$15:E$24)/(SUM(DersMatris_Degerlendirme!E$15:E$24))))/2,0))*(DersMatris!$D$12/100)</f>
        <v>0</v>
      </c>
      <c r="G188" s="204" cm="1">
        <f t="array" ref="G188">_xlfn.SINGLE(IFERROR(((MMULT(NotlarYuzdelikBasari!$E188:$N188,DersMatris_Degerlendirme!F$4:F$13)/(SUM(DersMatris_Degerlendirme!F$4:F$13)))+(MMULT(NotlarYuzdelikBasari!$AL188:$AU188,DersMatris_Degerlendirme!F$15:F$24)/(SUM(DersMatris_Degerlendirme!F$15:F$24))))/2,0))*(DersMatris!$E$12/100)</f>
        <v>0</v>
      </c>
      <c r="H188" s="204" cm="1">
        <f t="array" ref="H188">_xlfn.SINGLE(IFERROR(((MMULT(NotlarYuzdelikBasari!$E188:$N188,DersMatris_Degerlendirme!G$4:G$13)/(SUM(DersMatris_Degerlendirme!G$4:G$13)))+(MMULT(NotlarYuzdelikBasari!$AL188:$AU188,DersMatris_Degerlendirme!G$15:G$24)/(SUM(DersMatris_Degerlendirme!G$15:G$24))))/2,0))*(DersMatris!$F$12/100)</f>
        <v>0</v>
      </c>
      <c r="I188" s="204" cm="1">
        <f t="array" ref="I188">_xlfn.SINGLE(IFERROR(((MMULT(NotlarYuzdelikBasari!$E188:$N188,DersMatris_Degerlendirme!H$4:H$13)/(SUM(DersMatris_Degerlendirme!H$4:H$13)))+(MMULT(NotlarYuzdelikBasari!$AL188:$AU188,DersMatris_Degerlendirme!H$15:H$24)/(SUM(DersMatris_Degerlendirme!H$15:H$24))))/2,0))*(DersMatris!$G$12/100)</f>
        <v>0</v>
      </c>
      <c r="J188" s="204" cm="1">
        <f t="array" ref="J188">_xlfn.SINGLE(IFERROR(((MMULT(NotlarYuzdelikBasari!$E188:$N188,DersMatris_Degerlendirme!I$4:I$13)/(SUM(DersMatris_Degerlendirme!I$4:I$13)))+(MMULT(NotlarYuzdelikBasari!$AL188:$AU188,DersMatris_Degerlendirme!I$15:I$24)/(SUM(DersMatris_Degerlendirme!I$15:I$24))))/2,0))*(DersMatris!$H$12/100)</f>
        <v>0</v>
      </c>
      <c r="K188" s="204" cm="1">
        <f t="array" ref="K188">_xlfn.SINGLE(IFERROR(((MMULT(NotlarYuzdelikBasari!$E188:$N188,DersMatris_Degerlendirme!J$4:J$13)/(SUM(DersMatris_Degerlendirme!J$4:J$13)))+(MMULT(NotlarYuzdelikBasari!$AL188:$AU188,DersMatris_Degerlendirme!J$15:J$24)/(SUM(DersMatris_Degerlendirme!J$15:J$24))))/2,0))*(DersMatris!$I$12/100)</f>
        <v>0</v>
      </c>
      <c r="L188" s="204" cm="1">
        <f t="array" ref="L188">_xlfn.SINGLE(IFERROR(((MMULT(NotlarYuzdelikBasari!$E188:$N188,DersMatris_Degerlendirme!K$4:K$13)/(SUM(DersMatris_Degerlendirme!K$4:K$13)))+(MMULT(NotlarYuzdelikBasari!$AL188:$AU188,DersMatris_Degerlendirme!K$15:K$24)/(SUM(DersMatris_Degerlendirme!K$15:K$24))))/2,0))*(DersMatris!$J$12/100)</f>
        <v>0</v>
      </c>
      <c r="M188" s="204" cm="1">
        <f t="array" ref="M188">_xlfn.SINGLE(IFERROR(((MMULT(NotlarYuzdelikBasari!$E188:$N188,DersMatris_Degerlendirme!L$4:L$13)/(SUM(DersMatris_Degerlendirme!L$4:L$13)))+(MMULT(NotlarYuzdelikBasari!$AL188:$AU188,DersMatris_Degerlendirme!L$15:L$24)/(SUM(DersMatris_Degerlendirme!L$15:L$24))))/2,0))*(DersMatris!$K$12/100)</f>
        <v>0</v>
      </c>
      <c r="N188" s="204" cm="1">
        <f t="array" ref="N188">_xlfn.SINGLE(IFERROR(((MMULT(NotlarYuzdelikBasari!$E188:$N188,DersMatris_Degerlendirme!M$4:M$13)/(SUM(DersMatris_Degerlendirme!M$4:M$13)))+(MMULT(NotlarYuzdelikBasari!$AL188:$AU188,DersMatris_Degerlendirme!M$15:M$24)/(SUM(DersMatris_Degerlendirme!M$15:M$24))))/2,0))*(DersMatris!$L$12/100)</f>
        <v>0</v>
      </c>
      <c r="O188" s="204" cm="1">
        <f t="array" ref="O188">_xlfn.SINGLE(IFERROR(((MMULT(NotlarYuzdelikBasari!$E188:$N188,DersMatris_Degerlendirme!N$4:N$13)/(SUM(DersMatris_Degerlendirme!N$4:N$13)))+(MMULT(NotlarYuzdelikBasari!$AL188:$AU188,DersMatris_Degerlendirme!N$15:N$24)/(SUM(DersMatris_Degerlendirme!N$15:N$24))))/2,0))*(DersMatris!$M$12/100)</f>
        <v>0</v>
      </c>
      <c r="P188" s="204" cm="1">
        <f t="array" ref="P188">_xlfn.SINGLE(IFERROR(((MMULT(NotlarYuzdelikBasari!$E188:$N188,DersMatris_Degerlendirme!O$4:O$13)/(SUM(DersMatris_Degerlendirme!O$4:O$13)))+(MMULT(NotlarYuzdelikBasari!$AL188:$AU188,DersMatris_Degerlendirme!O$15:O$24)/(SUM(DersMatris_Degerlendirme!O$15:O$24))))/2,0))*(DersMatris!$N$12/100)</f>
        <v>0</v>
      </c>
      <c r="Q188" s="204" cm="1">
        <f t="array" ref="Q188">_xlfn.SINGLE(IFERROR(((MMULT(NotlarYuzdelikBasari!$E188:$N188,DersMatris_Degerlendirme!P$4:P$13)/(SUM(DersMatris_Degerlendirme!P$4:P$13)))+(MMULT(NotlarYuzdelikBasari!$AL188:$AU188,DersMatris_Degerlendirme!P$15:P$24)/(SUM(DersMatris_Degerlendirme!P$15:P$24))))/2,0))*(DersMatris!$O$12/100)</f>
        <v>0</v>
      </c>
      <c r="R188" s="204" cm="1">
        <f t="array" ref="R188">_xlfn.SINGLE(IFERROR(((MMULT(NotlarYuzdelikBasari!$E188:$N188,DersMatris_Degerlendirme!Q$4:Q$13)/(SUM(DersMatris_Degerlendirme!Q$4:Q$13)))+(MMULT(NotlarYuzdelikBasari!$AL188:$AU188,DersMatris_Degerlendirme!Q$15:Q$24)/(SUM(DersMatris_Degerlendirme!Q$15:Q$24))))/2,0))*(DersMatris!$P$12/100)</f>
        <v>0</v>
      </c>
      <c r="S188" s="204" cm="1">
        <f t="array" ref="S188">_xlfn.SINGLE(IFERROR(((MMULT(NotlarYuzdelikBasari!$E188:$N188,DersMatris_Degerlendirme!R$4:R$13)/(SUM(DersMatris_Degerlendirme!R$4:R$13)))+(MMULT(NotlarYuzdelikBasari!$AL188:$AU188,DersMatris_Degerlendirme!R$15:R$24)/(SUM(DersMatris_Degerlendirme!R$15:R$24))))/2,0))*(DersMatris!$Q$12/100)</f>
        <v>0</v>
      </c>
      <c r="U188" s="188">
        <f>IFERROR(
    (
        IFERROR( MMULT(NotlarYuzdelikBasari!$E188:$N188, Degerlendirme!D$4:D$13) / SUM(Degerlendirme!D$4:D$13), 0 ) +
        IFERROR( MMULT(NotlarYuzdelikBasari!$AL188:$AU188, Degerlendirme!D$15:D$24) / SUM(Degerlendirme!D$15:D$24), 0 )
    ) / 2,
    0
)</f>
        <v>0</v>
      </c>
      <c r="V188" s="188">
        <f>IFERROR(
    (
        IFERROR( MMULT(NotlarYuzdelikBasari!$E188:$N188, Degerlendirme!E$4:E$13) / SUM(Degerlendirme!E$4:E$13), 0 ) +
        IFERROR( MMULT(NotlarYuzdelikBasari!$AL188:$AU188, Degerlendirme!E$15:E$24) / SUM(Degerlendirme!E$15:E$24), 0 )
    ) / 2,
    0
)</f>
        <v>0</v>
      </c>
      <c r="W188" s="188">
        <f>IFERROR(
    (
        IFERROR( MMULT(NotlarYuzdelikBasari!$E188:$N188, Degerlendirme!F$4:F$13) / SUM(Degerlendirme!F$4:F$13), 0 ) +
        IFERROR( MMULT(NotlarYuzdelikBasari!$AL188:$AU188, Degerlendirme!F$15:F$24) / SUM(Degerlendirme!F$15:F$24), 0 )
    ) / 2,
    0
)</f>
        <v>0</v>
      </c>
      <c r="X188" s="188">
        <f>IFERROR(
    (
        IFERROR( MMULT(NotlarYuzdelikBasari!$E188:$N188, Degerlendirme!G$4:G$13) / SUM(Degerlendirme!G$4:G$13), 0 ) +
        IFERROR( MMULT(NotlarYuzdelikBasari!$AL188:$AU188, Degerlendirme!G$15:G$24) / SUM(Degerlendirme!G$15:G$24), 0 )
    ) / 2,
    0
)</f>
        <v>0</v>
      </c>
      <c r="Y188" s="188">
        <f>IFERROR(
    (
        IFERROR( MMULT(NotlarYuzdelikBasari!$E188:$N188, Degerlendirme!H$4:H$13) / SUM(Degerlendirme!H$4:H$13), 0 ) +
        IFERROR( MMULT(NotlarYuzdelikBasari!$AL188:$AU188, Degerlendirme!H$15:H$24) / SUM(Degerlendirme!H$15:H$24), 0 )
    ) / 2,
    0
)</f>
        <v>0</v>
      </c>
      <c r="Z188" s="188">
        <f>IFERROR(
    (
        IFERROR( MMULT(NotlarYuzdelikBasari!$E188:$N188, Degerlendirme!I$4:I$13) / SUM(Degerlendirme!I$4:I$13), 0 ) +
        IFERROR( MMULT(NotlarYuzdelikBasari!$AL188:$AU188, Degerlendirme!I$15:I$24) / SUM(Degerlendirme!I$15:I$24), 0 )
    ) / 2,
    0
)</f>
        <v>0</v>
      </c>
      <c r="AA188" s="188">
        <f>IFERROR(
    (
        IFERROR( MMULT(NotlarYuzdelikBasari!$E188:$N188, Degerlendirme!J$4:J$13) / SUM(Degerlendirme!J$4:J$13), 0 ) +
        IFERROR( MMULT(NotlarYuzdelikBasari!$AL188:$AU188, Degerlendirme!J$15:J$24) / SUM(Degerlendirme!J$15:J$24), 0 )
    ) / 2,
    0
)</f>
        <v>0</v>
      </c>
      <c r="AB188" s="188">
        <f>IFERROR(
    (
        IFERROR( MMULT(NotlarYuzdelikBasari!$E188:$N188, Degerlendirme!K$4:K$13) / SUM(Degerlendirme!K$4:K$13), 0 ) +
        IFERROR( MMULT(NotlarYuzdelikBasari!$AL188:$AU188, Degerlendirme!K$15:K$24) / SUM(Degerlendirme!K$15:K$24), 0 )
    ) / 2,
    0
)</f>
        <v>0</v>
      </c>
    </row>
    <row r="189" spans="1:28" x14ac:dyDescent="0.25">
      <c r="A189" s="94">
        <v>187</v>
      </c>
      <c r="B189" s="143" t="str">
        <f>IF(Notlar!B189&lt;&gt;"",Notlar!B189,"")</f>
        <v/>
      </c>
      <c r="C189" s="144" t="str">
        <f>IF(Notlar!C189&lt;&gt;"",Notlar!C189,"")</f>
        <v/>
      </c>
      <c r="D189" s="184" t="str">
        <f>IF(Notlar!D189&lt;&gt;"",Notlar!D189,"")</f>
        <v/>
      </c>
      <c r="E189" s="208" cm="1">
        <f t="array" ref="E189">_xlfn.SINGLE(IFERROR(((MMULT(NotlarYuzdelikBasari!$E189:$N189,DersMatris_Degerlendirme!D$4:D$13)/(SUM(DersMatris_Degerlendirme!D$4:D$13)))+(MMULT(NotlarYuzdelikBasari!$AL189:$AU189,DersMatris_Degerlendirme!D$15:D$24)/(SUM(DersMatris_Degerlendirme!D$15:D$24))))/2,0))*(DersMatris!$C$12/100)</f>
        <v>0</v>
      </c>
      <c r="F189" s="208" cm="1">
        <f t="array" ref="F189">_xlfn.SINGLE(IFERROR(((MMULT(NotlarYuzdelikBasari!$E189:$N189,DersMatris_Degerlendirme!E$4:E$13)/(SUM(DersMatris_Degerlendirme!E$4:E$13)))+(MMULT(NotlarYuzdelikBasari!$AL189:$AU189,DersMatris_Degerlendirme!E$15:E$24)/(SUM(DersMatris_Degerlendirme!E$15:E$24))))/2,0))*(DersMatris!$D$12/100)</f>
        <v>0</v>
      </c>
      <c r="G189" s="204" cm="1">
        <f t="array" ref="G189">_xlfn.SINGLE(IFERROR(((MMULT(NotlarYuzdelikBasari!$E189:$N189,DersMatris_Degerlendirme!F$4:F$13)/(SUM(DersMatris_Degerlendirme!F$4:F$13)))+(MMULT(NotlarYuzdelikBasari!$AL189:$AU189,DersMatris_Degerlendirme!F$15:F$24)/(SUM(DersMatris_Degerlendirme!F$15:F$24))))/2,0))*(DersMatris!$E$12/100)</f>
        <v>0</v>
      </c>
      <c r="H189" s="204" cm="1">
        <f t="array" ref="H189">_xlfn.SINGLE(IFERROR(((MMULT(NotlarYuzdelikBasari!$E189:$N189,DersMatris_Degerlendirme!G$4:G$13)/(SUM(DersMatris_Degerlendirme!G$4:G$13)))+(MMULT(NotlarYuzdelikBasari!$AL189:$AU189,DersMatris_Degerlendirme!G$15:G$24)/(SUM(DersMatris_Degerlendirme!G$15:G$24))))/2,0))*(DersMatris!$F$12/100)</f>
        <v>0</v>
      </c>
      <c r="I189" s="204" cm="1">
        <f t="array" ref="I189">_xlfn.SINGLE(IFERROR(((MMULT(NotlarYuzdelikBasari!$E189:$N189,DersMatris_Degerlendirme!H$4:H$13)/(SUM(DersMatris_Degerlendirme!H$4:H$13)))+(MMULT(NotlarYuzdelikBasari!$AL189:$AU189,DersMatris_Degerlendirme!H$15:H$24)/(SUM(DersMatris_Degerlendirme!H$15:H$24))))/2,0))*(DersMatris!$G$12/100)</f>
        <v>0</v>
      </c>
      <c r="J189" s="204" cm="1">
        <f t="array" ref="J189">_xlfn.SINGLE(IFERROR(((MMULT(NotlarYuzdelikBasari!$E189:$N189,DersMatris_Degerlendirme!I$4:I$13)/(SUM(DersMatris_Degerlendirme!I$4:I$13)))+(MMULT(NotlarYuzdelikBasari!$AL189:$AU189,DersMatris_Degerlendirme!I$15:I$24)/(SUM(DersMatris_Degerlendirme!I$15:I$24))))/2,0))*(DersMatris!$H$12/100)</f>
        <v>0</v>
      </c>
      <c r="K189" s="204" cm="1">
        <f t="array" ref="K189">_xlfn.SINGLE(IFERROR(((MMULT(NotlarYuzdelikBasari!$E189:$N189,DersMatris_Degerlendirme!J$4:J$13)/(SUM(DersMatris_Degerlendirme!J$4:J$13)))+(MMULT(NotlarYuzdelikBasari!$AL189:$AU189,DersMatris_Degerlendirme!J$15:J$24)/(SUM(DersMatris_Degerlendirme!J$15:J$24))))/2,0))*(DersMatris!$I$12/100)</f>
        <v>0</v>
      </c>
      <c r="L189" s="204" cm="1">
        <f t="array" ref="L189">_xlfn.SINGLE(IFERROR(((MMULT(NotlarYuzdelikBasari!$E189:$N189,DersMatris_Degerlendirme!K$4:K$13)/(SUM(DersMatris_Degerlendirme!K$4:K$13)))+(MMULT(NotlarYuzdelikBasari!$AL189:$AU189,DersMatris_Degerlendirme!K$15:K$24)/(SUM(DersMatris_Degerlendirme!K$15:K$24))))/2,0))*(DersMatris!$J$12/100)</f>
        <v>0</v>
      </c>
      <c r="M189" s="204" cm="1">
        <f t="array" ref="M189">_xlfn.SINGLE(IFERROR(((MMULT(NotlarYuzdelikBasari!$E189:$N189,DersMatris_Degerlendirme!L$4:L$13)/(SUM(DersMatris_Degerlendirme!L$4:L$13)))+(MMULT(NotlarYuzdelikBasari!$AL189:$AU189,DersMatris_Degerlendirme!L$15:L$24)/(SUM(DersMatris_Degerlendirme!L$15:L$24))))/2,0))*(DersMatris!$K$12/100)</f>
        <v>0</v>
      </c>
      <c r="N189" s="204" cm="1">
        <f t="array" ref="N189">_xlfn.SINGLE(IFERROR(((MMULT(NotlarYuzdelikBasari!$E189:$N189,DersMatris_Degerlendirme!M$4:M$13)/(SUM(DersMatris_Degerlendirme!M$4:M$13)))+(MMULT(NotlarYuzdelikBasari!$AL189:$AU189,DersMatris_Degerlendirme!M$15:M$24)/(SUM(DersMatris_Degerlendirme!M$15:M$24))))/2,0))*(DersMatris!$L$12/100)</f>
        <v>0</v>
      </c>
      <c r="O189" s="204" cm="1">
        <f t="array" ref="O189">_xlfn.SINGLE(IFERROR(((MMULT(NotlarYuzdelikBasari!$E189:$N189,DersMatris_Degerlendirme!N$4:N$13)/(SUM(DersMatris_Degerlendirme!N$4:N$13)))+(MMULT(NotlarYuzdelikBasari!$AL189:$AU189,DersMatris_Degerlendirme!N$15:N$24)/(SUM(DersMatris_Degerlendirme!N$15:N$24))))/2,0))*(DersMatris!$M$12/100)</f>
        <v>0</v>
      </c>
      <c r="P189" s="204" cm="1">
        <f t="array" ref="P189">_xlfn.SINGLE(IFERROR(((MMULT(NotlarYuzdelikBasari!$E189:$N189,DersMatris_Degerlendirme!O$4:O$13)/(SUM(DersMatris_Degerlendirme!O$4:O$13)))+(MMULT(NotlarYuzdelikBasari!$AL189:$AU189,DersMatris_Degerlendirme!O$15:O$24)/(SUM(DersMatris_Degerlendirme!O$15:O$24))))/2,0))*(DersMatris!$N$12/100)</f>
        <v>0</v>
      </c>
      <c r="Q189" s="204" cm="1">
        <f t="array" ref="Q189">_xlfn.SINGLE(IFERROR(((MMULT(NotlarYuzdelikBasari!$E189:$N189,DersMatris_Degerlendirme!P$4:P$13)/(SUM(DersMatris_Degerlendirme!P$4:P$13)))+(MMULT(NotlarYuzdelikBasari!$AL189:$AU189,DersMatris_Degerlendirme!P$15:P$24)/(SUM(DersMatris_Degerlendirme!P$15:P$24))))/2,0))*(DersMatris!$O$12/100)</f>
        <v>0</v>
      </c>
      <c r="R189" s="204" cm="1">
        <f t="array" ref="R189">_xlfn.SINGLE(IFERROR(((MMULT(NotlarYuzdelikBasari!$E189:$N189,DersMatris_Degerlendirme!Q$4:Q$13)/(SUM(DersMatris_Degerlendirme!Q$4:Q$13)))+(MMULT(NotlarYuzdelikBasari!$AL189:$AU189,DersMatris_Degerlendirme!Q$15:Q$24)/(SUM(DersMatris_Degerlendirme!Q$15:Q$24))))/2,0))*(DersMatris!$P$12/100)</f>
        <v>0</v>
      </c>
      <c r="S189" s="204" cm="1">
        <f t="array" ref="S189">_xlfn.SINGLE(IFERROR(((MMULT(NotlarYuzdelikBasari!$E189:$N189,DersMatris_Degerlendirme!R$4:R$13)/(SUM(DersMatris_Degerlendirme!R$4:R$13)))+(MMULT(NotlarYuzdelikBasari!$AL189:$AU189,DersMatris_Degerlendirme!R$15:R$24)/(SUM(DersMatris_Degerlendirme!R$15:R$24))))/2,0))*(DersMatris!$Q$12/100)</f>
        <v>0</v>
      </c>
      <c r="U189" s="188">
        <f>IFERROR(
    (
        IFERROR( MMULT(NotlarYuzdelikBasari!$E189:$N189, Degerlendirme!D$4:D$13) / SUM(Degerlendirme!D$4:D$13), 0 ) +
        IFERROR( MMULT(NotlarYuzdelikBasari!$AL189:$AU189, Degerlendirme!D$15:D$24) / SUM(Degerlendirme!D$15:D$24), 0 )
    ) / 2,
    0
)</f>
        <v>0</v>
      </c>
      <c r="V189" s="188">
        <f>IFERROR(
    (
        IFERROR( MMULT(NotlarYuzdelikBasari!$E189:$N189, Degerlendirme!E$4:E$13) / SUM(Degerlendirme!E$4:E$13), 0 ) +
        IFERROR( MMULT(NotlarYuzdelikBasari!$AL189:$AU189, Degerlendirme!E$15:E$24) / SUM(Degerlendirme!E$15:E$24), 0 )
    ) / 2,
    0
)</f>
        <v>0</v>
      </c>
      <c r="W189" s="188">
        <f>IFERROR(
    (
        IFERROR( MMULT(NotlarYuzdelikBasari!$E189:$N189, Degerlendirme!F$4:F$13) / SUM(Degerlendirme!F$4:F$13), 0 ) +
        IFERROR( MMULT(NotlarYuzdelikBasari!$AL189:$AU189, Degerlendirme!F$15:F$24) / SUM(Degerlendirme!F$15:F$24), 0 )
    ) / 2,
    0
)</f>
        <v>0</v>
      </c>
      <c r="X189" s="188">
        <f>IFERROR(
    (
        IFERROR( MMULT(NotlarYuzdelikBasari!$E189:$N189, Degerlendirme!G$4:G$13) / SUM(Degerlendirme!G$4:G$13), 0 ) +
        IFERROR( MMULT(NotlarYuzdelikBasari!$AL189:$AU189, Degerlendirme!G$15:G$24) / SUM(Degerlendirme!G$15:G$24), 0 )
    ) / 2,
    0
)</f>
        <v>0</v>
      </c>
      <c r="Y189" s="188">
        <f>IFERROR(
    (
        IFERROR( MMULT(NotlarYuzdelikBasari!$E189:$N189, Degerlendirme!H$4:H$13) / SUM(Degerlendirme!H$4:H$13), 0 ) +
        IFERROR( MMULT(NotlarYuzdelikBasari!$AL189:$AU189, Degerlendirme!H$15:H$24) / SUM(Degerlendirme!H$15:H$24), 0 )
    ) / 2,
    0
)</f>
        <v>0</v>
      </c>
      <c r="Z189" s="188">
        <f>IFERROR(
    (
        IFERROR( MMULT(NotlarYuzdelikBasari!$E189:$N189, Degerlendirme!I$4:I$13) / SUM(Degerlendirme!I$4:I$13), 0 ) +
        IFERROR( MMULT(NotlarYuzdelikBasari!$AL189:$AU189, Degerlendirme!I$15:I$24) / SUM(Degerlendirme!I$15:I$24), 0 )
    ) / 2,
    0
)</f>
        <v>0</v>
      </c>
      <c r="AA189" s="188">
        <f>IFERROR(
    (
        IFERROR( MMULT(NotlarYuzdelikBasari!$E189:$N189, Degerlendirme!J$4:J$13) / SUM(Degerlendirme!J$4:J$13), 0 ) +
        IFERROR( MMULT(NotlarYuzdelikBasari!$AL189:$AU189, Degerlendirme!J$15:J$24) / SUM(Degerlendirme!J$15:J$24), 0 )
    ) / 2,
    0
)</f>
        <v>0</v>
      </c>
      <c r="AB189" s="188">
        <f>IFERROR(
    (
        IFERROR( MMULT(NotlarYuzdelikBasari!$E189:$N189, Degerlendirme!K$4:K$13) / SUM(Degerlendirme!K$4:K$13), 0 ) +
        IFERROR( MMULT(NotlarYuzdelikBasari!$AL189:$AU189, Degerlendirme!K$15:K$24) / SUM(Degerlendirme!K$15:K$24), 0 )
    ) / 2,
    0
)</f>
        <v>0</v>
      </c>
    </row>
    <row r="190" spans="1:28" x14ac:dyDescent="0.25">
      <c r="A190" s="95">
        <v>188</v>
      </c>
      <c r="B190" s="141" t="str">
        <f>IF(Notlar!B190&lt;&gt;"",Notlar!B190,"")</f>
        <v/>
      </c>
      <c r="C190" s="142" t="str">
        <f>IF(Notlar!C190&lt;&gt;"",Notlar!C190,"")</f>
        <v/>
      </c>
      <c r="D190" s="183" t="str">
        <f>IF(Notlar!D190&lt;&gt;"",Notlar!D190,"")</f>
        <v/>
      </c>
      <c r="E190" s="208" cm="1">
        <f t="array" ref="E190">_xlfn.SINGLE(IFERROR(((MMULT(NotlarYuzdelikBasari!$E190:$N190,DersMatris_Degerlendirme!D$4:D$13)/(SUM(DersMatris_Degerlendirme!D$4:D$13)))+(MMULT(NotlarYuzdelikBasari!$AL190:$AU190,DersMatris_Degerlendirme!D$15:D$24)/(SUM(DersMatris_Degerlendirme!D$15:D$24))))/2,0))*(DersMatris!$C$12/100)</f>
        <v>0</v>
      </c>
      <c r="F190" s="208" cm="1">
        <f t="array" ref="F190">_xlfn.SINGLE(IFERROR(((MMULT(NotlarYuzdelikBasari!$E190:$N190,DersMatris_Degerlendirme!E$4:E$13)/(SUM(DersMatris_Degerlendirme!E$4:E$13)))+(MMULT(NotlarYuzdelikBasari!$AL190:$AU190,DersMatris_Degerlendirme!E$15:E$24)/(SUM(DersMatris_Degerlendirme!E$15:E$24))))/2,0))*(DersMatris!$D$12/100)</f>
        <v>0</v>
      </c>
      <c r="G190" s="204" cm="1">
        <f t="array" ref="G190">_xlfn.SINGLE(IFERROR(((MMULT(NotlarYuzdelikBasari!$E190:$N190,DersMatris_Degerlendirme!F$4:F$13)/(SUM(DersMatris_Degerlendirme!F$4:F$13)))+(MMULT(NotlarYuzdelikBasari!$AL190:$AU190,DersMatris_Degerlendirme!F$15:F$24)/(SUM(DersMatris_Degerlendirme!F$15:F$24))))/2,0))*(DersMatris!$E$12/100)</f>
        <v>0</v>
      </c>
      <c r="H190" s="204" cm="1">
        <f t="array" ref="H190">_xlfn.SINGLE(IFERROR(((MMULT(NotlarYuzdelikBasari!$E190:$N190,DersMatris_Degerlendirme!G$4:G$13)/(SUM(DersMatris_Degerlendirme!G$4:G$13)))+(MMULT(NotlarYuzdelikBasari!$AL190:$AU190,DersMatris_Degerlendirme!G$15:G$24)/(SUM(DersMatris_Degerlendirme!G$15:G$24))))/2,0))*(DersMatris!$F$12/100)</f>
        <v>0</v>
      </c>
      <c r="I190" s="204" cm="1">
        <f t="array" ref="I190">_xlfn.SINGLE(IFERROR(((MMULT(NotlarYuzdelikBasari!$E190:$N190,DersMatris_Degerlendirme!H$4:H$13)/(SUM(DersMatris_Degerlendirme!H$4:H$13)))+(MMULT(NotlarYuzdelikBasari!$AL190:$AU190,DersMatris_Degerlendirme!H$15:H$24)/(SUM(DersMatris_Degerlendirme!H$15:H$24))))/2,0))*(DersMatris!$G$12/100)</f>
        <v>0</v>
      </c>
      <c r="J190" s="204" cm="1">
        <f t="array" ref="J190">_xlfn.SINGLE(IFERROR(((MMULT(NotlarYuzdelikBasari!$E190:$N190,DersMatris_Degerlendirme!I$4:I$13)/(SUM(DersMatris_Degerlendirme!I$4:I$13)))+(MMULT(NotlarYuzdelikBasari!$AL190:$AU190,DersMatris_Degerlendirme!I$15:I$24)/(SUM(DersMatris_Degerlendirme!I$15:I$24))))/2,0))*(DersMatris!$H$12/100)</f>
        <v>0</v>
      </c>
      <c r="K190" s="204" cm="1">
        <f t="array" ref="K190">_xlfn.SINGLE(IFERROR(((MMULT(NotlarYuzdelikBasari!$E190:$N190,DersMatris_Degerlendirme!J$4:J$13)/(SUM(DersMatris_Degerlendirme!J$4:J$13)))+(MMULT(NotlarYuzdelikBasari!$AL190:$AU190,DersMatris_Degerlendirme!J$15:J$24)/(SUM(DersMatris_Degerlendirme!J$15:J$24))))/2,0))*(DersMatris!$I$12/100)</f>
        <v>0</v>
      </c>
      <c r="L190" s="204" cm="1">
        <f t="array" ref="L190">_xlfn.SINGLE(IFERROR(((MMULT(NotlarYuzdelikBasari!$E190:$N190,DersMatris_Degerlendirme!K$4:K$13)/(SUM(DersMatris_Degerlendirme!K$4:K$13)))+(MMULT(NotlarYuzdelikBasari!$AL190:$AU190,DersMatris_Degerlendirme!K$15:K$24)/(SUM(DersMatris_Degerlendirme!K$15:K$24))))/2,0))*(DersMatris!$J$12/100)</f>
        <v>0</v>
      </c>
      <c r="M190" s="204" cm="1">
        <f t="array" ref="M190">_xlfn.SINGLE(IFERROR(((MMULT(NotlarYuzdelikBasari!$E190:$N190,DersMatris_Degerlendirme!L$4:L$13)/(SUM(DersMatris_Degerlendirme!L$4:L$13)))+(MMULT(NotlarYuzdelikBasari!$AL190:$AU190,DersMatris_Degerlendirme!L$15:L$24)/(SUM(DersMatris_Degerlendirme!L$15:L$24))))/2,0))*(DersMatris!$K$12/100)</f>
        <v>0</v>
      </c>
      <c r="N190" s="204" cm="1">
        <f t="array" ref="N190">_xlfn.SINGLE(IFERROR(((MMULT(NotlarYuzdelikBasari!$E190:$N190,DersMatris_Degerlendirme!M$4:M$13)/(SUM(DersMatris_Degerlendirme!M$4:M$13)))+(MMULT(NotlarYuzdelikBasari!$AL190:$AU190,DersMatris_Degerlendirme!M$15:M$24)/(SUM(DersMatris_Degerlendirme!M$15:M$24))))/2,0))*(DersMatris!$L$12/100)</f>
        <v>0</v>
      </c>
      <c r="O190" s="204" cm="1">
        <f t="array" ref="O190">_xlfn.SINGLE(IFERROR(((MMULT(NotlarYuzdelikBasari!$E190:$N190,DersMatris_Degerlendirme!N$4:N$13)/(SUM(DersMatris_Degerlendirme!N$4:N$13)))+(MMULT(NotlarYuzdelikBasari!$AL190:$AU190,DersMatris_Degerlendirme!N$15:N$24)/(SUM(DersMatris_Degerlendirme!N$15:N$24))))/2,0))*(DersMatris!$M$12/100)</f>
        <v>0</v>
      </c>
      <c r="P190" s="204" cm="1">
        <f t="array" ref="P190">_xlfn.SINGLE(IFERROR(((MMULT(NotlarYuzdelikBasari!$E190:$N190,DersMatris_Degerlendirme!O$4:O$13)/(SUM(DersMatris_Degerlendirme!O$4:O$13)))+(MMULT(NotlarYuzdelikBasari!$AL190:$AU190,DersMatris_Degerlendirme!O$15:O$24)/(SUM(DersMatris_Degerlendirme!O$15:O$24))))/2,0))*(DersMatris!$N$12/100)</f>
        <v>0</v>
      </c>
      <c r="Q190" s="204" cm="1">
        <f t="array" ref="Q190">_xlfn.SINGLE(IFERROR(((MMULT(NotlarYuzdelikBasari!$E190:$N190,DersMatris_Degerlendirme!P$4:P$13)/(SUM(DersMatris_Degerlendirme!P$4:P$13)))+(MMULT(NotlarYuzdelikBasari!$AL190:$AU190,DersMatris_Degerlendirme!P$15:P$24)/(SUM(DersMatris_Degerlendirme!P$15:P$24))))/2,0))*(DersMatris!$O$12/100)</f>
        <v>0</v>
      </c>
      <c r="R190" s="204" cm="1">
        <f t="array" ref="R190">_xlfn.SINGLE(IFERROR(((MMULT(NotlarYuzdelikBasari!$E190:$N190,DersMatris_Degerlendirme!Q$4:Q$13)/(SUM(DersMatris_Degerlendirme!Q$4:Q$13)))+(MMULT(NotlarYuzdelikBasari!$AL190:$AU190,DersMatris_Degerlendirme!Q$15:Q$24)/(SUM(DersMatris_Degerlendirme!Q$15:Q$24))))/2,0))*(DersMatris!$P$12/100)</f>
        <v>0</v>
      </c>
      <c r="S190" s="204" cm="1">
        <f t="array" ref="S190">_xlfn.SINGLE(IFERROR(((MMULT(NotlarYuzdelikBasari!$E190:$N190,DersMatris_Degerlendirme!R$4:R$13)/(SUM(DersMatris_Degerlendirme!R$4:R$13)))+(MMULT(NotlarYuzdelikBasari!$AL190:$AU190,DersMatris_Degerlendirme!R$15:R$24)/(SUM(DersMatris_Degerlendirme!R$15:R$24))))/2,0))*(DersMatris!$Q$12/100)</f>
        <v>0</v>
      </c>
      <c r="U190" s="188">
        <f>IFERROR(
    (
        IFERROR( MMULT(NotlarYuzdelikBasari!$E190:$N190, Degerlendirme!D$4:D$13) / SUM(Degerlendirme!D$4:D$13), 0 ) +
        IFERROR( MMULT(NotlarYuzdelikBasari!$AL190:$AU190, Degerlendirme!D$15:D$24) / SUM(Degerlendirme!D$15:D$24), 0 )
    ) / 2,
    0
)</f>
        <v>0</v>
      </c>
      <c r="V190" s="188">
        <f>IFERROR(
    (
        IFERROR( MMULT(NotlarYuzdelikBasari!$E190:$N190, Degerlendirme!E$4:E$13) / SUM(Degerlendirme!E$4:E$13), 0 ) +
        IFERROR( MMULT(NotlarYuzdelikBasari!$AL190:$AU190, Degerlendirme!E$15:E$24) / SUM(Degerlendirme!E$15:E$24), 0 )
    ) / 2,
    0
)</f>
        <v>0</v>
      </c>
      <c r="W190" s="188">
        <f>IFERROR(
    (
        IFERROR( MMULT(NotlarYuzdelikBasari!$E190:$N190, Degerlendirme!F$4:F$13) / SUM(Degerlendirme!F$4:F$13), 0 ) +
        IFERROR( MMULT(NotlarYuzdelikBasari!$AL190:$AU190, Degerlendirme!F$15:F$24) / SUM(Degerlendirme!F$15:F$24), 0 )
    ) / 2,
    0
)</f>
        <v>0</v>
      </c>
      <c r="X190" s="188">
        <f>IFERROR(
    (
        IFERROR( MMULT(NotlarYuzdelikBasari!$E190:$N190, Degerlendirme!G$4:G$13) / SUM(Degerlendirme!G$4:G$13), 0 ) +
        IFERROR( MMULT(NotlarYuzdelikBasari!$AL190:$AU190, Degerlendirme!G$15:G$24) / SUM(Degerlendirme!G$15:G$24), 0 )
    ) / 2,
    0
)</f>
        <v>0</v>
      </c>
      <c r="Y190" s="188">
        <f>IFERROR(
    (
        IFERROR( MMULT(NotlarYuzdelikBasari!$E190:$N190, Degerlendirme!H$4:H$13) / SUM(Degerlendirme!H$4:H$13), 0 ) +
        IFERROR( MMULT(NotlarYuzdelikBasari!$AL190:$AU190, Degerlendirme!H$15:H$24) / SUM(Degerlendirme!H$15:H$24), 0 )
    ) / 2,
    0
)</f>
        <v>0</v>
      </c>
      <c r="Z190" s="188">
        <f>IFERROR(
    (
        IFERROR( MMULT(NotlarYuzdelikBasari!$E190:$N190, Degerlendirme!I$4:I$13) / SUM(Degerlendirme!I$4:I$13), 0 ) +
        IFERROR( MMULT(NotlarYuzdelikBasari!$AL190:$AU190, Degerlendirme!I$15:I$24) / SUM(Degerlendirme!I$15:I$24), 0 )
    ) / 2,
    0
)</f>
        <v>0</v>
      </c>
      <c r="AA190" s="188">
        <f>IFERROR(
    (
        IFERROR( MMULT(NotlarYuzdelikBasari!$E190:$N190, Degerlendirme!J$4:J$13) / SUM(Degerlendirme!J$4:J$13), 0 ) +
        IFERROR( MMULT(NotlarYuzdelikBasari!$AL190:$AU190, Degerlendirme!J$15:J$24) / SUM(Degerlendirme!J$15:J$24), 0 )
    ) / 2,
    0
)</f>
        <v>0</v>
      </c>
      <c r="AB190" s="188">
        <f>IFERROR(
    (
        IFERROR( MMULT(NotlarYuzdelikBasari!$E190:$N190, Degerlendirme!K$4:K$13) / SUM(Degerlendirme!K$4:K$13), 0 ) +
        IFERROR( MMULT(NotlarYuzdelikBasari!$AL190:$AU190, Degerlendirme!K$15:K$24) / SUM(Degerlendirme!K$15:K$24), 0 )
    ) / 2,
    0
)</f>
        <v>0</v>
      </c>
    </row>
    <row r="191" spans="1:28" x14ac:dyDescent="0.25">
      <c r="A191" s="94">
        <v>189</v>
      </c>
      <c r="B191" s="143" t="str">
        <f>IF(Notlar!B191&lt;&gt;"",Notlar!B191,"")</f>
        <v/>
      </c>
      <c r="C191" s="144" t="str">
        <f>IF(Notlar!C191&lt;&gt;"",Notlar!C191,"")</f>
        <v/>
      </c>
      <c r="D191" s="184" t="str">
        <f>IF(Notlar!D191&lt;&gt;"",Notlar!D191,"")</f>
        <v/>
      </c>
      <c r="E191" s="208" cm="1">
        <f t="array" ref="E191">_xlfn.SINGLE(IFERROR(((MMULT(NotlarYuzdelikBasari!$E191:$N191,DersMatris_Degerlendirme!D$4:D$13)/(SUM(DersMatris_Degerlendirme!D$4:D$13)))+(MMULT(NotlarYuzdelikBasari!$AL191:$AU191,DersMatris_Degerlendirme!D$15:D$24)/(SUM(DersMatris_Degerlendirme!D$15:D$24))))/2,0))*(DersMatris!$C$12/100)</f>
        <v>0</v>
      </c>
      <c r="F191" s="208" cm="1">
        <f t="array" ref="F191">_xlfn.SINGLE(IFERROR(((MMULT(NotlarYuzdelikBasari!$E191:$N191,DersMatris_Degerlendirme!E$4:E$13)/(SUM(DersMatris_Degerlendirme!E$4:E$13)))+(MMULT(NotlarYuzdelikBasari!$AL191:$AU191,DersMatris_Degerlendirme!E$15:E$24)/(SUM(DersMatris_Degerlendirme!E$15:E$24))))/2,0))*(DersMatris!$D$12/100)</f>
        <v>0</v>
      </c>
      <c r="G191" s="204" cm="1">
        <f t="array" ref="G191">_xlfn.SINGLE(IFERROR(((MMULT(NotlarYuzdelikBasari!$E191:$N191,DersMatris_Degerlendirme!F$4:F$13)/(SUM(DersMatris_Degerlendirme!F$4:F$13)))+(MMULT(NotlarYuzdelikBasari!$AL191:$AU191,DersMatris_Degerlendirme!F$15:F$24)/(SUM(DersMatris_Degerlendirme!F$15:F$24))))/2,0))*(DersMatris!$E$12/100)</f>
        <v>0</v>
      </c>
      <c r="H191" s="204" cm="1">
        <f t="array" ref="H191">_xlfn.SINGLE(IFERROR(((MMULT(NotlarYuzdelikBasari!$E191:$N191,DersMatris_Degerlendirme!G$4:G$13)/(SUM(DersMatris_Degerlendirme!G$4:G$13)))+(MMULT(NotlarYuzdelikBasari!$AL191:$AU191,DersMatris_Degerlendirme!G$15:G$24)/(SUM(DersMatris_Degerlendirme!G$15:G$24))))/2,0))*(DersMatris!$F$12/100)</f>
        <v>0</v>
      </c>
      <c r="I191" s="204" cm="1">
        <f t="array" ref="I191">_xlfn.SINGLE(IFERROR(((MMULT(NotlarYuzdelikBasari!$E191:$N191,DersMatris_Degerlendirme!H$4:H$13)/(SUM(DersMatris_Degerlendirme!H$4:H$13)))+(MMULT(NotlarYuzdelikBasari!$AL191:$AU191,DersMatris_Degerlendirme!H$15:H$24)/(SUM(DersMatris_Degerlendirme!H$15:H$24))))/2,0))*(DersMatris!$G$12/100)</f>
        <v>0</v>
      </c>
      <c r="J191" s="204" cm="1">
        <f t="array" ref="J191">_xlfn.SINGLE(IFERROR(((MMULT(NotlarYuzdelikBasari!$E191:$N191,DersMatris_Degerlendirme!I$4:I$13)/(SUM(DersMatris_Degerlendirme!I$4:I$13)))+(MMULT(NotlarYuzdelikBasari!$AL191:$AU191,DersMatris_Degerlendirme!I$15:I$24)/(SUM(DersMatris_Degerlendirme!I$15:I$24))))/2,0))*(DersMatris!$H$12/100)</f>
        <v>0</v>
      </c>
      <c r="K191" s="204" cm="1">
        <f t="array" ref="K191">_xlfn.SINGLE(IFERROR(((MMULT(NotlarYuzdelikBasari!$E191:$N191,DersMatris_Degerlendirme!J$4:J$13)/(SUM(DersMatris_Degerlendirme!J$4:J$13)))+(MMULT(NotlarYuzdelikBasari!$AL191:$AU191,DersMatris_Degerlendirme!J$15:J$24)/(SUM(DersMatris_Degerlendirme!J$15:J$24))))/2,0))*(DersMatris!$I$12/100)</f>
        <v>0</v>
      </c>
      <c r="L191" s="204" cm="1">
        <f t="array" ref="L191">_xlfn.SINGLE(IFERROR(((MMULT(NotlarYuzdelikBasari!$E191:$N191,DersMatris_Degerlendirme!K$4:K$13)/(SUM(DersMatris_Degerlendirme!K$4:K$13)))+(MMULT(NotlarYuzdelikBasari!$AL191:$AU191,DersMatris_Degerlendirme!K$15:K$24)/(SUM(DersMatris_Degerlendirme!K$15:K$24))))/2,0))*(DersMatris!$J$12/100)</f>
        <v>0</v>
      </c>
      <c r="M191" s="204" cm="1">
        <f t="array" ref="M191">_xlfn.SINGLE(IFERROR(((MMULT(NotlarYuzdelikBasari!$E191:$N191,DersMatris_Degerlendirme!L$4:L$13)/(SUM(DersMatris_Degerlendirme!L$4:L$13)))+(MMULT(NotlarYuzdelikBasari!$AL191:$AU191,DersMatris_Degerlendirme!L$15:L$24)/(SUM(DersMatris_Degerlendirme!L$15:L$24))))/2,0))*(DersMatris!$K$12/100)</f>
        <v>0</v>
      </c>
      <c r="N191" s="204" cm="1">
        <f t="array" ref="N191">_xlfn.SINGLE(IFERROR(((MMULT(NotlarYuzdelikBasari!$E191:$N191,DersMatris_Degerlendirme!M$4:M$13)/(SUM(DersMatris_Degerlendirme!M$4:M$13)))+(MMULT(NotlarYuzdelikBasari!$AL191:$AU191,DersMatris_Degerlendirme!M$15:M$24)/(SUM(DersMatris_Degerlendirme!M$15:M$24))))/2,0))*(DersMatris!$L$12/100)</f>
        <v>0</v>
      </c>
      <c r="O191" s="204" cm="1">
        <f t="array" ref="O191">_xlfn.SINGLE(IFERROR(((MMULT(NotlarYuzdelikBasari!$E191:$N191,DersMatris_Degerlendirme!N$4:N$13)/(SUM(DersMatris_Degerlendirme!N$4:N$13)))+(MMULT(NotlarYuzdelikBasari!$AL191:$AU191,DersMatris_Degerlendirme!N$15:N$24)/(SUM(DersMatris_Degerlendirme!N$15:N$24))))/2,0))*(DersMatris!$M$12/100)</f>
        <v>0</v>
      </c>
      <c r="P191" s="204" cm="1">
        <f t="array" ref="P191">_xlfn.SINGLE(IFERROR(((MMULT(NotlarYuzdelikBasari!$E191:$N191,DersMatris_Degerlendirme!O$4:O$13)/(SUM(DersMatris_Degerlendirme!O$4:O$13)))+(MMULT(NotlarYuzdelikBasari!$AL191:$AU191,DersMatris_Degerlendirme!O$15:O$24)/(SUM(DersMatris_Degerlendirme!O$15:O$24))))/2,0))*(DersMatris!$N$12/100)</f>
        <v>0</v>
      </c>
      <c r="Q191" s="204" cm="1">
        <f t="array" ref="Q191">_xlfn.SINGLE(IFERROR(((MMULT(NotlarYuzdelikBasari!$E191:$N191,DersMatris_Degerlendirme!P$4:P$13)/(SUM(DersMatris_Degerlendirme!P$4:P$13)))+(MMULT(NotlarYuzdelikBasari!$AL191:$AU191,DersMatris_Degerlendirme!P$15:P$24)/(SUM(DersMatris_Degerlendirme!P$15:P$24))))/2,0))*(DersMatris!$O$12/100)</f>
        <v>0</v>
      </c>
      <c r="R191" s="204" cm="1">
        <f t="array" ref="R191">_xlfn.SINGLE(IFERROR(((MMULT(NotlarYuzdelikBasari!$E191:$N191,DersMatris_Degerlendirme!Q$4:Q$13)/(SUM(DersMatris_Degerlendirme!Q$4:Q$13)))+(MMULT(NotlarYuzdelikBasari!$AL191:$AU191,DersMatris_Degerlendirme!Q$15:Q$24)/(SUM(DersMatris_Degerlendirme!Q$15:Q$24))))/2,0))*(DersMatris!$P$12/100)</f>
        <v>0</v>
      </c>
      <c r="S191" s="204" cm="1">
        <f t="array" ref="S191">_xlfn.SINGLE(IFERROR(((MMULT(NotlarYuzdelikBasari!$E191:$N191,DersMatris_Degerlendirme!R$4:R$13)/(SUM(DersMatris_Degerlendirme!R$4:R$13)))+(MMULT(NotlarYuzdelikBasari!$AL191:$AU191,DersMatris_Degerlendirme!R$15:R$24)/(SUM(DersMatris_Degerlendirme!R$15:R$24))))/2,0))*(DersMatris!$Q$12/100)</f>
        <v>0</v>
      </c>
      <c r="U191" s="188">
        <f>IFERROR(
    (
        IFERROR( MMULT(NotlarYuzdelikBasari!$E191:$N191, Degerlendirme!D$4:D$13) / SUM(Degerlendirme!D$4:D$13), 0 ) +
        IFERROR( MMULT(NotlarYuzdelikBasari!$AL191:$AU191, Degerlendirme!D$15:D$24) / SUM(Degerlendirme!D$15:D$24), 0 )
    ) / 2,
    0
)</f>
        <v>0</v>
      </c>
      <c r="V191" s="188">
        <f>IFERROR(
    (
        IFERROR( MMULT(NotlarYuzdelikBasari!$E191:$N191, Degerlendirme!E$4:E$13) / SUM(Degerlendirme!E$4:E$13), 0 ) +
        IFERROR( MMULT(NotlarYuzdelikBasari!$AL191:$AU191, Degerlendirme!E$15:E$24) / SUM(Degerlendirme!E$15:E$24), 0 )
    ) / 2,
    0
)</f>
        <v>0</v>
      </c>
      <c r="W191" s="188">
        <f>IFERROR(
    (
        IFERROR( MMULT(NotlarYuzdelikBasari!$E191:$N191, Degerlendirme!F$4:F$13) / SUM(Degerlendirme!F$4:F$13), 0 ) +
        IFERROR( MMULT(NotlarYuzdelikBasari!$AL191:$AU191, Degerlendirme!F$15:F$24) / SUM(Degerlendirme!F$15:F$24), 0 )
    ) / 2,
    0
)</f>
        <v>0</v>
      </c>
      <c r="X191" s="188">
        <f>IFERROR(
    (
        IFERROR( MMULT(NotlarYuzdelikBasari!$E191:$N191, Degerlendirme!G$4:G$13) / SUM(Degerlendirme!G$4:G$13), 0 ) +
        IFERROR( MMULT(NotlarYuzdelikBasari!$AL191:$AU191, Degerlendirme!G$15:G$24) / SUM(Degerlendirme!G$15:G$24), 0 )
    ) / 2,
    0
)</f>
        <v>0</v>
      </c>
      <c r="Y191" s="188">
        <f>IFERROR(
    (
        IFERROR( MMULT(NotlarYuzdelikBasari!$E191:$N191, Degerlendirme!H$4:H$13) / SUM(Degerlendirme!H$4:H$13), 0 ) +
        IFERROR( MMULT(NotlarYuzdelikBasari!$AL191:$AU191, Degerlendirme!H$15:H$24) / SUM(Degerlendirme!H$15:H$24), 0 )
    ) / 2,
    0
)</f>
        <v>0</v>
      </c>
      <c r="Z191" s="188">
        <f>IFERROR(
    (
        IFERROR( MMULT(NotlarYuzdelikBasari!$E191:$N191, Degerlendirme!I$4:I$13) / SUM(Degerlendirme!I$4:I$13), 0 ) +
        IFERROR( MMULT(NotlarYuzdelikBasari!$AL191:$AU191, Degerlendirme!I$15:I$24) / SUM(Degerlendirme!I$15:I$24), 0 )
    ) / 2,
    0
)</f>
        <v>0</v>
      </c>
      <c r="AA191" s="188">
        <f>IFERROR(
    (
        IFERROR( MMULT(NotlarYuzdelikBasari!$E191:$N191, Degerlendirme!J$4:J$13) / SUM(Degerlendirme!J$4:J$13), 0 ) +
        IFERROR( MMULT(NotlarYuzdelikBasari!$AL191:$AU191, Degerlendirme!J$15:J$24) / SUM(Degerlendirme!J$15:J$24), 0 )
    ) / 2,
    0
)</f>
        <v>0</v>
      </c>
      <c r="AB191" s="188">
        <f>IFERROR(
    (
        IFERROR( MMULT(NotlarYuzdelikBasari!$E191:$N191, Degerlendirme!K$4:K$13) / SUM(Degerlendirme!K$4:K$13), 0 ) +
        IFERROR( MMULT(NotlarYuzdelikBasari!$AL191:$AU191, Degerlendirme!K$15:K$24) / SUM(Degerlendirme!K$15:K$24), 0 )
    ) / 2,
    0
)</f>
        <v>0</v>
      </c>
    </row>
    <row r="192" spans="1:28" x14ac:dyDescent="0.25">
      <c r="A192" s="95">
        <v>190</v>
      </c>
      <c r="B192" s="141" t="str">
        <f>IF(Notlar!B192&lt;&gt;"",Notlar!B192,"")</f>
        <v/>
      </c>
      <c r="C192" s="142" t="str">
        <f>IF(Notlar!C192&lt;&gt;"",Notlar!C192,"")</f>
        <v/>
      </c>
      <c r="D192" s="183" t="str">
        <f>IF(Notlar!D192&lt;&gt;"",Notlar!D192,"")</f>
        <v/>
      </c>
      <c r="E192" s="208" cm="1">
        <f t="array" ref="E192">_xlfn.SINGLE(IFERROR(((MMULT(NotlarYuzdelikBasari!$E192:$N192,DersMatris_Degerlendirme!D$4:D$13)/(SUM(DersMatris_Degerlendirme!D$4:D$13)))+(MMULT(NotlarYuzdelikBasari!$AL192:$AU192,DersMatris_Degerlendirme!D$15:D$24)/(SUM(DersMatris_Degerlendirme!D$15:D$24))))/2,0))*(DersMatris!$C$12/100)</f>
        <v>0</v>
      </c>
      <c r="F192" s="208" cm="1">
        <f t="array" ref="F192">_xlfn.SINGLE(IFERROR(((MMULT(NotlarYuzdelikBasari!$E192:$N192,DersMatris_Degerlendirme!E$4:E$13)/(SUM(DersMatris_Degerlendirme!E$4:E$13)))+(MMULT(NotlarYuzdelikBasari!$AL192:$AU192,DersMatris_Degerlendirme!E$15:E$24)/(SUM(DersMatris_Degerlendirme!E$15:E$24))))/2,0))*(DersMatris!$D$12/100)</f>
        <v>0</v>
      </c>
      <c r="G192" s="204" cm="1">
        <f t="array" ref="G192">_xlfn.SINGLE(IFERROR(((MMULT(NotlarYuzdelikBasari!$E192:$N192,DersMatris_Degerlendirme!F$4:F$13)/(SUM(DersMatris_Degerlendirme!F$4:F$13)))+(MMULT(NotlarYuzdelikBasari!$AL192:$AU192,DersMatris_Degerlendirme!F$15:F$24)/(SUM(DersMatris_Degerlendirme!F$15:F$24))))/2,0))*(DersMatris!$E$12/100)</f>
        <v>0</v>
      </c>
      <c r="H192" s="204" cm="1">
        <f t="array" ref="H192">_xlfn.SINGLE(IFERROR(((MMULT(NotlarYuzdelikBasari!$E192:$N192,DersMatris_Degerlendirme!G$4:G$13)/(SUM(DersMatris_Degerlendirme!G$4:G$13)))+(MMULT(NotlarYuzdelikBasari!$AL192:$AU192,DersMatris_Degerlendirme!G$15:G$24)/(SUM(DersMatris_Degerlendirme!G$15:G$24))))/2,0))*(DersMatris!$F$12/100)</f>
        <v>0</v>
      </c>
      <c r="I192" s="204" cm="1">
        <f t="array" ref="I192">_xlfn.SINGLE(IFERROR(((MMULT(NotlarYuzdelikBasari!$E192:$N192,DersMatris_Degerlendirme!H$4:H$13)/(SUM(DersMatris_Degerlendirme!H$4:H$13)))+(MMULT(NotlarYuzdelikBasari!$AL192:$AU192,DersMatris_Degerlendirme!H$15:H$24)/(SUM(DersMatris_Degerlendirme!H$15:H$24))))/2,0))*(DersMatris!$G$12/100)</f>
        <v>0</v>
      </c>
      <c r="J192" s="204" cm="1">
        <f t="array" ref="J192">_xlfn.SINGLE(IFERROR(((MMULT(NotlarYuzdelikBasari!$E192:$N192,DersMatris_Degerlendirme!I$4:I$13)/(SUM(DersMatris_Degerlendirme!I$4:I$13)))+(MMULT(NotlarYuzdelikBasari!$AL192:$AU192,DersMatris_Degerlendirme!I$15:I$24)/(SUM(DersMatris_Degerlendirme!I$15:I$24))))/2,0))*(DersMatris!$H$12/100)</f>
        <v>0</v>
      </c>
      <c r="K192" s="204" cm="1">
        <f t="array" ref="K192">_xlfn.SINGLE(IFERROR(((MMULT(NotlarYuzdelikBasari!$E192:$N192,DersMatris_Degerlendirme!J$4:J$13)/(SUM(DersMatris_Degerlendirme!J$4:J$13)))+(MMULT(NotlarYuzdelikBasari!$AL192:$AU192,DersMatris_Degerlendirme!J$15:J$24)/(SUM(DersMatris_Degerlendirme!J$15:J$24))))/2,0))*(DersMatris!$I$12/100)</f>
        <v>0</v>
      </c>
      <c r="L192" s="204" cm="1">
        <f t="array" ref="L192">_xlfn.SINGLE(IFERROR(((MMULT(NotlarYuzdelikBasari!$E192:$N192,DersMatris_Degerlendirme!K$4:K$13)/(SUM(DersMatris_Degerlendirme!K$4:K$13)))+(MMULT(NotlarYuzdelikBasari!$AL192:$AU192,DersMatris_Degerlendirme!K$15:K$24)/(SUM(DersMatris_Degerlendirme!K$15:K$24))))/2,0))*(DersMatris!$J$12/100)</f>
        <v>0</v>
      </c>
      <c r="M192" s="204" cm="1">
        <f t="array" ref="M192">_xlfn.SINGLE(IFERROR(((MMULT(NotlarYuzdelikBasari!$E192:$N192,DersMatris_Degerlendirme!L$4:L$13)/(SUM(DersMatris_Degerlendirme!L$4:L$13)))+(MMULT(NotlarYuzdelikBasari!$AL192:$AU192,DersMatris_Degerlendirme!L$15:L$24)/(SUM(DersMatris_Degerlendirme!L$15:L$24))))/2,0))*(DersMatris!$K$12/100)</f>
        <v>0</v>
      </c>
      <c r="N192" s="204" cm="1">
        <f t="array" ref="N192">_xlfn.SINGLE(IFERROR(((MMULT(NotlarYuzdelikBasari!$E192:$N192,DersMatris_Degerlendirme!M$4:M$13)/(SUM(DersMatris_Degerlendirme!M$4:M$13)))+(MMULT(NotlarYuzdelikBasari!$AL192:$AU192,DersMatris_Degerlendirme!M$15:M$24)/(SUM(DersMatris_Degerlendirme!M$15:M$24))))/2,0))*(DersMatris!$L$12/100)</f>
        <v>0</v>
      </c>
      <c r="O192" s="204" cm="1">
        <f t="array" ref="O192">_xlfn.SINGLE(IFERROR(((MMULT(NotlarYuzdelikBasari!$E192:$N192,DersMatris_Degerlendirme!N$4:N$13)/(SUM(DersMatris_Degerlendirme!N$4:N$13)))+(MMULT(NotlarYuzdelikBasari!$AL192:$AU192,DersMatris_Degerlendirme!N$15:N$24)/(SUM(DersMatris_Degerlendirme!N$15:N$24))))/2,0))*(DersMatris!$M$12/100)</f>
        <v>0</v>
      </c>
      <c r="P192" s="204" cm="1">
        <f t="array" ref="P192">_xlfn.SINGLE(IFERROR(((MMULT(NotlarYuzdelikBasari!$E192:$N192,DersMatris_Degerlendirme!O$4:O$13)/(SUM(DersMatris_Degerlendirme!O$4:O$13)))+(MMULT(NotlarYuzdelikBasari!$AL192:$AU192,DersMatris_Degerlendirme!O$15:O$24)/(SUM(DersMatris_Degerlendirme!O$15:O$24))))/2,0))*(DersMatris!$N$12/100)</f>
        <v>0</v>
      </c>
      <c r="Q192" s="204" cm="1">
        <f t="array" ref="Q192">_xlfn.SINGLE(IFERROR(((MMULT(NotlarYuzdelikBasari!$E192:$N192,DersMatris_Degerlendirme!P$4:P$13)/(SUM(DersMatris_Degerlendirme!P$4:P$13)))+(MMULT(NotlarYuzdelikBasari!$AL192:$AU192,DersMatris_Degerlendirme!P$15:P$24)/(SUM(DersMatris_Degerlendirme!P$15:P$24))))/2,0))*(DersMatris!$O$12/100)</f>
        <v>0</v>
      </c>
      <c r="R192" s="204" cm="1">
        <f t="array" ref="R192">_xlfn.SINGLE(IFERROR(((MMULT(NotlarYuzdelikBasari!$E192:$N192,DersMatris_Degerlendirme!Q$4:Q$13)/(SUM(DersMatris_Degerlendirme!Q$4:Q$13)))+(MMULT(NotlarYuzdelikBasari!$AL192:$AU192,DersMatris_Degerlendirme!Q$15:Q$24)/(SUM(DersMatris_Degerlendirme!Q$15:Q$24))))/2,0))*(DersMatris!$P$12/100)</f>
        <v>0</v>
      </c>
      <c r="S192" s="204" cm="1">
        <f t="array" ref="S192">_xlfn.SINGLE(IFERROR(((MMULT(NotlarYuzdelikBasari!$E192:$N192,DersMatris_Degerlendirme!R$4:R$13)/(SUM(DersMatris_Degerlendirme!R$4:R$13)))+(MMULT(NotlarYuzdelikBasari!$AL192:$AU192,DersMatris_Degerlendirme!R$15:R$24)/(SUM(DersMatris_Degerlendirme!R$15:R$24))))/2,0))*(DersMatris!$Q$12/100)</f>
        <v>0</v>
      </c>
      <c r="U192" s="188">
        <f>IFERROR(
    (
        IFERROR( MMULT(NotlarYuzdelikBasari!$E192:$N192, Degerlendirme!D$4:D$13) / SUM(Degerlendirme!D$4:D$13), 0 ) +
        IFERROR( MMULT(NotlarYuzdelikBasari!$AL192:$AU192, Degerlendirme!D$15:D$24) / SUM(Degerlendirme!D$15:D$24), 0 )
    ) / 2,
    0
)</f>
        <v>0</v>
      </c>
      <c r="V192" s="188">
        <f>IFERROR(
    (
        IFERROR( MMULT(NotlarYuzdelikBasari!$E192:$N192, Degerlendirme!E$4:E$13) / SUM(Degerlendirme!E$4:E$13), 0 ) +
        IFERROR( MMULT(NotlarYuzdelikBasari!$AL192:$AU192, Degerlendirme!E$15:E$24) / SUM(Degerlendirme!E$15:E$24), 0 )
    ) / 2,
    0
)</f>
        <v>0</v>
      </c>
      <c r="W192" s="188">
        <f>IFERROR(
    (
        IFERROR( MMULT(NotlarYuzdelikBasari!$E192:$N192, Degerlendirme!F$4:F$13) / SUM(Degerlendirme!F$4:F$13), 0 ) +
        IFERROR( MMULT(NotlarYuzdelikBasari!$AL192:$AU192, Degerlendirme!F$15:F$24) / SUM(Degerlendirme!F$15:F$24), 0 )
    ) / 2,
    0
)</f>
        <v>0</v>
      </c>
      <c r="X192" s="188">
        <f>IFERROR(
    (
        IFERROR( MMULT(NotlarYuzdelikBasari!$E192:$N192, Degerlendirme!G$4:G$13) / SUM(Degerlendirme!G$4:G$13), 0 ) +
        IFERROR( MMULT(NotlarYuzdelikBasari!$AL192:$AU192, Degerlendirme!G$15:G$24) / SUM(Degerlendirme!G$15:G$24), 0 )
    ) / 2,
    0
)</f>
        <v>0</v>
      </c>
      <c r="Y192" s="188">
        <f>IFERROR(
    (
        IFERROR( MMULT(NotlarYuzdelikBasari!$E192:$N192, Degerlendirme!H$4:H$13) / SUM(Degerlendirme!H$4:H$13), 0 ) +
        IFERROR( MMULT(NotlarYuzdelikBasari!$AL192:$AU192, Degerlendirme!H$15:H$24) / SUM(Degerlendirme!H$15:H$24), 0 )
    ) / 2,
    0
)</f>
        <v>0</v>
      </c>
      <c r="Z192" s="188">
        <f>IFERROR(
    (
        IFERROR( MMULT(NotlarYuzdelikBasari!$E192:$N192, Degerlendirme!I$4:I$13) / SUM(Degerlendirme!I$4:I$13), 0 ) +
        IFERROR( MMULT(NotlarYuzdelikBasari!$AL192:$AU192, Degerlendirme!I$15:I$24) / SUM(Degerlendirme!I$15:I$24), 0 )
    ) / 2,
    0
)</f>
        <v>0</v>
      </c>
      <c r="AA192" s="188">
        <f>IFERROR(
    (
        IFERROR( MMULT(NotlarYuzdelikBasari!$E192:$N192, Degerlendirme!J$4:J$13) / SUM(Degerlendirme!J$4:J$13), 0 ) +
        IFERROR( MMULT(NotlarYuzdelikBasari!$AL192:$AU192, Degerlendirme!J$15:J$24) / SUM(Degerlendirme!J$15:J$24), 0 )
    ) / 2,
    0
)</f>
        <v>0</v>
      </c>
      <c r="AB192" s="188">
        <f>IFERROR(
    (
        IFERROR( MMULT(NotlarYuzdelikBasari!$E192:$N192, Degerlendirme!K$4:K$13) / SUM(Degerlendirme!K$4:K$13), 0 ) +
        IFERROR( MMULT(NotlarYuzdelikBasari!$AL192:$AU192, Degerlendirme!K$15:K$24) / SUM(Degerlendirme!K$15:K$24), 0 )
    ) / 2,
    0
)</f>
        <v>0</v>
      </c>
    </row>
    <row r="193" spans="1:28" x14ac:dyDescent="0.25">
      <c r="A193" s="94">
        <v>191</v>
      </c>
      <c r="B193" s="143" t="str">
        <f>IF(Notlar!B193&lt;&gt;"",Notlar!B193,"")</f>
        <v/>
      </c>
      <c r="C193" s="144" t="str">
        <f>IF(Notlar!C193&lt;&gt;"",Notlar!C193,"")</f>
        <v/>
      </c>
      <c r="D193" s="184" t="str">
        <f>IF(Notlar!D193&lt;&gt;"",Notlar!D193,"")</f>
        <v/>
      </c>
      <c r="E193" s="208" cm="1">
        <f t="array" ref="E193">_xlfn.SINGLE(IFERROR(((MMULT(NotlarYuzdelikBasari!$E193:$N193,DersMatris_Degerlendirme!D$4:D$13)/(SUM(DersMatris_Degerlendirme!D$4:D$13)))+(MMULT(NotlarYuzdelikBasari!$AL193:$AU193,DersMatris_Degerlendirme!D$15:D$24)/(SUM(DersMatris_Degerlendirme!D$15:D$24))))/2,0))*(DersMatris!$C$12/100)</f>
        <v>0</v>
      </c>
      <c r="F193" s="208" cm="1">
        <f t="array" ref="F193">_xlfn.SINGLE(IFERROR(((MMULT(NotlarYuzdelikBasari!$E193:$N193,DersMatris_Degerlendirme!E$4:E$13)/(SUM(DersMatris_Degerlendirme!E$4:E$13)))+(MMULT(NotlarYuzdelikBasari!$AL193:$AU193,DersMatris_Degerlendirme!E$15:E$24)/(SUM(DersMatris_Degerlendirme!E$15:E$24))))/2,0))*(DersMatris!$D$12/100)</f>
        <v>0</v>
      </c>
      <c r="G193" s="204" cm="1">
        <f t="array" ref="G193">_xlfn.SINGLE(IFERROR(((MMULT(NotlarYuzdelikBasari!$E193:$N193,DersMatris_Degerlendirme!F$4:F$13)/(SUM(DersMatris_Degerlendirme!F$4:F$13)))+(MMULT(NotlarYuzdelikBasari!$AL193:$AU193,DersMatris_Degerlendirme!F$15:F$24)/(SUM(DersMatris_Degerlendirme!F$15:F$24))))/2,0))*(DersMatris!$E$12/100)</f>
        <v>0</v>
      </c>
      <c r="H193" s="204" cm="1">
        <f t="array" ref="H193">_xlfn.SINGLE(IFERROR(((MMULT(NotlarYuzdelikBasari!$E193:$N193,DersMatris_Degerlendirme!G$4:G$13)/(SUM(DersMatris_Degerlendirme!G$4:G$13)))+(MMULT(NotlarYuzdelikBasari!$AL193:$AU193,DersMatris_Degerlendirme!G$15:G$24)/(SUM(DersMatris_Degerlendirme!G$15:G$24))))/2,0))*(DersMatris!$F$12/100)</f>
        <v>0</v>
      </c>
      <c r="I193" s="204" cm="1">
        <f t="array" ref="I193">_xlfn.SINGLE(IFERROR(((MMULT(NotlarYuzdelikBasari!$E193:$N193,DersMatris_Degerlendirme!H$4:H$13)/(SUM(DersMatris_Degerlendirme!H$4:H$13)))+(MMULT(NotlarYuzdelikBasari!$AL193:$AU193,DersMatris_Degerlendirme!H$15:H$24)/(SUM(DersMatris_Degerlendirme!H$15:H$24))))/2,0))*(DersMatris!$G$12/100)</f>
        <v>0</v>
      </c>
      <c r="J193" s="204" cm="1">
        <f t="array" ref="J193">_xlfn.SINGLE(IFERROR(((MMULT(NotlarYuzdelikBasari!$E193:$N193,DersMatris_Degerlendirme!I$4:I$13)/(SUM(DersMatris_Degerlendirme!I$4:I$13)))+(MMULT(NotlarYuzdelikBasari!$AL193:$AU193,DersMatris_Degerlendirme!I$15:I$24)/(SUM(DersMatris_Degerlendirme!I$15:I$24))))/2,0))*(DersMatris!$H$12/100)</f>
        <v>0</v>
      </c>
      <c r="K193" s="204" cm="1">
        <f t="array" ref="K193">_xlfn.SINGLE(IFERROR(((MMULT(NotlarYuzdelikBasari!$E193:$N193,DersMatris_Degerlendirme!J$4:J$13)/(SUM(DersMatris_Degerlendirme!J$4:J$13)))+(MMULT(NotlarYuzdelikBasari!$AL193:$AU193,DersMatris_Degerlendirme!J$15:J$24)/(SUM(DersMatris_Degerlendirme!J$15:J$24))))/2,0))*(DersMatris!$I$12/100)</f>
        <v>0</v>
      </c>
      <c r="L193" s="204" cm="1">
        <f t="array" ref="L193">_xlfn.SINGLE(IFERROR(((MMULT(NotlarYuzdelikBasari!$E193:$N193,DersMatris_Degerlendirme!K$4:K$13)/(SUM(DersMatris_Degerlendirme!K$4:K$13)))+(MMULT(NotlarYuzdelikBasari!$AL193:$AU193,DersMatris_Degerlendirme!K$15:K$24)/(SUM(DersMatris_Degerlendirme!K$15:K$24))))/2,0))*(DersMatris!$J$12/100)</f>
        <v>0</v>
      </c>
      <c r="M193" s="204" cm="1">
        <f t="array" ref="M193">_xlfn.SINGLE(IFERROR(((MMULT(NotlarYuzdelikBasari!$E193:$N193,DersMatris_Degerlendirme!L$4:L$13)/(SUM(DersMatris_Degerlendirme!L$4:L$13)))+(MMULT(NotlarYuzdelikBasari!$AL193:$AU193,DersMatris_Degerlendirme!L$15:L$24)/(SUM(DersMatris_Degerlendirme!L$15:L$24))))/2,0))*(DersMatris!$K$12/100)</f>
        <v>0</v>
      </c>
      <c r="N193" s="204" cm="1">
        <f t="array" ref="N193">_xlfn.SINGLE(IFERROR(((MMULT(NotlarYuzdelikBasari!$E193:$N193,DersMatris_Degerlendirme!M$4:M$13)/(SUM(DersMatris_Degerlendirme!M$4:M$13)))+(MMULT(NotlarYuzdelikBasari!$AL193:$AU193,DersMatris_Degerlendirme!M$15:M$24)/(SUM(DersMatris_Degerlendirme!M$15:M$24))))/2,0))*(DersMatris!$L$12/100)</f>
        <v>0</v>
      </c>
      <c r="O193" s="204" cm="1">
        <f t="array" ref="O193">_xlfn.SINGLE(IFERROR(((MMULT(NotlarYuzdelikBasari!$E193:$N193,DersMatris_Degerlendirme!N$4:N$13)/(SUM(DersMatris_Degerlendirme!N$4:N$13)))+(MMULT(NotlarYuzdelikBasari!$AL193:$AU193,DersMatris_Degerlendirme!N$15:N$24)/(SUM(DersMatris_Degerlendirme!N$15:N$24))))/2,0))*(DersMatris!$M$12/100)</f>
        <v>0</v>
      </c>
      <c r="P193" s="204" cm="1">
        <f t="array" ref="P193">_xlfn.SINGLE(IFERROR(((MMULT(NotlarYuzdelikBasari!$E193:$N193,DersMatris_Degerlendirme!O$4:O$13)/(SUM(DersMatris_Degerlendirme!O$4:O$13)))+(MMULT(NotlarYuzdelikBasari!$AL193:$AU193,DersMatris_Degerlendirme!O$15:O$24)/(SUM(DersMatris_Degerlendirme!O$15:O$24))))/2,0))*(DersMatris!$N$12/100)</f>
        <v>0</v>
      </c>
      <c r="Q193" s="204" cm="1">
        <f t="array" ref="Q193">_xlfn.SINGLE(IFERROR(((MMULT(NotlarYuzdelikBasari!$E193:$N193,DersMatris_Degerlendirme!P$4:P$13)/(SUM(DersMatris_Degerlendirme!P$4:P$13)))+(MMULT(NotlarYuzdelikBasari!$AL193:$AU193,DersMatris_Degerlendirme!P$15:P$24)/(SUM(DersMatris_Degerlendirme!P$15:P$24))))/2,0))*(DersMatris!$O$12/100)</f>
        <v>0</v>
      </c>
      <c r="R193" s="204" cm="1">
        <f t="array" ref="R193">_xlfn.SINGLE(IFERROR(((MMULT(NotlarYuzdelikBasari!$E193:$N193,DersMatris_Degerlendirme!Q$4:Q$13)/(SUM(DersMatris_Degerlendirme!Q$4:Q$13)))+(MMULT(NotlarYuzdelikBasari!$AL193:$AU193,DersMatris_Degerlendirme!Q$15:Q$24)/(SUM(DersMatris_Degerlendirme!Q$15:Q$24))))/2,0))*(DersMatris!$P$12/100)</f>
        <v>0</v>
      </c>
      <c r="S193" s="204" cm="1">
        <f t="array" ref="S193">_xlfn.SINGLE(IFERROR(((MMULT(NotlarYuzdelikBasari!$E193:$N193,DersMatris_Degerlendirme!R$4:R$13)/(SUM(DersMatris_Degerlendirme!R$4:R$13)))+(MMULT(NotlarYuzdelikBasari!$AL193:$AU193,DersMatris_Degerlendirme!R$15:R$24)/(SUM(DersMatris_Degerlendirme!R$15:R$24))))/2,0))*(DersMatris!$Q$12/100)</f>
        <v>0</v>
      </c>
      <c r="U193" s="188">
        <f>IFERROR(
    (
        IFERROR( MMULT(NotlarYuzdelikBasari!$E193:$N193, Degerlendirme!D$4:D$13) / SUM(Degerlendirme!D$4:D$13), 0 ) +
        IFERROR( MMULT(NotlarYuzdelikBasari!$AL193:$AU193, Degerlendirme!D$15:D$24) / SUM(Degerlendirme!D$15:D$24), 0 )
    ) / 2,
    0
)</f>
        <v>0</v>
      </c>
      <c r="V193" s="188">
        <f>IFERROR(
    (
        IFERROR( MMULT(NotlarYuzdelikBasari!$E193:$N193, Degerlendirme!E$4:E$13) / SUM(Degerlendirme!E$4:E$13), 0 ) +
        IFERROR( MMULT(NotlarYuzdelikBasari!$AL193:$AU193, Degerlendirme!E$15:E$24) / SUM(Degerlendirme!E$15:E$24), 0 )
    ) / 2,
    0
)</f>
        <v>0</v>
      </c>
      <c r="W193" s="188">
        <f>IFERROR(
    (
        IFERROR( MMULT(NotlarYuzdelikBasari!$E193:$N193, Degerlendirme!F$4:F$13) / SUM(Degerlendirme!F$4:F$13), 0 ) +
        IFERROR( MMULT(NotlarYuzdelikBasari!$AL193:$AU193, Degerlendirme!F$15:F$24) / SUM(Degerlendirme!F$15:F$24), 0 )
    ) / 2,
    0
)</f>
        <v>0</v>
      </c>
      <c r="X193" s="188">
        <f>IFERROR(
    (
        IFERROR( MMULT(NotlarYuzdelikBasari!$E193:$N193, Degerlendirme!G$4:G$13) / SUM(Degerlendirme!G$4:G$13), 0 ) +
        IFERROR( MMULT(NotlarYuzdelikBasari!$AL193:$AU193, Degerlendirme!G$15:G$24) / SUM(Degerlendirme!G$15:G$24), 0 )
    ) / 2,
    0
)</f>
        <v>0</v>
      </c>
      <c r="Y193" s="188">
        <f>IFERROR(
    (
        IFERROR( MMULT(NotlarYuzdelikBasari!$E193:$N193, Degerlendirme!H$4:H$13) / SUM(Degerlendirme!H$4:H$13), 0 ) +
        IFERROR( MMULT(NotlarYuzdelikBasari!$AL193:$AU193, Degerlendirme!H$15:H$24) / SUM(Degerlendirme!H$15:H$24), 0 )
    ) / 2,
    0
)</f>
        <v>0</v>
      </c>
      <c r="Z193" s="188">
        <f>IFERROR(
    (
        IFERROR( MMULT(NotlarYuzdelikBasari!$E193:$N193, Degerlendirme!I$4:I$13) / SUM(Degerlendirme!I$4:I$13), 0 ) +
        IFERROR( MMULT(NotlarYuzdelikBasari!$AL193:$AU193, Degerlendirme!I$15:I$24) / SUM(Degerlendirme!I$15:I$24), 0 )
    ) / 2,
    0
)</f>
        <v>0</v>
      </c>
      <c r="AA193" s="188">
        <f>IFERROR(
    (
        IFERROR( MMULT(NotlarYuzdelikBasari!$E193:$N193, Degerlendirme!J$4:J$13) / SUM(Degerlendirme!J$4:J$13), 0 ) +
        IFERROR( MMULT(NotlarYuzdelikBasari!$AL193:$AU193, Degerlendirme!J$15:J$24) / SUM(Degerlendirme!J$15:J$24), 0 )
    ) / 2,
    0
)</f>
        <v>0</v>
      </c>
      <c r="AB193" s="188">
        <f>IFERROR(
    (
        IFERROR( MMULT(NotlarYuzdelikBasari!$E193:$N193, Degerlendirme!K$4:K$13) / SUM(Degerlendirme!K$4:K$13), 0 ) +
        IFERROR( MMULT(NotlarYuzdelikBasari!$AL193:$AU193, Degerlendirme!K$15:K$24) / SUM(Degerlendirme!K$15:K$24), 0 )
    ) / 2,
    0
)</f>
        <v>0</v>
      </c>
    </row>
    <row r="194" spans="1:28" x14ac:dyDescent="0.25">
      <c r="A194" s="95">
        <v>192</v>
      </c>
      <c r="B194" s="141" t="str">
        <f>IF(Notlar!B194&lt;&gt;"",Notlar!B194,"")</f>
        <v/>
      </c>
      <c r="C194" s="142" t="str">
        <f>IF(Notlar!C194&lt;&gt;"",Notlar!C194,"")</f>
        <v/>
      </c>
      <c r="D194" s="183" t="str">
        <f>IF(Notlar!D194&lt;&gt;"",Notlar!D194,"")</f>
        <v/>
      </c>
      <c r="E194" s="208" cm="1">
        <f t="array" ref="E194">_xlfn.SINGLE(IFERROR(((MMULT(NotlarYuzdelikBasari!$E194:$N194,DersMatris_Degerlendirme!D$4:D$13)/(SUM(DersMatris_Degerlendirme!D$4:D$13)))+(MMULT(NotlarYuzdelikBasari!$AL194:$AU194,DersMatris_Degerlendirme!D$15:D$24)/(SUM(DersMatris_Degerlendirme!D$15:D$24))))/2,0))*(DersMatris!$C$12/100)</f>
        <v>0</v>
      </c>
      <c r="F194" s="208" cm="1">
        <f t="array" ref="F194">_xlfn.SINGLE(IFERROR(((MMULT(NotlarYuzdelikBasari!$E194:$N194,DersMatris_Degerlendirme!E$4:E$13)/(SUM(DersMatris_Degerlendirme!E$4:E$13)))+(MMULT(NotlarYuzdelikBasari!$AL194:$AU194,DersMatris_Degerlendirme!E$15:E$24)/(SUM(DersMatris_Degerlendirme!E$15:E$24))))/2,0))*(DersMatris!$D$12/100)</f>
        <v>0</v>
      </c>
      <c r="G194" s="204" cm="1">
        <f t="array" ref="G194">_xlfn.SINGLE(IFERROR(((MMULT(NotlarYuzdelikBasari!$E194:$N194,DersMatris_Degerlendirme!F$4:F$13)/(SUM(DersMatris_Degerlendirme!F$4:F$13)))+(MMULT(NotlarYuzdelikBasari!$AL194:$AU194,DersMatris_Degerlendirme!F$15:F$24)/(SUM(DersMatris_Degerlendirme!F$15:F$24))))/2,0))*(DersMatris!$E$12/100)</f>
        <v>0</v>
      </c>
      <c r="H194" s="204" cm="1">
        <f t="array" ref="H194">_xlfn.SINGLE(IFERROR(((MMULT(NotlarYuzdelikBasari!$E194:$N194,DersMatris_Degerlendirme!G$4:G$13)/(SUM(DersMatris_Degerlendirme!G$4:G$13)))+(MMULT(NotlarYuzdelikBasari!$AL194:$AU194,DersMatris_Degerlendirme!G$15:G$24)/(SUM(DersMatris_Degerlendirme!G$15:G$24))))/2,0))*(DersMatris!$F$12/100)</f>
        <v>0</v>
      </c>
      <c r="I194" s="204" cm="1">
        <f t="array" ref="I194">_xlfn.SINGLE(IFERROR(((MMULT(NotlarYuzdelikBasari!$E194:$N194,DersMatris_Degerlendirme!H$4:H$13)/(SUM(DersMatris_Degerlendirme!H$4:H$13)))+(MMULT(NotlarYuzdelikBasari!$AL194:$AU194,DersMatris_Degerlendirme!H$15:H$24)/(SUM(DersMatris_Degerlendirme!H$15:H$24))))/2,0))*(DersMatris!$G$12/100)</f>
        <v>0</v>
      </c>
      <c r="J194" s="204" cm="1">
        <f t="array" ref="J194">_xlfn.SINGLE(IFERROR(((MMULT(NotlarYuzdelikBasari!$E194:$N194,DersMatris_Degerlendirme!I$4:I$13)/(SUM(DersMatris_Degerlendirme!I$4:I$13)))+(MMULT(NotlarYuzdelikBasari!$AL194:$AU194,DersMatris_Degerlendirme!I$15:I$24)/(SUM(DersMatris_Degerlendirme!I$15:I$24))))/2,0))*(DersMatris!$H$12/100)</f>
        <v>0</v>
      </c>
      <c r="K194" s="204" cm="1">
        <f t="array" ref="K194">_xlfn.SINGLE(IFERROR(((MMULT(NotlarYuzdelikBasari!$E194:$N194,DersMatris_Degerlendirme!J$4:J$13)/(SUM(DersMatris_Degerlendirme!J$4:J$13)))+(MMULT(NotlarYuzdelikBasari!$AL194:$AU194,DersMatris_Degerlendirme!J$15:J$24)/(SUM(DersMatris_Degerlendirme!J$15:J$24))))/2,0))*(DersMatris!$I$12/100)</f>
        <v>0</v>
      </c>
      <c r="L194" s="204" cm="1">
        <f t="array" ref="L194">_xlfn.SINGLE(IFERROR(((MMULT(NotlarYuzdelikBasari!$E194:$N194,DersMatris_Degerlendirme!K$4:K$13)/(SUM(DersMatris_Degerlendirme!K$4:K$13)))+(MMULT(NotlarYuzdelikBasari!$AL194:$AU194,DersMatris_Degerlendirme!K$15:K$24)/(SUM(DersMatris_Degerlendirme!K$15:K$24))))/2,0))*(DersMatris!$J$12/100)</f>
        <v>0</v>
      </c>
      <c r="M194" s="204" cm="1">
        <f t="array" ref="M194">_xlfn.SINGLE(IFERROR(((MMULT(NotlarYuzdelikBasari!$E194:$N194,DersMatris_Degerlendirme!L$4:L$13)/(SUM(DersMatris_Degerlendirme!L$4:L$13)))+(MMULT(NotlarYuzdelikBasari!$AL194:$AU194,DersMatris_Degerlendirme!L$15:L$24)/(SUM(DersMatris_Degerlendirme!L$15:L$24))))/2,0))*(DersMatris!$K$12/100)</f>
        <v>0</v>
      </c>
      <c r="N194" s="204" cm="1">
        <f t="array" ref="N194">_xlfn.SINGLE(IFERROR(((MMULT(NotlarYuzdelikBasari!$E194:$N194,DersMatris_Degerlendirme!M$4:M$13)/(SUM(DersMatris_Degerlendirme!M$4:M$13)))+(MMULT(NotlarYuzdelikBasari!$AL194:$AU194,DersMatris_Degerlendirme!M$15:M$24)/(SUM(DersMatris_Degerlendirme!M$15:M$24))))/2,0))*(DersMatris!$L$12/100)</f>
        <v>0</v>
      </c>
      <c r="O194" s="204" cm="1">
        <f t="array" ref="O194">_xlfn.SINGLE(IFERROR(((MMULT(NotlarYuzdelikBasari!$E194:$N194,DersMatris_Degerlendirme!N$4:N$13)/(SUM(DersMatris_Degerlendirme!N$4:N$13)))+(MMULT(NotlarYuzdelikBasari!$AL194:$AU194,DersMatris_Degerlendirme!N$15:N$24)/(SUM(DersMatris_Degerlendirme!N$15:N$24))))/2,0))*(DersMatris!$M$12/100)</f>
        <v>0</v>
      </c>
      <c r="P194" s="204" cm="1">
        <f t="array" ref="P194">_xlfn.SINGLE(IFERROR(((MMULT(NotlarYuzdelikBasari!$E194:$N194,DersMatris_Degerlendirme!O$4:O$13)/(SUM(DersMatris_Degerlendirme!O$4:O$13)))+(MMULT(NotlarYuzdelikBasari!$AL194:$AU194,DersMatris_Degerlendirme!O$15:O$24)/(SUM(DersMatris_Degerlendirme!O$15:O$24))))/2,0))*(DersMatris!$N$12/100)</f>
        <v>0</v>
      </c>
      <c r="Q194" s="204" cm="1">
        <f t="array" ref="Q194">_xlfn.SINGLE(IFERROR(((MMULT(NotlarYuzdelikBasari!$E194:$N194,DersMatris_Degerlendirme!P$4:P$13)/(SUM(DersMatris_Degerlendirme!P$4:P$13)))+(MMULT(NotlarYuzdelikBasari!$AL194:$AU194,DersMatris_Degerlendirme!P$15:P$24)/(SUM(DersMatris_Degerlendirme!P$15:P$24))))/2,0))*(DersMatris!$O$12/100)</f>
        <v>0</v>
      </c>
      <c r="R194" s="204" cm="1">
        <f t="array" ref="R194">_xlfn.SINGLE(IFERROR(((MMULT(NotlarYuzdelikBasari!$E194:$N194,DersMatris_Degerlendirme!Q$4:Q$13)/(SUM(DersMatris_Degerlendirme!Q$4:Q$13)))+(MMULT(NotlarYuzdelikBasari!$AL194:$AU194,DersMatris_Degerlendirme!Q$15:Q$24)/(SUM(DersMatris_Degerlendirme!Q$15:Q$24))))/2,0))*(DersMatris!$P$12/100)</f>
        <v>0</v>
      </c>
      <c r="S194" s="204" cm="1">
        <f t="array" ref="S194">_xlfn.SINGLE(IFERROR(((MMULT(NotlarYuzdelikBasari!$E194:$N194,DersMatris_Degerlendirme!R$4:R$13)/(SUM(DersMatris_Degerlendirme!R$4:R$13)))+(MMULT(NotlarYuzdelikBasari!$AL194:$AU194,DersMatris_Degerlendirme!R$15:R$24)/(SUM(DersMatris_Degerlendirme!R$15:R$24))))/2,0))*(DersMatris!$Q$12/100)</f>
        <v>0</v>
      </c>
      <c r="U194" s="188">
        <f>IFERROR(
    (
        IFERROR( MMULT(NotlarYuzdelikBasari!$E194:$N194, Degerlendirme!D$4:D$13) / SUM(Degerlendirme!D$4:D$13), 0 ) +
        IFERROR( MMULT(NotlarYuzdelikBasari!$AL194:$AU194, Degerlendirme!D$15:D$24) / SUM(Degerlendirme!D$15:D$24), 0 )
    ) / 2,
    0
)</f>
        <v>0</v>
      </c>
      <c r="V194" s="188">
        <f>IFERROR(
    (
        IFERROR( MMULT(NotlarYuzdelikBasari!$E194:$N194, Degerlendirme!E$4:E$13) / SUM(Degerlendirme!E$4:E$13), 0 ) +
        IFERROR( MMULT(NotlarYuzdelikBasari!$AL194:$AU194, Degerlendirme!E$15:E$24) / SUM(Degerlendirme!E$15:E$24), 0 )
    ) / 2,
    0
)</f>
        <v>0</v>
      </c>
      <c r="W194" s="188">
        <f>IFERROR(
    (
        IFERROR( MMULT(NotlarYuzdelikBasari!$E194:$N194, Degerlendirme!F$4:F$13) / SUM(Degerlendirme!F$4:F$13), 0 ) +
        IFERROR( MMULT(NotlarYuzdelikBasari!$AL194:$AU194, Degerlendirme!F$15:F$24) / SUM(Degerlendirme!F$15:F$24), 0 )
    ) / 2,
    0
)</f>
        <v>0</v>
      </c>
      <c r="X194" s="188">
        <f>IFERROR(
    (
        IFERROR( MMULT(NotlarYuzdelikBasari!$E194:$N194, Degerlendirme!G$4:G$13) / SUM(Degerlendirme!G$4:G$13), 0 ) +
        IFERROR( MMULT(NotlarYuzdelikBasari!$AL194:$AU194, Degerlendirme!G$15:G$24) / SUM(Degerlendirme!G$15:G$24), 0 )
    ) / 2,
    0
)</f>
        <v>0</v>
      </c>
      <c r="Y194" s="188">
        <f>IFERROR(
    (
        IFERROR( MMULT(NotlarYuzdelikBasari!$E194:$N194, Degerlendirme!H$4:H$13) / SUM(Degerlendirme!H$4:H$13), 0 ) +
        IFERROR( MMULT(NotlarYuzdelikBasari!$AL194:$AU194, Degerlendirme!H$15:H$24) / SUM(Degerlendirme!H$15:H$24), 0 )
    ) / 2,
    0
)</f>
        <v>0</v>
      </c>
      <c r="Z194" s="188">
        <f>IFERROR(
    (
        IFERROR( MMULT(NotlarYuzdelikBasari!$E194:$N194, Degerlendirme!I$4:I$13) / SUM(Degerlendirme!I$4:I$13), 0 ) +
        IFERROR( MMULT(NotlarYuzdelikBasari!$AL194:$AU194, Degerlendirme!I$15:I$24) / SUM(Degerlendirme!I$15:I$24), 0 )
    ) / 2,
    0
)</f>
        <v>0</v>
      </c>
      <c r="AA194" s="188">
        <f>IFERROR(
    (
        IFERROR( MMULT(NotlarYuzdelikBasari!$E194:$N194, Degerlendirme!J$4:J$13) / SUM(Degerlendirme!J$4:J$13), 0 ) +
        IFERROR( MMULT(NotlarYuzdelikBasari!$AL194:$AU194, Degerlendirme!J$15:J$24) / SUM(Degerlendirme!J$15:J$24), 0 )
    ) / 2,
    0
)</f>
        <v>0</v>
      </c>
      <c r="AB194" s="188">
        <f>IFERROR(
    (
        IFERROR( MMULT(NotlarYuzdelikBasari!$E194:$N194, Degerlendirme!K$4:K$13) / SUM(Degerlendirme!K$4:K$13), 0 ) +
        IFERROR( MMULT(NotlarYuzdelikBasari!$AL194:$AU194, Degerlendirme!K$15:K$24) / SUM(Degerlendirme!K$15:K$24), 0 )
    ) / 2,
    0
)</f>
        <v>0</v>
      </c>
    </row>
    <row r="195" spans="1:28" x14ac:dyDescent="0.25">
      <c r="A195" s="94">
        <v>193</v>
      </c>
      <c r="B195" s="143" t="str">
        <f>IF(Notlar!B195&lt;&gt;"",Notlar!B195,"")</f>
        <v/>
      </c>
      <c r="C195" s="144" t="str">
        <f>IF(Notlar!C195&lt;&gt;"",Notlar!C195,"")</f>
        <v/>
      </c>
      <c r="D195" s="184" t="str">
        <f>IF(Notlar!D195&lt;&gt;"",Notlar!D195,"")</f>
        <v/>
      </c>
      <c r="E195" s="208" cm="1">
        <f t="array" ref="E195">_xlfn.SINGLE(IFERROR(((MMULT(NotlarYuzdelikBasari!$E195:$N195,DersMatris_Degerlendirme!D$4:D$13)/(SUM(DersMatris_Degerlendirme!D$4:D$13)))+(MMULT(NotlarYuzdelikBasari!$AL195:$AU195,DersMatris_Degerlendirme!D$15:D$24)/(SUM(DersMatris_Degerlendirme!D$15:D$24))))/2,0))*(DersMatris!$C$12/100)</f>
        <v>0</v>
      </c>
      <c r="F195" s="208" cm="1">
        <f t="array" ref="F195">_xlfn.SINGLE(IFERROR(((MMULT(NotlarYuzdelikBasari!$E195:$N195,DersMatris_Degerlendirme!E$4:E$13)/(SUM(DersMatris_Degerlendirme!E$4:E$13)))+(MMULT(NotlarYuzdelikBasari!$AL195:$AU195,DersMatris_Degerlendirme!E$15:E$24)/(SUM(DersMatris_Degerlendirme!E$15:E$24))))/2,0))*(DersMatris!$D$12/100)</f>
        <v>0</v>
      </c>
      <c r="G195" s="204" cm="1">
        <f t="array" ref="G195">_xlfn.SINGLE(IFERROR(((MMULT(NotlarYuzdelikBasari!$E195:$N195,DersMatris_Degerlendirme!F$4:F$13)/(SUM(DersMatris_Degerlendirme!F$4:F$13)))+(MMULT(NotlarYuzdelikBasari!$AL195:$AU195,DersMatris_Degerlendirme!F$15:F$24)/(SUM(DersMatris_Degerlendirme!F$15:F$24))))/2,0))*(DersMatris!$E$12/100)</f>
        <v>0</v>
      </c>
      <c r="H195" s="204" cm="1">
        <f t="array" ref="H195">_xlfn.SINGLE(IFERROR(((MMULT(NotlarYuzdelikBasari!$E195:$N195,DersMatris_Degerlendirme!G$4:G$13)/(SUM(DersMatris_Degerlendirme!G$4:G$13)))+(MMULT(NotlarYuzdelikBasari!$AL195:$AU195,DersMatris_Degerlendirme!G$15:G$24)/(SUM(DersMatris_Degerlendirme!G$15:G$24))))/2,0))*(DersMatris!$F$12/100)</f>
        <v>0</v>
      </c>
      <c r="I195" s="204" cm="1">
        <f t="array" ref="I195">_xlfn.SINGLE(IFERROR(((MMULT(NotlarYuzdelikBasari!$E195:$N195,DersMatris_Degerlendirme!H$4:H$13)/(SUM(DersMatris_Degerlendirme!H$4:H$13)))+(MMULT(NotlarYuzdelikBasari!$AL195:$AU195,DersMatris_Degerlendirme!H$15:H$24)/(SUM(DersMatris_Degerlendirme!H$15:H$24))))/2,0))*(DersMatris!$G$12/100)</f>
        <v>0</v>
      </c>
      <c r="J195" s="204" cm="1">
        <f t="array" ref="J195">_xlfn.SINGLE(IFERROR(((MMULT(NotlarYuzdelikBasari!$E195:$N195,DersMatris_Degerlendirme!I$4:I$13)/(SUM(DersMatris_Degerlendirme!I$4:I$13)))+(MMULT(NotlarYuzdelikBasari!$AL195:$AU195,DersMatris_Degerlendirme!I$15:I$24)/(SUM(DersMatris_Degerlendirme!I$15:I$24))))/2,0))*(DersMatris!$H$12/100)</f>
        <v>0</v>
      </c>
      <c r="K195" s="204" cm="1">
        <f t="array" ref="K195">_xlfn.SINGLE(IFERROR(((MMULT(NotlarYuzdelikBasari!$E195:$N195,DersMatris_Degerlendirme!J$4:J$13)/(SUM(DersMatris_Degerlendirme!J$4:J$13)))+(MMULT(NotlarYuzdelikBasari!$AL195:$AU195,DersMatris_Degerlendirme!J$15:J$24)/(SUM(DersMatris_Degerlendirme!J$15:J$24))))/2,0))*(DersMatris!$I$12/100)</f>
        <v>0</v>
      </c>
      <c r="L195" s="204" cm="1">
        <f t="array" ref="L195">_xlfn.SINGLE(IFERROR(((MMULT(NotlarYuzdelikBasari!$E195:$N195,DersMatris_Degerlendirme!K$4:K$13)/(SUM(DersMatris_Degerlendirme!K$4:K$13)))+(MMULT(NotlarYuzdelikBasari!$AL195:$AU195,DersMatris_Degerlendirme!K$15:K$24)/(SUM(DersMatris_Degerlendirme!K$15:K$24))))/2,0))*(DersMatris!$J$12/100)</f>
        <v>0</v>
      </c>
      <c r="M195" s="204" cm="1">
        <f t="array" ref="M195">_xlfn.SINGLE(IFERROR(((MMULT(NotlarYuzdelikBasari!$E195:$N195,DersMatris_Degerlendirme!L$4:L$13)/(SUM(DersMatris_Degerlendirme!L$4:L$13)))+(MMULT(NotlarYuzdelikBasari!$AL195:$AU195,DersMatris_Degerlendirme!L$15:L$24)/(SUM(DersMatris_Degerlendirme!L$15:L$24))))/2,0))*(DersMatris!$K$12/100)</f>
        <v>0</v>
      </c>
      <c r="N195" s="204" cm="1">
        <f t="array" ref="N195">_xlfn.SINGLE(IFERROR(((MMULT(NotlarYuzdelikBasari!$E195:$N195,DersMatris_Degerlendirme!M$4:M$13)/(SUM(DersMatris_Degerlendirme!M$4:M$13)))+(MMULT(NotlarYuzdelikBasari!$AL195:$AU195,DersMatris_Degerlendirme!M$15:M$24)/(SUM(DersMatris_Degerlendirme!M$15:M$24))))/2,0))*(DersMatris!$L$12/100)</f>
        <v>0</v>
      </c>
      <c r="O195" s="204" cm="1">
        <f t="array" ref="O195">_xlfn.SINGLE(IFERROR(((MMULT(NotlarYuzdelikBasari!$E195:$N195,DersMatris_Degerlendirme!N$4:N$13)/(SUM(DersMatris_Degerlendirme!N$4:N$13)))+(MMULT(NotlarYuzdelikBasari!$AL195:$AU195,DersMatris_Degerlendirme!N$15:N$24)/(SUM(DersMatris_Degerlendirme!N$15:N$24))))/2,0))*(DersMatris!$M$12/100)</f>
        <v>0</v>
      </c>
      <c r="P195" s="204" cm="1">
        <f t="array" ref="P195">_xlfn.SINGLE(IFERROR(((MMULT(NotlarYuzdelikBasari!$E195:$N195,DersMatris_Degerlendirme!O$4:O$13)/(SUM(DersMatris_Degerlendirme!O$4:O$13)))+(MMULT(NotlarYuzdelikBasari!$AL195:$AU195,DersMatris_Degerlendirme!O$15:O$24)/(SUM(DersMatris_Degerlendirme!O$15:O$24))))/2,0))*(DersMatris!$N$12/100)</f>
        <v>0</v>
      </c>
      <c r="Q195" s="204" cm="1">
        <f t="array" ref="Q195">_xlfn.SINGLE(IFERROR(((MMULT(NotlarYuzdelikBasari!$E195:$N195,DersMatris_Degerlendirme!P$4:P$13)/(SUM(DersMatris_Degerlendirme!P$4:P$13)))+(MMULT(NotlarYuzdelikBasari!$AL195:$AU195,DersMatris_Degerlendirme!P$15:P$24)/(SUM(DersMatris_Degerlendirme!P$15:P$24))))/2,0))*(DersMatris!$O$12/100)</f>
        <v>0</v>
      </c>
      <c r="R195" s="204" cm="1">
        <f t="array" ref="R195">_xlfn.SINGLE(IFERROR(((MMULT(NotlarYuzdelikBasari!$E195:$N195,DersMatris_Degerlendirme!Q$4:Q$13)/(SUM(DersMatris_Degerlendirme!Q$4:Q$13)))+(MMULT(NotlarYuzdelikBasari!$AL195:$AU195,DersMatris_Degerlendirme!Q$15:Q$24)/(SUM(DersMatris_Degerlendirme!Q$15:Q$24))))/2,0))*(DersMatris!$P$12/100)</f>
        <v>0</v>
      </c>
      <c r="S195" s="204" cm="1">
        <f t="array" ref="S195">_xlfn.SINGLE(IFERROR(((MMULT(NotlarYuzdelikBasari!$E195:$N195,DersMatris_Degerlendirme!R$4:R$13)/(SUM(DersMatris_Degerlendirme!R$4:R$13)))+(MMULT(NotlarYuzdelikBasari!$AL195:$AU195,DersMatris_Degerlendirme!R$15:R$24)/(SUM(DersMatris_Degerlendirme!R$15:R$24))))/2,0))*(DersMatris!$Q$12/100)</f>
        <v>0</v>
      </c>
      <c r="U195" s="188">
        <f>IFERROR(
    (
        IFERROR( MMULT(NotlarYuzdelikBasari!$E195:$N195, Degerlendirme!D$4:D$13) / SUM(Degerlendirme!D$4:D$13), 0 ) +
        IFERROR( MMULT(NotlarYuzdelikBasari!$AL195:$AU195, Degerlendirme!D$15:D$24) / SUM(Degerlendirme!D$15:D$24), 0 )
    ) / 2,
    0
)</f>
        <v>0</v>
      </c>
      <c r="V195" s="188">
        <f>IFERROR(
    (
        IFERROR( MMULT(NotlarYuzdelikBasari!$E195:$N195, Degerlendirme!E$4:E$13) / SUM(Degerlendirme!E$4:E$13), 0 ) +
        IFERROR( MMULT(NotlarYuzdelikBasari!$AL195:$AU195, Degerlendirme!E$15:E$24) / SUM(Degerlendirme!E$15:E$24), 0 )
    ) / 2,
    0
)</f>
        <v>0</v>
      </c>
      <c r="W195" s="188">
        <f>IFERROR(
    (
        IFERROR( MMULT(NotlarYuzdelikBasari!$E195:$N195, Degerlendirme!F$4:F$13) / SUM(Degerlendirme!F$4:F$13), 0 ) +
        IFERROR( MMULT(NotlarYuzdelikBasari!$AL195:$AU195, Degerlendirme!F$15:F$24) / SUM(Degerlendirme!F$15:F$24), 0 )
    ) / 2,
    0
)</f>
        <v>0</v>
      </c>
      <c r="X195" s="188">
        <f>IFERROR(
    (
        IFERROR( MMULT(NotlarYuzdelikBasari!$E195:$N195, Degerlendirme!G$4:G$13) / SUM(Degerlendirme!G$4:G$13), 0 ) +
        IFERROR( MMULT(NotlarYuzdelikBasari!$AL195:$AU195, Degerlendirme!G$15:G$24) / SUM(Degerlendirme!G$15:G$24), 0 )
    ) / 2,
    0
)</f>
        <v>0</v>
      </c>
      <c r="Y195" s="188">
        <f>IFERROR(
    (
        IFERROR( MMULT(NotlarYuzdelikBasari!$E195:$N195, Degerlendirme!H$4:H$13) / SUM(Degerlendirme!H$4:H$13), 0 ) +
        IFERROR( MMULT(NotlarYuzdelikBasari!$AL195:$AU195, Degerlendirme!H$15:H$24) / SUM(Degerlendirme!H$15:H$24), 0 )
    ) / 2,
    0
)</f>
        <v>0</v>
      </c>
      <c r="Z195" s="188">
        <f>IFERROR(
    (
        IFERROR( MMULT(NotlarYuzdelikBasari!$E195:$N195, Degerlendirme!I$4:I$13) / SUM(Degerlendirme!I$4:I$13), 0 ) +
        IFERROR( MMULT(NotlarYuzdelikBasari!$AL195:$AU195, Degerlendirme!I$15:I$24) / SUM(Degerlendirme!I$15:I$24), 0 )
    ) / 2,
    0
)</f>
        <v>0</v>
      </c>
      <c r="AA195" s="188">
        <f>IFERROR(
    (
        IFERROR( MMULT(NotlarYuzdelikBasari!$E195:$N195, Degerlendirme!J$4:J$13) / SUM(Degerlendirme!J$4:J$13), 0 ) +
        IFERROR( MMULT(NotlarYuzdelikBasari!$AL195:$AU195, Degerlendirme!J$15:J$24) / SUM(Degerlendirme!J$15:J$24), 0 )
    ) / 2,
    0
)</f>
        <v>0</v>
      </c>
      <c r="AB195" s="188">
        <f>IFERROR(
    (
        IFERROR( MMULT(NotlarYuzdelikBasari!$E195:$N195, Degerlendirme!K$4:K$13) / SUM(Degerlendirme!K$4:K$13), 0 ) +
        IFERROR( MMULT(NotlarYuzdelikBasari!$AL195:$AU195, Degerlendirme!K$15:K$24) / SUM(Degerlendirme!K$15:K$24), 0 )
    ) / 2,
    0
)</f>
        <v>0</v>
      </c>
    </row>
    <row r="196" spans="1:28" x14ac:dyDescent="0.25">
      <c r="A196" s="95">
        <v>194</v>
      </c>
      <c r="B196" s="141" t="str">
        <f>IF(Notlar!B196&lt;&gt;"",Notlar!B196,"")</f>
        <v/>
      </c>
      <c r="C196" s="142" t="str">
        <f>IF(Notlar!C196&lt;&gt;"",Notlar!C196,"")</f>
        <v/>
      </c>
      <c r="D196" s="183" t="str">
        <f>IF(Notlar!D196&lt;&gt;"",Notlar!D196,"")</f>
        <v/>
      </c>
      <c r="E196" s="208" cm="1">
        <f t="array" ref="E196">_xlfn.SINGLE(IFERROR(((MMULT(NotlarYuzdelikBasari!$E196:$N196,DersMatris_Degerlendirme!D$4:D$13)/(SUM(DersMatris_Degerlendirme!D$4:D$13)))+(MMULT(NotlarYuzdelikBasari!$AL196:$AU196,DersMatris_Degerlendirme!D$15:D$24)/(SUM(DersMatris_Degerlendirme!D$15:D$24))))/2,0))*(DersMatris!$C$12/100)</f>
        <v>0</v>
      </c>
      <c r="F196" s="208" cm="1">
        <f t="array" ref="F196">_xlfn.SINGLE(IFERROR(((MMULT(NotlarYuzdelikBasari!$E196:$N196,DersMatris_Degerlendirme!E$4:E$13)/(SUM(DersMatris_Degerlendirme!E$4:E$13)))+(MMULT(NotlarYuzdelikBasari!$AL196:$AU196,DersMatris_Degerlendirme!E$15:E$24)/(SUM(DersMatris_Degerlendirme!E$15:E$24))))/2,0))*(DersMatris!$D$12/100)</f>
        <v>0</v>
      </c>
      <c r="G196" s="204" cm="1">
        <f t="array" ref="G196">_xlfn.SINGLE(IFERROR(((MMULT(NotlarYuzdelikBasari!$E196:$N196,DersMatris_Degerlendirme!F$4:F$13)/(SUM(DersMatris_Degerlendirme!F$4:F$13)))+(MMULT(NotlarYuzdelikBasari!$AL196:$AU196,DersMatris_Degerlendirme!F$15:F$24)/(SUM(DersMatris_Degerlendirme!F$15:F$24))))/2,0))*(DersMatris!$E$12/100)</f>
        <v>0</v>
      </c>
      <c r="H196" s="204" cm="1">
        <f t="array" ref="H196">_xlfn.SINGLE(IFERROR(((MMULT(NotlarYuzdelikBasari!$E196:$N196,DersMatris_Degerlendirme!G$4:G$13)/(SUM(DersMatris_Degerlendirme!G$4:G$13)))+(MMULT(NotlarYuzdelikBasari!$AL196:$AU196,DersMatris_Degerlendirme!G$15:G$24)/(SUM(DersMatris_Degerlendirme!G$15:G$24))))/2,0))*(DersMatris!$F$12/100)</f>
        <v>0</v>
      </c>
      <c r="I196" s="204" cm="1">
        <f t="array" ref="I196">_xlfn.SINGLE(IFERROR(((MMULT(NotlarYuzdelikBasari!$E196:$N196,DersMatris_Degerlendirme!H$4:H$13)/(SUM(DersMatris_Degerlendirme!H$4:H$13)))+(MMULT(NotlarYuzdelikBasari!$AL196:$AU196,DersMatris_Degerlendirme!H$15:H$24)/(SUM(DersMatris_Degerlendirme!H$15:H$24))))/2,0))*(DersMatris!$G$12/100)</f>
        <v>0</v>
      </c>
      <c r="J196" s="204" cm="1">
        <f t="array" ref="J196">_xlfn.SINGLE(IFERROR(((MMULT(NotlarYuzdelikBasari!$E196:$N196,DersMatris_Degerlendirme!I$4:I$13)/(SUM(DersMatris_Degerlendirme!I$4:I$13)))+(MMULT(NotlarYuzdelikBasari!$AL196:$AU196,DersMatris_Degerlendirme!I$15:I$24)/(SUM(DersMatris_Degerlendirme!I$15:I$24))))/2,0))*(DersMatris!$H$12/100)</f>
        <v>0</v>
      </c>
      <c r="K196" s="204" cm="1">
        <f t="array" ref="K196">_xlfn.SINGLE(IFERROR(((MMULT(NotlarYuzdelikBasari!$E196:$N196,DersMatris_Degerlendirme!J$4:J$13)/(SUM(DersMatris_Degerlendirme!J$4:J$13)))+(MMULT(NotlarYuzdelikBasari!$AL196:$AU196,DersMatris_Degerlendirme!J$15:J$24)/(SUM(DersMatris_Degerlendirme!J$15:J$24))))/2,0))*(DersMatris!$I$12/100)</f>
        <v>0</v>
      </c>
      <c r="L196" s="204" cm="1">
        <f t="array" ref="L196">_xlfn.SINGLE(IFERROR(((MMULT(NotlarYuzdelikBasari!$E196:$N196,DersMatris_Degerlendirme!K$4:K$13)/(SUM(DersMatris_Degerlendirme!K$4:K$13)))+(MMULT(NotlarYuzdelikBasari!$AL196:$AU196,DersMatris_Degerlendirme!K$15:K$24)/(SUM(DersMatris_Degerlendirme!K$15:K$24))))/2,0))*(DersMatris!$J$12/100)</f>
        <v>0</v>
      </c>
      <c r="M196" s="204" cm="1">
        <f t="array" ref="M196">_xlfn.SINGLE(IFERROR(((MMULT(NotlarYuzdelikBasari!$E196:$N196,DersMatris_Degerlendirme!L$4:L$13)/(SUM(DersMatris_Degerlendirme!L$4:L$13)))+(MMULT(NotlarYuzdelikBasari!$AL196:$AU196,DersMatris_Degerlendirme!L$15:L$24)/(SUM(DersMatris_Degerlendirme!L$15:L$24))))/2,0))*(DersMatris!$K$12/100)</f>
        <v>0</v>
      </c>
      <c r="N196" s="204" cm="1">
        <f t="array" ref="N196">_xlfn.SINGLE(IFERROR(((MMULT(NotlarYuzdelikBasari!$E196:$N196,DersMatris_Degerlendirme!M$4:M$13)/(SUM(DersMatris_Degerlendirme!M$4:M$13)))+(MMULT(NotlarYuzdelikBasari!$AL196:$AU196,DersMatris_Degerlendirme!M$15:M$24)/(SUM(DersMatris_Degerlendirme!M$15:M$24))))/2,0))*(DersMatris!$L$12/100)</f>
        <v>0</v>
      </c>
      <c r="O196" s="204" cm="1">
        <f t="array" ref="O196">_xlfn.SINGLE(IFERROR(((MMULT(NotlarYuzdelikBasari!$E196:$N196,DersMatris_Degerlendirme!N$4:N$13)/(SUM(DersMatris_Degerlendirme!N$4:N$13)))+(MMULT(NotlarYuzdelikBasari!$AL196:$AU196,DersMatris_Degerlendirme!N$15:N$24)/(SUM(DersMatris_Degerlendirme!N$15:N$24))))/2,0))*(DersMatris!$M$12/100)</f>
        <v>0</v>
      </c>
      <c r="P196" s="204" cm="1">
        <f t="array" ref="P196">_xlfn.SINGLE(IFERROR(((MMULT(NotlarYuzdelikBasari!$E196:$N196,DersMatris_Degerlendirme!O$4:O$13)/(SUM(DersMatris_Degerlendirme!O$4:O$13)))+(MMULT(NotlarYuzdelikBasari!$AL196:$AU196,DersMatris_Degerlendirme!O$15:O$24)/(SUM(DersMatris_Degerlendirme!O$15:O$24))))/2,0))*(DersMatris!$N$12/100)</f>
        <v>0</v>
      </c>
      <c r="Q196" s="204" cm="1">
        <f t="array" ref="Q196">_xlfn.SINGLE(IFERROR(((MMULT(NotlarYuzdelikBasari!$E196:$N196,DersMatris_Degerlendirme!P$4:P$13)/(SUM(DersMatris_Degerlendirme!P$4:P$13)))+(MMULT(NotlarYuzdelikBasari!$AL196:$AU196,DersMatris_Degerlendirme!P$15:P$24)/(SUM(DersMatris_Degerlendirme!P$15:P$24))))/2,0))*(DersMatris!$O$12/100)</f>
        <v>0</v>
      </c>
      <c r="R196" s="204" cm="1">
        <f t="array" ref="R196">_xlfn.SINGLE(IFERROR(((MMULT(NotlarYuzdelikBasari!$E196:$N196,DersMatris_Degerlendirme!Q$4:Q$13)/(SUM(DersMatris_Degerlendirme!Q$4:Q$13)))+(MMULT(NotlarYuzdelikBasari!$AL196:$AU196,DersMatris_Degerlendirme!Q$15:Q$24)/(SUM(DersMatris_Degerlendirme!Q$15:Q$24))))/2,0))*(DersMatris!$P$12/100)</f>
        <v>0</v>
      </c>
      <c r="S196" s="204" cm="1">
        <f t="array" ref="S196">_xlfn.SINGLE(IFERROR(((MMULT(NotlarYuzdelikBasari!$E196:$N196,DersMatris_Degerlendirme!R$4:R$13)/(SUM(DersMatris_Degerlendirme!R$4:R$13)))+(MMULT(NotlarYuzdelikBasari!$AL196:$AU196,DersMatris_Degerlendirme!R$15:R$24)/(SUM(DersMatris_Degerlendirme!R$15:R$24))))/2,0))*(DersMatris!$Q$12/100)</f>
        <v>0</v>
      </c>
      <c r="U196" s="188">
        <f>IFERROR(
    (
        IFERROR( MMULT(NotlarYuzdelikBasari!$E196:$N196, Degerlendirme!D$4:D$13) / SUM(Degerlendirme!D$4:D$13), 0 ) +
        IFERROR( MMULT(NotlarYuzdelikBasari!$AL196:$AU196, Degerlendirme!D$15:D$24) / SUM(Degerlendirme!D$15:D$24), 0 )
    ) / 2,
    0
)</f>
        <v>0</v>
      </c>
      <c r="V196" s="188">
        <f>IFERROR(
    (
        IFERROR( MMULT(NotlarYuzdelikBasari!$E196:$N196, Degerlendirme!E$4:E$13) / SUM(Degerlendirme!E$4:E$13), 0 ) +
        IFERROR( MMULT(NotlarYuzdelikBasari!$AL196:$AU196, Degerlendirme!E$15:E$24) / SUM(Degerlendirme!E$15:E$24), 0 )
    ) / 2,
    0
)</f>
        <v>0</v>
      </c>
      <c r="W196" s="188">
        <f>IFERROR(
    (
        IFERROR( MMULT(NotlarYuzdelikBasari!$E196:$N196, Degerlendirme!F$4:F$13) / SUM(Degerlendirme!F$4:F$13), 0 ) +
        IFERROR( MMULT(NotlarYuzdelikBasari!$AL196:$AU196, Degerlendirme!F$15:F$24) / SUM(Degerlendirme!F$15:F$24), 0 )
    ) / 2,
    0
)</f>
        <v>0</v>
      </c>
      <c r="X196" s="188">
        <f>IFERROR(
    (
        IFERROR( MMULT(NotlarYuzdelikBasari!$E196:$N196, Degerlendirme!G$4:G$13) / SUM(Degerlendirme!G$4:G$13), 0 ) +
        IFERROR( MMULT(NotlarYuzdelikBasari!$AL196:$AU196, Degerlendirme!G$15:G$24) / SUM(Degerlendirme!G$15:G$24), 0 )
    ) / 2,
    0
)</f>
        <v>0</v>
      </c>
      <c r="Y196" s="188">
        <f>IFERROR(
    (
        IFERROR( MMULT(NotlarYuzdelikBasari!$E196:$N196, Degerlendirme!H$4:H$13) / SUM(Degerlendirme!H$4:H$13), 0 ) +
        IFERROR( MMULT(NotlarYuzdelikBasari!$AL196:$AU196, Degerlendirme!H$15:H$24) / SUM(Degerlendirme!H$15:H$24), 0 )
    ) / 2,
    0
)</f>
        <v>0</v>
      </c>
      <c r="Z196" s="188">
        <f>IFERROR(
    (
        IFERROR( MMULT(NotlarYuzdelikBasari!$E196:$N196, Degerlendirme!I$4:I$13) / SUM(Degerlendirme!I$4:I$13), 0 ) +
        IFERROR( MMULT(NotlarYuzdelikBasari!$AL196:$AU196, Degerlendirme!I$15:I$24) / SUM(Degerlendirme!I$15:I$24), 0 )
    ) / 2,
    0
)</f>
        <v>0</v>
      </c>
      <c r="AA196" s="188">
        <f>IFERROR(
    (
        IFERROR( MMULT(NotlarYuzdelikBasari!$E196:$N196, Degerlendirme!J$4:J$13) / SUM(Degerlendirme!J$4:J$13), 0 ) +
        IFERROR( MMULT(NotlarYuzdelikBasari!$AL196:$AU196, Degerlendirme!J$15:J$24) / SUM(Degerlendirme!J$15:J$24), 0 )
    ) / 2,
    0
)</f>
        <v>0</v>
      </c>
      <c r="AB196" s="188">
        <f>IFERROR(
    (
        IFERROR( MMULT(NotlarYuzdelikBasari!$E196:$N196, Degerlendirme!K$4:K$13) / SUM(Degerlendirme!K$4:K$13), 0 ) +
        IFERROR( MMULT(NotlarYuzdelikBasari!$AL196:$AU196, Degerlendirme!K$15:K$24) / SUM(Degerlendirme!K$15:K$24), 0 )
    ) / 2,
    0
)</f>
        <v>0</v>
      </c>
    </row>
    <row r="197" spans="1:28" x14ac:dyDescent="0.25">
      <c r="A197" s="94">
        <v>195</v>
      </c>
      <c r="B197" s="143" t="str">
        <f>IF(Notlar!B197&lt;&gt;"",Notlar!B197,"")</f>
        <v/>
      </c>
      <c r="C197" s="144" t="str">
        <f>IF(Notlar!C197&lt;&gt;"",Notlar!C197,"")</f>
        <v/>
      </c>
      <c r="D197" s="184" t="str">
        <f>IF(Notlar!D197&lt;&gt;"",Notlar!D197,"")</f>
        <v/>
      </c>
      <c r="E197" s="208" cm="1">
        <f t="array" ref="E197">_xlfn.SINGLE(IFERROR(((MMULT(NotlarYuzdelikBasari!$E197:$N197,DersMatris_Degerlendirme!D$4:D$13)/(SUM(DersMatris_Degerlendirme!D$4:D$13)))+(MMULT(NotlarYuzdelikBasari!$AL197:$AU197,DersMatris_Degerlendirme!D$15:D$24)/(SUM(DersMatris_Degerlendirme!D$15:D$24))))/2,0))*(DersMatris!$C$12/100)</f>
        <v>0</v>
      </c>
      <c r="F197" s="208" cm="1">
        <f t="array" ref="F197">_xlfn.SINGLE(IFERROR(((MMULT(NotlarYuzdelikBasari!$E197:$N197,DersMatris_Degerlendirme!E$4:E$13)/(SUM(DersMatris_Degerlendirme!E$4:E$13)))+(MMULT(NotlarYuzdelikBasari!$AL197:$AU197,DersMatris_Degerlendirme!E$15:E$24)/(SUM(DersMatris_Degerlendirme!E$15:E$24))))/2,0))*(DersMatris!$D$12/100)</f>
        <v>0</v>
      </c>
      <c r="G197" s="204" cm="1">
        <f t="array" ref="G197">_xlfn.SINGLE(IFERROR(((MMULT(NotlarYuzdelikBasari!$E197:$N197,DersMatris_Degerlendirme!F$4:F$13)/(SUM(DersMatris_Degerlendirme!F$4:F$13)))+(MMULT(NotlarYuzdelikBasari!$AL197:$AU197,DersMatris_Degerlendirme!F$15:F$24)/(SUM(DersMatris_Degerlendirme!F$15:F$24))))/2,0))*(DersMatris!$E$12/100)</f>
        <v>0</v>
      </c>
      <c r="H197" s="204" cm="1">
        <f t="array" ref="H197">_xlfn.SINGLE(IFERROR(((MMULT(NotlarYuzdelikBasari!$E197:$N197,DersMatris_Degerlendirme!G$4:G$13)/(SUM(DersMatris_Degerlendirme!G$4:G$13)))+(MMULT(NotlarYuzdelikBasari!$AL197:$AU197,DersMatris_Degerlendirme!G$15:G$24)/(SUM(DersMatris_Degerlendirme!G$15:G$24))))/2,0))*(DersMatris!$F$12/100)</f>
        <v>0</v>
      </c>
      <c r="I197" s="204" cm="1">
        <f t="array" ref="I197">_xlfn.SINGLE(IFERROR(((MMULT(NotlarYuzdelikBasari!$E197:$N197,DersMatris_Degerlendirme!H$4:H$13)/(SUM(DersMatris_Degerlendirme!H$4:H$13)))+(MMULT(NotlarYuzdelikBasari!$AL197:$AU197,DersMatris_Degerlendirme!H$15:H$24)/(SUM(DersMatris_Degerlendirme!H$15:H$24))))/2,0))*(DersMatris!$G$12/100)</f>
        <v>0</v>
      </c>
      <c r="J197" s="204" cm="1">
        <f t="array" ref="J197">_xlfn.SINGLE(IFERROR(((MMULT(NotlarYuzdelikBasari!$E197:$N197,DersMatris_Degerlendirme!I$4:I$13)/(SUM(DersMatris_Degerlendirme!I$4:I$13)))+(MMULT(NotlarYuzdelikBasari!$AL197:$AU197,DersMatris_Degerlendirme!I$15:I$24)/(SUM(DersMatris_Degerlendirme!I$15:I$24))))/2,0))*(DersMatris!$H$12/100)</f>
        <v>0</v>
      </c>
      <c r="K197" s="204" cm="1">
        <f t="array" ref="K197">_xlfn.SINGLE(IFERROR(((MMULT(NotlarYuzdelikBasari!$E197:$N197,DersMatris_Degerlendirme!J$4:J$13)/(SUM(DersMatris_Degerlendirme!J$4:J$13)))+(MMULT(NotlarYuzdelikBasari!$AL197:$AU197,DersMatris_Degerlendirme!J$15:J$24)/(SUM(DersMatris_Degerlendirme!J$15:J$24))))/2,0))*(DersMatris!$I$12/100)</f>
        <v>0</v>
      </c>
      <c r="L197" s="204" cm="1">
        <f t="array" ref="L197">_xlfn.SINGLE(IFERROR(((MMULT(NotlarYuzdelikBasari!$E197:$N197,DersMatris_Degerlendirme!K$4:K$13)/(SUM(DersMatris_Degerlendirme!K$4:K$13)))+(MMULT(NotlarYuzdelikBasari!$AL197:$AU197,DersMatris_Degerlendirme!K$15:K$24)/(SUM(DersMatris_Degerlendirme!K$15:K$24))))/2,0))*(DersMatris!$J$12/100)</f>
        <v>0</v>
      </c>
      <c r="M197" s="204" cm="1">
        <f t="array" ref="M197">_xlfn.SINGLE(IFERROR(((MMULT(NotlarYuzdelikBasari!$E197:$N197,DersMatris_Degerlendirme!L$4:L$13)/(SUM(DersMatris_Degerlendirme!L$4:L$13)))+(MMULT(NotlarYuzdelikBasari!$AL197:$AU197,DersMatris_Degerlendirme!L$15:L$24)/(SUM(DersMatris_Degerlendirme!L$15:L$24))))/2,0))*(DersMatris!$K$12/100)</f>
        <v>0</v>
      </c>
      <c r="N197" s="204" cm="1">
        <f t="array" ref="N197">_xlfn.SINGLE(IFERROR(((MMULT(NotlarYuzdelikBasari!$E197:$N197,DersMatris_Degerlendirme!M$4:M$13)/(SUM(DersMatris_Degerlendirme!M$4:M$13)))+(MMULT(NotlarYuzdelikBasari!$AL197:$AU197,DersMatris_Degerlendirme!M$15:M$24)/(SUM(DersMatris_Degerlendirme!M$15:M$24))))/2,0))*(DersMatris!$L$12/100)</f>
        <v>0</v>
      </c>
      <c r="O197" s="204" cm="1">
        <f t="array" ref="O197">_xlfn.SINGLE(IFERROR(((MMULT(NotlarYuzdelikBasari!$E197:$N197,DersMatris_Degerlendirme!N$4:N$13)/(SUM(DersMatris_Degerlendirme!N$4:N$13)))+(MMULT(NotlarYuzdelikBasari!$AL197:$AU197,DersMatris_Degerlendirme!N$15:N$24)/(SUM(DersMatris_Degerlendirme!N$15:N$24))))/2,0))*(DersMatris!$M$12/100)</f>
        <v>0</v>
      </c>
      <c r="P197" s="204" cm="1">
        <f t="array" ref="P197">_xlfn.SINGLE(IFERROR(((MMULT(NotlarYuzdelikBasari!$E197:$N197,DersMatris_Degerlendirme!O$4:O$13)/(SUM(DersMatris_Degerlendirme!O$4:O$13)))+(MMULT(NotlarYuzdelikBasari!$AL197:$AU197,DersMatris_Degerlendirme!O$15:O$24)/(SUM(DersMatris_Degerlendirme!O$15:O$24))))/2,0))*(DersMatris!$N$12/100)</f>
        <v>0</v>
      </c>
      <c r="Q197" s="204" cm="1">
        <f t="array" ref="Q197">_xlfn.SINGLE(IFERROR(((MMULT(NotlarYuzdelikBasari!$E197:$N197,DersMatris_Degerlendirme!P$4:P$13)/(SUM(DersMatris_Degerlendirme!P$4:P$13)))+(MMULT(NotlarYuzdelikBasari!$AL197:$AU197,DersMatris_Degerlendirme!P$15:P$24)/(SUM(DersMatris_Degerlendirme!P$15:P$24))))/2,0))*(DersMatris!$O$12/100)</f>
        <v>0</v>
      </c>
      <c r="R197" s="204" cm="1">
        <f t="array" ref="R197">_xlfn.SINGLE(IFERROR(((MMULT(NotlarYuzdelikBasari!$E197:$N197,DersMatris_Degerlendirme!Q$4:Q$13)/(SUM(DersMatris_Degerlendirme!Q$4:Q$13)))+(MMULT(NotlarYuzdelikBasari!$AL197:$AU197,DersMatris_Degerlendirme!Q$15:Q$24)/(SUM(DersMatris_Degerlendirme!Q$15:Q$24))))/2,0))*(DersMatris!$P$12/100)</f>
        <v>0</v>
      </c>
      <c r="S197" s="204" cm="1">
        <f t="array" ref="S197">_xlfn.SINGLE(IFERROR(((MMULT(NotlarYuzdelikBasari!$E197:$N197,DersMatris_Degerlendirme!R$4:R$13)/(SUM(DersMatris_Degerlendirme!R$4:R$13)))+(MMULT(NotlarYuzdelikBasari!$AL197:$AU197,DersMatris_Degerlendirme!R$15:R$24)/(SUM(DersMatris_Degerlendirme!R$15:R$24))))/2,0))*(DersMatris!$Q$12/100)</f>
        <v>0</v>
      </c>
      <c r="U197" s="188">
        <f>IFERROR(
    (
        IFERROR( MMULT(NotlarYuzdelikBasari!$E197:$N197, Degerlendirme!D$4:D$13) / SUM(Degerlendirme!D$4:D$13), 0 ) +
        IFERROR( MMULT(NotlarYuzdelikBasari!$AL197:$AU197, Degerlendirme!D$15:D$24) / SUM(Degerlendirme!D$15:D$24), 0 )
    ) / 2,
    0
)</f>
        <v>0</v>
      </c>
      <c r="V197" s="188">
        <f>IFERROR(
    (
        IFERROR( MMULT(NotlarYuzdelikBasari!$E197:$N197, Degerlendirme!E$4:E$13) / SUM(Degerlendirme!E$4:E$13), 0 ) +
        IFERROR( MMULT(NotlarYuzdelikBasari!$AL197:$AU197, Degerlendirme!E$15:E$24) / SUM(Degerlendirme!E$15:E$24), 0 )
    ) / 2,
    0
)</f>
        <v>0</v>
      </c>
      <c r="W197" s="188">
        <f>IFERROR(
    (
        IFERROR( MMULT(NotlarYuzdelikBasari!$E197:$N197, Degerlendirme!F$4:F$13) / SUM(Degerlendirme!F$4:F$13), 0 ) +
        IFERROR( MMULT(NotlarYuzdelikBasari!$AL197:$AU197, Degerlendirme!F$15:F$24) / SUM(Degerlendirme!F$15:F$24), 0 )
    ) / 2,
    0
)</f>
        <v>0</v>
      </c>
      <c r="X197" s="188">
        <f>IFERROR(
    (
        IFERROR( MMULT(NotlarYuzdelikBasari!$E197:$N197, Degerlendirme!G$4:G$13) / SUM(Degerlendirme!G$4:G$13), 0 ) +
        IFERROR( MMULT(NotlarYuzdelikBasari!$AL197:$AU197, Degerlendirme!G$15:G$24) / SUM(Degerlendirme!G$15:G$24), 0 )
    ) / 2,
    0
)</f>
        <v>0</v>
      </c>
      <c r="Y197" s="188">
        <f>IFERROR(
    (
        IFERROR( MMULT(NotlarYuzdelikBasari!$E197:$N197, Degerlendirme!H$4:H$13) / SUM(Degerlendirme!H$4:H$13), 0 ) +
        IFERROR( MMULT(NotlarYuzdelikBasari!$AL197:$AU197, Degerlendirme!H$15:H$24) / SUM(Degerlendirme!H$15:H$24), 0 )
    ) / 2,
    0
)</f>
        <v>0</v>
      </c>
      <c r="Z197" s="188">
        <f>IFERROR(
    (
        IFERROR( MMULT(NotlarYuzdelikBasari!$E197:$N197, Degerlendirme!I$4:I$13) / SUM(Degerlendirme!I$4:I$13), 0 ) +
        IFERROR( MMULT(NotlarYuzdelikBasari!$AL197:$AU197, Degerlendirme!I$15:I$24) / SUM(Degerlendirme!I$15:I$24), 0 )
    ) / 2,
    0
)</f>
        <v>0</v>
      </c>
      <c r="AA197" s="188">
        <f>IFERROR(
    (
        IFERROR( MMULT(NotlarYuzdelikBasari!$E197:$N197, Degerlendirme!J$4:J$13) / SUM(Degerlendirme!J$4:J$13), 0 ) +
        IFERROR( MMULT(NotlarYuzdelikBasari!$AL197:$AU197, Degerlendirme!J$15:J$24) / SUM(Degerlendirme!J$15:J$24), 0 )
    ) / 2,
    0
)</f>
        <v>0</v>
      </c>
      <c r="AB197" s="188">
        <f>IFERROR(
    (
        IFERROR( MMULT(NotlarYuzdelikBasari!$E197:$N197, Degerlendirme!K$4:K$13) / SUM(Degerlendirme!K$4:K$13), 0 ) +
        IFERROR( MMULT(NotlarYuzdelikBasari!$AL197:$AU197, Degerlendirme!K$15:K$24) / SUM(Degerlendirme!K$15:K$24), 0 )
    ) / 2,
    0
)</f>
        <v>0</v>
      </c>
    </row>
    <row r="198" spans="1:28" x14ac:dyDescent="0.25">
      <c r="A198" s="95">
        <v>196</v>
      </c>
      <c r="B198" s="141" t="str">
        <f>IF(Notlar!B198&lt;&gt;"",Notlar!B198,"")</f>
        <v/>
      </c>
      <c r="C198" s="142" t="str">
        <f>IF(Notlar!C198&lt;&gt;"",Notlar!C198,"")</f>
        <v/>
      </c>
      <c r="D198" s="183" t="str">
        <f>IF(Notlar!D198&lt;&gt;"",Notlar!D198,"")</f>
        <v/>
      </c>
      <c r="E198" s="208" cm="1">
        <f t="array" ref="E198">_xlfn.SINGLE(IFERROR(((MMULT(NotlarYuzdelikBasari!$E198:$N198,DersMatris_Degerlendirme!D$4:D$13)/(SUM(DersMatris_Degerlendirme!D$4:D$13)))+(MMULT(NotlarYuzdelikBasari!$AL198:$AU198,DersMatris_Degerlendirme!D$15:D$24)/(SUM(DersMatris_Degerlendirme!D$15:D$24))))/2,0))*(DersMatris!$C$12/100)</f>
        <v>0</v>
      </c>
      <c r="F198" s="208" cm="1">
        <f t="array" ref="F198">_xlfn.SINGLE(IFERROR(((MMULT(NotlarYuzdelikBasari!$E198:$N198,DersMatris_Degerlendirme!E$4:E$13)/(SUM(DersMatris_Degerlendirme!E$4:E$13)))+(MMULT(NotlarYuzdelikBasari!$AL198:$AU198,DersMatris_Degerlendirme!E$15:E$24)/(SUM(DersMatris_Degerlendirme!E$15:E$24))))/2,0))*(DersMatris!$D$12/100)</f>
        <v>0</v>
      </c>
      <c r="G198" s="204" cm="1">
        <f t="array" ref="G198">_xlfn.SINGLE(IFERROR(((MMULT(NotlarYuzdelikBasari!$E198:$N198,DersMatris_Degerlendirme!F$4:F$13)/(SUM(DersMatris_Degerlendirme!F$4:F$13)))+(MMULT(NotlarYuzdelikBasari!$AL198:$AU198,DersMatris_Degerlendirme!F$15:F$24)/(SUM(DersMatris_Degerlendirme!F$15:F$24))))/2,0))*(DersMatris!$E$12/100)</f>
        <v>0</v>
      </c>
      <c r="H198" s="204" cm="1">
        <f t="array" ref="H198">_xlfn.SINGLE(IFERROR(((MMULT(NotlarYuzdelikBasari!$E198:$N198,DersMatris_Degerlendirme!G$4:G$13)/(SUM(DersMatris_Degerlendirme!G$4:G$13)))+(MMULT(NotlarYuzdelikBasari!$AL198:$AU198,DersMatris_Degerlendirme!G$15:G$24)/(SUM(DersMatris_Degerlendirme!G$15:G$24))))/2,0))*(DersMatris!$F$12/100)</f>
        <v>0</v>
      </c>
      <c r="I198" s="204" cm="1">
        <f t="array" ref="I198">_xlfn.SINGLE(IFERROR(((MMULT(NotlarYuzdelikBasari!$E198:$N198,DersMatris_Degerlendirme!H$4:H$13)/(SUM(DersMatris_Degerlendirme!H$4:H$13)))+(MMULT(NotlarYuzdelikBasari!$AL198:$AU198,DersMatris_Degerlendirme!H$15:H$24)/(SUM(DersMatris_Degerlendirme!H$15:H$24))))/2,0))*(DersMatris!$G$12/100)</f>
        <v>0</v>
      </c>
      <c r="J198" s="204" cm="1">
        <f t="array" ref="J198">_xlfn.SINGLE(IFERROR(((MMULT(NotlarYuzdelikBasari!$E198:$N198,DersMatris_Degerlendirme!I$4:I$13)/(SUM(DersMatris_Degerlendirme!I$4:I$13)))+(MMULT(NotlarYuzdelikBasari!$AL198:$AU198,DersMatris_Degerlendirme!I$15:I$24)/(SUM(DersMatris_Degerlendirme!I$15:I$24))))/2,0))*(DersMatris!$H$12/100)</f>
        <v>0</v>
      </c>
      <c r="K198" s="204" cm="1">
        <f t="array" ref="K198">_xlfn.SINGLE(IFERROR(((MMULT(NotlarYuzdelikBasari!$E198:$N198,DersMatris_Degerlendirme!J$4:J$13)/(SUM(DersMatris_Degerlendirme!J$4:J$13)))+(MMULT(NotlarYuzdelikBasari!$AL198:$AU198,DersMatris_Degerlendirme!J$15:J$24)/(SUM(DersMatris_Degerlendirme!J$15:J$24))))/2,0))*(DersMatris!$I$12/100)</f>
        <v>0</v>
      </c>
      <c r="L198" s="204" cm="1">
        <f t="array" ref="L198">_xlfn.SINGLE(IFERROR(((MMULT(NotlarYuzdelikBasari!$E198:$N198,DersMatris_Degerlendirme!K$4:K$13)/(SUM(DersMatris_Degerlendirme!K$4:K$13)))+(MMULT(NotlarYuzdelikBasari!$AL198:$AU198,DersMatris_Degerlendirme!K$15:K$24)/(SUM(DersMatris_Degerlendirme!K$15:K$24))))/2,0))*(DersMatris!$J$12/100)</f>
        <v>0</v>
      </c>
      <c r="M198" s="204" cm="1">
        <f t="array" ref="M198">_xlfn.SINGLE(IFERROR(((MMULT(NotlarYuzdelikBasari!$E198:$N198,DersMatris_Degerlendirme!L$4:L$13)/(SUM(DersMatris_Degerlendirme!L$4:L$13)))+(MMULT(NotlarYuzdelikBasari!$AL198:$AU198,DersMatris_Degerlendirme!L$15:L$24)/(SUM(DersMatris_Degerlendirme!L$15:L$24))))/2,0))*(DersMatris!$K$12/100)</f>
        <v>0</v>
      </c>
      <c r="N198" s="204" cm="1">
        <f t="array" ref="N198">_xlfn.SINGLE(IFERROR(((MMULT(NotlarYuzdelikBasari!$E198:$N198,DersMatris_Degerlendirme!M$4:M$13)/(SUM(DersMatris_Degerlendirme!M$4:M$13)))+(MMULT(NotlarYuzdelikBasari!$AL198:$AU198,DersMatris_Degerlendirme!M$15:M$24)/(SUM(DersMatris_Degerlendirme!M$15:M$24))))/2,0))*(DersMatris!$L$12/100)</f>
        <v>0</v>
      </c>
      <c r="O198" s="204" cm="1">
        <f t="array" ref="O198">_xlfn.SINGLE(IFERROR(((MMULT(NotlarYuzdelikBasari!$E198:$N198,DersMatris_Degerlendirme!N$4:N$13)/(SUM(DersMatris_Degerlendirme!N$4:N$13)))+(MMULT(NotlarYuzdelikBasari!$AL198:$AU198,DersMatris_Degerlendirme!N$15:N$24)/(SUM(DersMatris_Degerlendirme!N$15:N$24))))/2,0))*(DersMatris!$M$12/100)</f>
        <v>0</v>
      </c>
      <c r="P198" s="204" cm="1">
        <f t="array" ref="P198">_xlfn.SINGLE(IFERROR(((MMULT(NotlarYuzdelikBasari!$E198:$N198,DersMatris_Degerlendirme!O$4:O$13)/(SUM(DersMatris_Degerlendirme!O$4:O$13)))+(MMULT(NotlarYuzdelikBasari!$AL198:$AU198,DersMatris_Degerlendirme!O$15:O$24)/(SUM(DersMatris_Degerlendirme!O$15:O$24))))/2,0))*(DersMatris!$N$12/100)</f>
        <v>0</v>
      </c>
      <c r="Q198" s="204" cm="1">
        <f t="array" ref="Q198">_xlfn.SINGLE(IFERROR(((MMULT(NotlarYuzdelikBasari!$E198:$N198,DersMatris_Degerlendirme!P$4:P$13)/(SUM(DersMatris_Degerlendirme!P$4:P$13)))+(MMULT(NotlarYuzdelikBasari!$AL198:$AU198,DersMatris_Degerlendirme!P$15:P$24)/(SUM(DersMatris_Degerlendirme!P$15:P$24))))/2,0))*(DersMatris!$O$12/100)</f>
        <v>0</v>
      </c>
      <c r="R198" s="204" cm="1">
        <f t="array" ref="R198">_xlfn.SINGLE(IFERROR(((MMULT(NotlarYuzdelikBasari!$E198:$N198,DersMatris_Degerlendirme!Q$4:Q$13)/(SUM(DersMatris_Degerlendirme!Q$4:Q$13)))+(MMULT(NotlarYuzdelikBasari!$AL198:$AU198,DersMatris_Degerlendirme!Q$15:Q$24)/(SUM(DersMatris_Degerlendirme!Q$15:Q$24))))/2,0))*(DersMatris!$P$12/100)</f>
        <v>0</v>
      </c>
      <c r="S198" s="204" cm="1">
        <f t="array" ref="S198">_xlfn.SINGLE(IFERROR(((MMULT(NotlarYuzdelikBasari!$E198:$N198,DersMatris_Degerlendirme!R$4:R$13)/(SUM(DersMatris_Degerlendirme!R$4:R$13)))+(MMULT(NotlarYuzdelikBasari!$AL198:$AU198,DersMatris_Degerlendirme!R$15:R$24)/(SUM(DersMatris_Degerlendirme!R$15:R$24))))/2,0))*(DersMatris!$Q$12/100)</f>
        <v>0</v>
      </c>
      <c r="U198" s="188">
        <f>IFERROR(
    (
        IFERROR( MMULT(NotlarYuzdelikBasari!$E198:$N198, Degerlendirme!D$4:D$13) / SUM(Degerlendirme!D$4:D$13), 0 ) +
        IFERROR( MMULT(NotlarYuzdelikBasari!$AL198:$AU198, Degerlendirme!D$15:D$24) / SUM(Degerlendirme!D$15:D$24), 0 )
    ) / 2,
    0
)</f>
        <v>0</v>
      </c>
      <c r="V198" s="188">
        <f>IFERROR(
    (
        IFERROR( MMULT(NotlarYuzdelikBasari!$E198:$N198, Degerlendirme!E$4:E$13) / SUM(Degerlendirme!E$4:E$13), 0 ) +
        IFERROR( MMULT(NotlarYuzdelikBasari!$AL198:$AU198, Degerlendirme!E$15:E$24) / SUM(Degerlendirme!E$15:E$24), 0 )
    ) / 2,
    0
)</f>
        <v>0</v>
      </c>
      <c r="W198" s="188">
        <f>IFERROR(
    (
        IFERROR( MMULT(NotlarYuzdelikBasari!$E198:$N198, Degerlendirme!F$4:F$13) / SUM(Degerlendirme!F$4:F$13), 0 ) +
        IFERROR( MMULT(NotlarYuzdelikBasari!$AL198:$AU198, Degerlendirme!F$15:F$24) / SUM(Degerlendirme!F$15:F$24), 0 )
    ) / 2,
    0
)</f>
        <v>0</v>
      </c>
      <c r="X198" s="188">
        <f>IFERROR(
    (
        IFERROR( MMULT(NotlarYuzdelikBasari!$E198:$N198, Degerlendirme!G$4:G$13) / SUM(Degerlendirme!G$4:G$13), 0 ) +
        IFERROR( MMULT(NotlarYuzdelikBasari!$AL198:$AU198, Degerlendirme!G$15:G$24) / SUM(Degerlendirme!G$15:G$24), 0 )
    ) / 2,
    0
)</f>
        <v>0</v>
      </c>
      <c r="Y198" s="188">
        <f>IFERROR(
    (
        IFERROR( MMULT(NotlarYuzdelikBasari!$E198:$N198, Degerlendirme!H$4:H$13) / SUM(Degerlendirme!H$4:H$13), 0 ) +
        IFERROR( MMULT(NotlarYuzdelikBasari!$AL198:$AU198, Degerlendirme!H$15:H$24) / SUM(Degerlendirme!H$15:H$24), 0 )
    ) / 2,
    0
)</f>
        <v>0</v>
      </c>
      <c r="Z198" s="188">
        <f>IFERROR(
    (
        IFERROR( MMULT(NotlarYuzdelikBasari!$E198:$N198, Degerlendirme!I$4:I$13) / SUM(Degerlendirme!I$4:I$13), 0 ) +
        IFERROR( MMULT(NotlarYuzdelikBasari!$AL198:$AU198, Degerlendirme!I$15:I$24) / SUM(Degerlendirme!I$15:I$24), 0 )
    ) / 2,
    0
)</f>
        <v>0</v>
      </c>
      <c r="AA198" s="188">
        <f>IFERROR(
    (
        IFERROR( MMULT(NotlarYuzdelikBasari!$E198:$N198, Degerlendirme!J$4:J$13) / SUM(Degerlendirme!J$4:J$13), 0 ) +
        IFERROR( MMULT(NotlarYuzdelikBasari!$AL198:$AU198, Degerlendirme!J$15:J$24) / SUM(Degerlendirme!J$15:J$24), 0 )
    ) / 2,
    0
)</f>
        <v>0</v>
      </c>
      <c r="AB198" s="188">
        <f>IFERROR(
    (
        IFERROR( MMULT(NotlarYuzdelikBasari!$E198:$N198, Degerlendirme!K$4:K$13) / SUM(Degerlendirme!K$4:K$13), 0 ) +
        IFERROR( MMULT(NotlarYuzdelikBasari!$AL198:$AU198, Degerlendirme!K$15:K$24) / SUM(Degerlendirme!K$15:K$24), 0 )
    ) / 2,
    0
)</f>
        <v>0</v>
      </c>
    </row>
    <row r="199" spans="1:28" x14ac:dyDescent="0.25">
      <c r="A199" s="94">
        <v>197</v>
      </c>
      <c r="B199" s="143" t="str">
        <f>IF(Notlar!B199&lt;&gt;"",Notlar!B199,"")</f>
        <v/>
      </c>
      <c r="C199" s="144" t="str">
        <f>IF(Notlar!C199&lt;&gt;"",Notlar!C199,"")</f>
        <v/>
      </c>
      <c r="D199" s="184" t="str">
        <f>IF(Notlar!D199&lt;&gt;"",Notlar!D199,"")</f>
        <v/>
      </c>
      <c r="E199" s="208" cm="1">
        <f t="array" ref="E199">_xlfn.SINGLE(IFERROR(((MMULT(NotlarYuzdelikBasari!$E199:$N199,DersMatris_Degerlendirme!D$4:D$13)/(SUM(DersMatris_Degerlendirme!D$4:D$13)))+(MMULT(NotlarYuzdelikBasari!$AL199:$AU199,DersMatris_Degerlendirme!D$15:D$24)/(SUM(DersMatris_Degerlendirme!D$15:D$24))))/2,0))*(DersMatris!$C$12/100)</f>
        <v>0</v>
      </c>
      <c r="F199" s="208" cm="1">
        <f t="array" ref="F199">_xlfn.SINGLE(IFERROR(((MMULT(NotlarYuzdelikBasari!$E199:$N199,DersMatris_Degerlendirme!E$4:E$13)/(SUM(DersMatris_Degerlendirme!E$4:E$13)))+(MMULT(NotlarYuzdelikBasari!$AL199:$AU199,DersMatris_Degerlendirme!E$15:E$24)/(SUM(DersMatris_Degerlendirme!E$15:E$24))))/2,0))*(DersMatris!$D$12/100)</f>
        <v>0</v>
      </c>
      <c r="G199" s="204" cm="1">
        <f t="array" ref="G199">_xlfn.SINGLE(IFERROR(((MMULT(NotlarYuzdelikBasari!$E199:$N199,DersMatris_Degerlendirme!F$4:F$13)/(SUM(DersMatris_Degerlendirme!F$4:F$13)))+(MMULT(NotlarYuzdelikBasari!$AL199:$AU199,DersMatris_Degerlendirme!F$15:F$24)/(SUM(DersMatris_Degerlendirme!F$15:F$24))))/2,0))*(DersMatris!$E$12/100)</f>
        <v>0</v>
      </c>
      <c r="H199" s="204" cm="1">
        <f t="array" ref="H199">_xlfn.SINGLE(IFERROR(((MMULT(NotlarYuzdelikBasari!$E199:$N199,DersMatris_Degerlendirme!G$4:G$13)/(SUM(DersMatris_Degerlendirme!G$4:G$13)))+(MMULT(NotlarYuzdelikBasari!$AL199:$AU199,DersMatris_Degerlendirme!G$15:G$24)/(SUM(DersMatris_Degerlendirme!G$15:G$24))))/2,0))*(DersMatris!$F$12/100)</f>
        <v>0</v>
      </c>
      <c r="I199" s="204" cm="1">
        <f t="array" ref="I199">_xlfn.SINGLE(IFERROR(((MMULT(NotlarYuzdelikBasari!$E199:$N199,DersMatris_Degerlendirme!H$4:H$13)/(SUM(DersMatris_Degerlendirme!H$4:H$13)))+(MMULT(NotlarYuzdelikBasari!$AL199:$AU199,DersMatris_Degerlendirme!H$15:H$24)/(SUM(DersMatris_Degerlendirme!H$15:H$24))))/2,0))*(DersMatris!$G$12/100)</f>
        <v>0</v>
      </c>
      <c r="J199" s="204" cm="1">
        <f t="array" ref="J199">_xlfn.SINGLE(IFERROR(((MMULT(NotlarYuzdelikBasari!$E199:$N199,DersMatris_Degerlendirme!I$4:I$13)/(SUM(DersMatris_Degerlendirme!I$4:I$13)))+(MMULT(NotlarYuzdelikBasari!$AL199:$AU199,DersMatris_Degerlendirme!I$15:I$24)/(SUM(DersMatris_Degerlendirme!I$15:I$24))))/2,0))*(DersMatris!$H$12/100)</f>
        <v>0</v>
      </c>
      <c r="K199" s="204" cm="1">
        <f t="array" ref="K199">_xlfn.SINGLE(IFERROR(((MMULT(NotlarYuzdelikBasari!$E199:$N199,DersMatris_Degerlendirme!J$4:J$13)/(SUM(DersMatris_Degerlendirme!J$4:J$13)))+(MMULT(NotlarYuzdelikBasari!$AL199:$AU199,DersMatris_Degerlendirme!J$15:J$24)/(SUM(DersMatris_Degerlendirme!J$15:J$24))))/2,0))*(DersMatris!$I$12/100)</f>
        <v>0</v>
      </c>
      <c r="L199" s="204" cm="1">
        <f t="array" ref="L199">_xlfn.SINGLE(IFERROR(((MMULT(NotlarYuzdelikBasari!$E199:$N199,DersMatris_Degerlendirme!K$4:K$13)/(SUM(DersMatris_Degerlendirme!K$4:K$13)))+(MMULT(NotlarYuzdelikBasari!$AL199:$AU199,DersMatris_Degerlendirme!K$15:K$24)/(SUM(DersMatris_Degerlendirme!K$15:K$24))))/2,0))*(DersMatris!$J$12/100)</f>
        <v>0</v>
      </c>
      <c r="M199" s="204" cm="1">
        <f t="array" ref="M199">_xlfn.SINGLE(IFERROR(((MMULT(NotlarYuzdelikBasari!$E199:$N199,DersMatris_Degerlendirme!L$4:L$13)/(SUM(DersMatris_Degerlendirme!L$4:L$13)))+(MMULT(NotlarYuzdelikBasari!$AL199:$AU199,DersMatris_Degerlendirme!L$15:L$24)/(SUM(DersMatris_Degerlendirme!L$15:L$24))))/2,0))*(DersMatris!$K$12/100)</f>
        <v>0</v>
      </c>
      <c r="N199" s="204" cm="1">
        <f t="array" ref="N199">_xlfn.SINGLE(IFERROR(((MMULT(NotlarYuzdelikBasari!$E199:$N199,DersMatris_Degerlendirme!M$4:M$13)/(SUM(DersMatris_Degerlendirme!M$4:M$13)))+(MMULT(NotlarYuzdelikBasari!$AL199:$AU199,DersMatris_Degerlendirme!M$15:M$24)/(SUM(DersMatris_Degerlendirme!M$15:M$24))))/2,0))*(DersMatris!$L$12/100)</f>
        <v>0</v>
      </c>
      <c r="O199" s="204" cm="1">
        <f t="array" ref="O199">_xlfn.SINGLE(IFERROR(((MMULT(NotlarYuzdelikBasari!$E199:$N199,DersMatris_Degerlendirme!N$4:N$13)/(SUM(DersMatris_Degerlendirme!N$4:N$13)))+(MMULT(NotlarYuzdelikBasari!$AL199:$AU199,DersMatris_Degerlendirme!N$15:N$24)/(SUM(DersMatris_Degerlendirme!N$15:N$24))))/2,0))*(DersMatris!$M$12/100)</f>
        <v>0</v>
      </c>
      <c r="P199" s="204" cm="1">
        <f t="array" ref="P199">_xlfn.SINGLE(IFERROR(((MMULT(NotlarYuzdelikBasari!$E199:$N199,DersMatris_Degerlendirme!O$4:O$13)/(SUM(DersMatris_Degerlendirme!O$4:O$13)))+(MMULT(NotlarYuzdelikBasari!$AL199:$AU199,DersMatris_Degerlendirme!O$15:O$24)/(SUM(DersMatris_Degerlendirme!O$15:O$24))))/2,0))*(DersMatris!$N$12/100)</f>
        <v>0</v>
      </c>
      <c r="Q199" s="204" cm="1">
        <f t="array" ref="Q199">_xlfn.SINGLE(IFERROR(((MMULT(NotlarYuzdelikBasari!$E199:$N199,DersMatris_Degerlendirme!P$4:P$13)/(SUM(DersMatris_Degerlendirme!P$4:P$13)))+(MMULT(NotlarYuzdelikBasari!$AL199:$AU199,DersMatris_Degerlendirme!P$15:P$24)/(SUM(DersMatris_Degerlendirme!P$15:P$24))))/2,0))*(DersMatris!$O$12/100)</f>
        <v>0</v>
      </c>
      <c r="R199" s="204" cm="1">
        <f t="array" ref="R199">_xlfn.SINGLE(IFERROR(((MMULT(NotlarYuzdelikBasari!$E199:$N199,DersMatris_Degerlendirme!Q$4:Q$13)/(SUM(DersMatris_Degerlendirme!Q$4:Q$13)))+(MMULT(NotlarYuzdelikBasari!$AL199:$AU199,DersMatris_Degerlendirme!Q$15:Q$24)/(SUM(DersMatris_Degerlendirme!Q$15:Q$24))))/2,0))*(DersMatris!$P$12/100)</f>
        <v>0</v>
      </c>
      <c r="S199" s="204" cm="1">
        <f t="array" ref="S199">_xlfn.SINGLE(IFERROR(((MMULT(NotlarYuzdelikBasari!$E199:$N199,DersMatris_Degerlendirme!R$4:R$13)/(SUM(DersMatris_Degerlendirme!R$4:R$13)))+(MMULT(NotlarYuzdelikBasari!$AL199:$AU199,DersMatris_Degerlendirme!R$15:R$24)/(SUM(DersMatris_Degerlendirme!R$15:R$24))))/2,0))*(DersMatris!$Q$12/100)</f>
        <v>0</v>
      </c>
      <c r="U199" s="188">
        <f>IFERROR(
    (
        IFERROR( MMULT(NotlarYuzdelikBasari!$E199:$N199, Degerlendirme!D$4:D$13) / SUM(Degerlendirme!D$4:D$13), 0 ) +
        IFERROR( MMULT(NotlarYuzdelikBasari!$AL199:$AU199, Degerlendirme!D$15:D$24) / SUM(Degerlendirme!D$15:D$24), 0 )
    ) / 2,
    0
)</f>
        <v>0</v>
      </c>
      <c r="V199" s="188">
        <f>IFERROR(
    (
        IFERROR( MMULT(NotlarYuzdelikBasari!$E199:$N199, Degerlendirme!E$4:E$13) / SUM(Degerlendirme!E$4:E$13), 0 ) +
        IFERROR( MMULT(NotlarYuzdelikBasari!$AL199:$AU199, Degerlendirme!E$15:E$24) / SUM(Degerlendirme!E$15:E$24), 0 )
    ) / 2,
    0
)</f>
        <v>0</v>
      </c>
      <c r="W199" s="188">
        <f>IFERROR(
    (
        IFERROR( MMULT(NotlarYuzdelikBasari!$E199:$N199, Degerlendirme!F$4:F$13) / SUM(Degerlendirme!F$4:F$13), 0 ) +
        IFERROR( MMULT(NotlarYuzdelikBasari!$AL199:$AU199, Degerlendirme!F$15:F$24) / SUM(Degerlendirme!F$15:F$24), 0 )
    ) / 2,
    0
)</f>
        <v>0</v>
      </c>
      <c r="X199" s="188">
        <f>IFERROR(
    (
        IFERROR( MMULT(NotlarYuzdelikBasari!$E199:$N199, Degerlendirme!G$4:G$13) / SUM(Degerlendirme!G$4:G$13), 0 ) +
        IFERROR( MMULT(NotlarYuzdelikBasari!$AL199:$AU199, Degerlendirme!G$15:G$24) / SUM(Degerlendirme!G$15:G$24), 0 )
    ) / 2,
    0
)</f>
        <v>0</v>
      </c>
      <c r="Y199" s="188">
        <f>IFERROR(
    (
        IFERROR( MMULT(NotlarYuzdelikBasari!$E199:$N199, Degerlendirme!H$4:H$13) / SUM(Degerlendirme!H$4:H$13), 0 ) +
        IFERROR( MMULT(NotlarYuzdelikBasari!$AL199:$AU199, Degerlendirme!H$15:H$24) / SUM(Degerlendirme!H$15:H$24), 0 )
    ) / 2,
    0
)</f>
        <v>0</v>
      </c>
      <c r="Z199" s="188">
        <f>IFERROR(
    (
        IFERROR( MMULT(NotlarYuzdelikBasari!$E199:$N199, Degerlendirme!I$4:I$13) / SUM(Degerlendirme!I$4:I$13), 0 ) +
        IFERROR( MMULT(NotlarYuzdelikBasari!$AL199:$AU199, Degerlendirme!I$15:I$24) / SUM(Degerlendirme!I$15:I$24), 0 )
    ) / 2,
    0
)</f>
        <v>0</v>
      </c>
      <c r="AA199" s="188">
        <f>IFERROR(
    (
        IFERROR( MMULT(NotlarYuzdelikBasari!$E199:$N199, Degerlendirme!J$4:J$13) / SUM(Degerlendirme!J$4:J$13), 0 ) +
        IFERROR( MMULT(NotlarYuzdelikBasari!$AL199:$AU199, Degerlendirme!J$15:J$24) / SUM(Degerlendirme!J$15:J$24), 0 )
    ) / 2,
    0
)</f>
        <v>0</v>
      </c>
      <c r="AB199" s="188">
        <f>IFERROR(
    (
        IFERROR( MMULT(NotlarYuzdelikBasari!$E199:$N199, Degerlendirme!K$4:K$13) / SUM(Degerlendirme!K$4:K$13), 0 ) +
        IFERROR( MMULT(NotlarYuzdelikBasari!$AL199:$AU199, Degerlendirme!K$15:K$24) / SUM(Degerlendirme!K$15:K$24), 0 )
    ) / 2,
    0
)</f>
        <v>0</v>
      </c>
    </row>
    <row r="200" spans="1:28" x14ac:dyDescent="0.25">
      <c r="A200" s="95">
        <v>198</v>
      </c>
      <c r="B200" s="141" t="str">
        <f>IF(Notlar!B200&lt;&gt;"",Notlar!B200,"")</f>
        <v/>
      </c>
      <c r="C200" s="142" t="str">
        <f>IF(Notlar!C200&lt;&gt;"",Notlar!C200,"")</f>
        <v/>
      </c>
      <c r="D200" s="183" t="str">
        <f>IF(Notlar!D200&lt;&gt;"",Notlar!D200,"")</f>
        <v/>
      </c>
      <c r="E200" s="208" cm="1">
        <f t="array" ref="E200">_xlfn.SINGLE(IFERROR(((MMULT(NotlarYuzdelikBasari!$E200:$N200,DersMatris_Degerlendirme!D$4:D$13)/(SUM(DersMatris_Degerlendirme!D$4:D$13)))+(MMULT(NotlarYuzdelikBasari!$AL200:$AU200,DersMatris_Degerlendirme!D$15:D$24)/(SUM(DersMatris_Degerlendirme!D$15:D$24))))/2,0))*(DersMatris!$C$12/100)</f>
        <v>0</v>
      </c>
      <c r="F200" s="208" cm="1">
        <f t="array" ref="F200">_xlfn.SINGLE(IFERROR(((MMULT(NotlarYuzdelikBasari!$E200:$N200,DersMatris_Degerlendirme!E$4:E$13)/(SUM(DersMatris_Degerlendirme!E$4:E$13)))+(MMULT(NotlarYuzdelikBasari!$AL200:$AU200,DersMatris_Degerlendirme!E$15:E$24)/(SUM(DersMatris_Degerlendirme!E$15:E$24))))/2,0))*(DersMatris!$D$12/100)</f>
        <v>0</v>
      </c>
      <c r="G200" s="204" cm="1">
        <f t="array" ref="G200">_xlfn.SINGLE(IFERROR(((MMULT(NotlarYuzdelikBasari!$E200:$N200,DersMatris_Degerlendirme!F$4:F$13)/(SUM(DersMatris_Degerlendirme!F$4:F$13)))+(MMULT(NotlarYuzdelikBasari!$AL200:$AU200,DersMatris_Degerlendirme!F$15:F$24)/(SUM(DersMatris_Degerlendirme!F$15:F$24))))/2,0))*(DersMatris!$E$12/100)</f>
        <v>0</v>
      </c>
      <c r="H200" s="204" cm="1">
        <f t="array" ref="H200">_xlfn.SINGLE(IFERROR(((MMULT(NotlarYuzdelikBasari!$E200:$N200,DersMatris_Degerlendirme!G$4:G$13)/(SUM(DersMatris_Degerlendirme!G$4:G$13)))+(MMULT(NotlarYuzdelikBasari!$AL200:$AU200,DersMatris_Degerlendirme!G$15:G$24)/(SUM(DersMatris_Degerlendirme!G$15:G$24))))/2,0))*(DersMatris!$F$12/100)</f>
        <v>0</v>
      </c>
      <c r="I200" s="204" cm="1">
        <f t="array" ref="I200">_xlfn.SINGLE(IFERROR(((MMULT(NotlarYuzdelikBasari!$E200:$N200,DersMatris_Degerlendirme!H$4:H$13)/(SUM(DersMatris_Degerlendirme!H$4:H$13)))+(MMULT(NotlarYuzdelikBasari!$AL200:$AU200,DersMatris_Degerlendirme!H$15:H$24)/(SUM(DersMatris_Degerlendirme!H$15:H$24))))/2,0))*(DersMatris!$G$12/100)</f>
        <v>0</v>
      </c>
      <c r="J200" s="204" cm="1">
        <f t="array" ref="J200">_xlfn.SINGLE(IFERROR(((MMULT(NotlarYuzdelikBasari!$E200:$N200,DersMatris_Degerlendirme!I$4:I$13)/(SUM(DersMatris_Degerlendirme!I$4:I$13)))+(MMULT(NotlarYuzdelikBasari!$AL200:$AU200,DersMatris_Degerlendirme!I$15:I$24)/(SUM(DersMatris_Degerlendirme!I$15:I$24))))/2,0))*(DersMatris!$H$12/100)</f>
        <v>0</v>
      </c>
      <c r="K200" s="204" cm="1">
        <f t="array" ref="K200">_xlfn.SINGLE(IFERROR(((MMULT(NotlarYuzdelikBasari!$E200:$N200,DersMatris_Degerlendirme!J$4:J$13)/(SUM(DersMatris_Degerlendirme!J$4:J$13)))+(MMULT(NotlarYuzdelikBasari!$AL200:$AU200,DersMatris_Degerlendirme!J$15:J$24)/(SUM(DersMatris_Degerlendirme!J$15:J$24))))/2,0))*(DersMatris!$I$12/100)</f>
        <v>0</v>
      </c>
      <c r="L200" s="204" cm="1">
        <f t="array" ref="L200">_xlfn.SINGLE(IFERROR(((MMULT(NotlarYuzdelikBasari!$E200:$N200,DersMatris_Degerlendirme!K$4:K$13)/(SUM(DersMatris_Degerlendirme!K$4:K$13)))+(MMULT(NotlarYuzdelikBasari!$AL200:$AU200,DersMatris_Degerlendirme!K$15:K$24)/(SUM(DersMatris_Degerlendirme!K$15:K$24))))/2,0))*(DersMatris!$J$12/100)</f>
        <v>0</v>
      </c>
      <c r="M200" s="204" cm="1">
        <f t="array" ref="M200">_xlfn.SINGLE(IFERROR(((MMULT(NotlarYuzdelikBasari!$E200:$N200,DersMatris_Degerlendirme!L$4:L$13)/(SUM(DersMatris_Degerlendirme!L$4:L$13)))+(MMULT(NotlarYuzdelikBasari!$AL200:$AU200,DersMatris_Degerlendirme!L$15:L$24)/(SUM(DersMatris_Degerlendirme!L$15:L$24))))/2,0))*(DersMatris!$K$12/100)</f>
        <v>0</v>
      </c>
      <c r="N200" s="204" cm="1">
        <f t="array" ref="N200">_xlfn.SINGLE(IFERROR(((MMULT(NotlarYuzdelikBasari!$E200:$N200,DersMatris_Degerlendirme!M$4:M$13)/(SUM(DersMatris_Degerlendirme!M$4:M$13)))+(MMULT(NotlarYuzdelikBasari!$AL200:$AU200,DersMatris_Degerlendirme!M$15:M$24)/(SUM(DersMatris_Degerlendirme!M$15:M$24))))/2,0))*(DersMatris!$L$12/100)</f>
        <v>0</v>
      </c>
      <c r="O200" s="204" cm="1">
        <f t="array" ref="O200">_xlfn.SINGLE(IFERROR(((MMULT(NotlarYuzdelikBasari!$E200:$N200,DersMatris_Degerlendirme!N$4:N$13)/(SUM(DersMatris_Degerlendirme!N$4:N$13)))+(MMULT(NotlarYuzdelikBasari!$AL200:$AU200,DersMatris_Degerlendirme!N$15:N$24)/(SUM(DersMatris_Degerlendirme!N$15:N$24))))/2,0))*(DersMatris!$M$12/100)</f>
        <v>0</v>
      </c>
      <c r="P200" s="204" cm="1">
        <f t="array" ref="P200">_xlfn.SINGLE(IFERROR(((MMULT(NotlarYuzdelikBasari!$E200:$N200,DersMatris_Degerlendirme!O$4:O$13)/(SUM(DersMatris_Degerlendirme!O$4:O$13)))+(MMULT(NotlarYuzdelikBasari!$AL200:$AU200,DersMatris_Degerlendirme!O$15:O$24)/(SUM(DersMatris_Degerlendirme!O$15:O$24))))/2,0))*(DersMatris!$N$12/100)</f>
        <v>0</v>
      </c>
      <c r="Q200" s="204" cm="1">
        <f t="array" ref="Q200">_xlfn.SINGLE(IFERROR(((MMULT(NotlarYuzdelikBasari!$E200:$N200,DersMatris_Degerlendirme!P$4:P$13)/(SUM(DersMatris_Degerlendirme!P$4:P$13)))+(MMULT(NotlarYuzdelikBasari!$AL200:$AU200,DersMatris_Degerlendirme!P$15:P$24)/(SUM(DersMatris_Degerlendirme!P$15:P$24))))/2,0))*(DersMatris!$O$12/100)</f>
        <v>0</v>
      </c>
      <c r="R200" s="204" cm="1">
        <f t="array" ref="R200">_xlfn.SINGLE(IFERROR(((MMULT(NotlarYuzdelikBasari!$E200:$N200,DersMatris_Degerlendirme!Q$4:Q$13)/(SUM(DersMatris_Degerlendirme!Q$4:Q$13)))+(MMULT(NotlarYuzdelikBasari!$AL200:$AU200,DersMatris_Degerlendirme!Q$15:Q$24)/(SUM(DersMatris_Degerlendirme!Q$15:Q$24))))/2,0))*(DersMatris!$P$12/100)</f>
        <v>0</v>
      </c>
      <c r="S200" s="204" cm="1">
        <f t="array" ref="S200">_xlfn.SINGLE(IFERROR(((MMULT(NotlarYuzdelikBasari!$E200:$N200,DersMatris_Degerlendirme!R$4:R$13)/(SUM(DersMatris_Degerlendirme!R$4:R$13)))+(MMULT(NotlarYuzdelikBasari!$AL200:$AU200,DersMatris_Degerlendirme!R$15:R$24)/(SUM(DersMatris_Degerlendirme!R$15:R$24))))/2,0))*(DersMatris!$Q$12/100)</f>
        <v>0</v>
      </c>
      <c r="U200" s="188">
        <f>IFERROR(
    (
        IFERROR( MMULT(NotlarYuzdelikBasari!$E200:$N200, Degerlendirme!D$4:D$13) / SUM(Degerlendirme!D$4:D$13), 0 ) +
        IFERROR( MMULT(NotlarYuzdelikBasari!$AL200:$AU200, Degerlendirme!D$15:D$24) / SUM(Degerlendirme!D$15:D$24), 0 )
    ) / 2,
    0
)</f>
        <v>0</v>
      </c>
      <c r="V200" s="188">
        <f>IFERROR(
    (
        IFERROR( MMULT(NotlarYuzdelikBasari!$E200:$N200, Degerlendirme!E$4:E$13) / SUM(Degerlendirme!E$4:E$13), 0 ) +
        IFERROR( MMULT(NotlarYuzdelikBasari!$AL200:$AU200, Degerlendirme!E$15:E$24) / SUM(Degerlendirme!E$15:E$24), 0 )
    ) / 2,
    0
)</f>
        <v>0</v>
      </c>
      <c r="W200" s="188">
        <f>IFERROR(
    (
        IFERROR( MMULT(NotlarYuzdelikBasari!$E200:$N200, Degerlendirme!F$4:F$13) / SUM(Degerlendirme!F$4:F$13), 0 ) +
        IFERROR( MMULT(NotlarYuzdelikBasari!$AL200:$AU200, Degerlendirme!F$15:F$24) / SUM(Degerlendirme!F$15:F$24), 0 )
    ) / 2,
    0
)</f>
        <v>0</v>
      </c>
      <c r="X200" s="188">
        <f>IFERROR(
    (
        IFERROR( MMULT(NotlarYuzdelikBasari!$E200:$N200, Degerlendirme!G$4:G$13) / SUM(Degerlendirme!G$4:G$13), 0 ) +
        IFERROR( MMULT(NotlarYuzdelikBasari!$AL200:$AU200, Degerlendirme!G$15:G$24) / SUM(Degerlendirme!G$15:G$24), 0 )
    ) / 2,
    0
)</f>
        <v>0</v>
      </c>
      <c r="Y200" s="188">
        <f>IFERROR(
    (
        IFERROR( MMULT(NotlarYuzdelikBasari!$E200:$N200, Degerlendirme!H$4:H$13) / SUM(Degerlendirme!H$4:H$13), 0 ) +
        IFERROR( MMULT(NotlarYuzdelikBasari!$AL200:$AU200, Degerlendirme!H$15:H$24) / SUM(Degerlendirme!H$15:H$24), 0 )
    ) / 2,
    0
)</f>
        <v>0</v>
      </c>
      <c r="Z200" s="188">
        <f>IFERROR(
    (
        IFERROR( MMULT(NotlarYuzdelikBasari!$E200:$N200, Degerlendirme!I$4:I$13) / SUM(Degerlendirme!I$4:I$13), 0 ) +
        IFERROR( MMULT(NotlarYuzdelikBasari!$AL200:$AU200, Degerlendirme!I$15:I$24) / SUM(Degerlendirme!I$15:I$24), 0 )
    ) / 2,
    0
)</f>
        <v>0</v>
      </c>
      <c r="AA200" s="188">
        <f>IFERROR(
    (
        IFERROR( MMULT(NotlarYuzdelikBasari!$E200:$N200, Degerlendirme!J$4:J$13) / SUM(Degerlendirme!J$4:J$13), 0 ) +
        IFERROR( MMULT(NotlarYuzdelikBasari!$AL200:$AU200, Degerlendirme!J$15:J$24) / SUM(Degerlendirme!J$15:J$24), 0 )
    ) / 2,
    0
)</f>
        <v>0</v>
      </c>
      <c r="AB200" s="188">
        <f>IFERROR(
    (
        IFERROR( MMULT(NotlarYuzdelikBasari!$E200:$N200, Degerlendirme!K$4:K$13) / SUM(Degerlendirme!K$4:K$13), 0 ) +
        IFERROR( MMULT(NotlarYuzdelikBasari!$AL200:$AU200, Degerlendirme!K$15:K$24) / SUM(Degerlendirme!K$15:K$24), 0 )
    ) / 2,
    0
)</f>
        <v>0</v>
      </c>
    </row>
    <row r="201" spans="1:28" x14ac:dyDescent="0.25">
      <c r="A201" s="94">
        <v>199</v>
      </c>
      <c r="B201" s="143" t="str">
        <f>IF(Notlar!B201&lt;&gt;"",Notlar!B201,"")</f>
        <v/>
      </c>
      <c r="C201" s="144" t="str">
        <f>IF(Notlar!C201&lt;&gt;"",Notlar!C201,"")</f>
        <v/>
      </c>
      <c r="D201" s="184" t="str">
        <f>IF(Notlar!D201&lt;&gt;"",Notlar!D201,"")</f>
        <v/>
      </c>
      <c r="E201" s="208" cm="1">
        <f t="array" ref="E201">_xlfn.SINGLE(IFERROR(((MMULT(NotlarYuzdelikBasari!$E201:$N201,DersMatris_Degerlendirme!D$4:D$13)/(SUM(DersMatris_Degerlendirme!D$4:D$13)))+(MMULT(NotlarYuzdelikBasari!$AL201:$AU201,DersMatris_Degerlendirme!D$15:D$24)/(SUM(DersMatris_Degerlendirme!D$15:D$24))))/2,0))*(DersMatris!$C$12/100)</f>
        <v>0</v>
      </c>
      <c r="F201" s="208" cm="1">
        <f t="array" ref="F201">_xlfn.SINGLE(IFERROR(((MMULT(NotlarYuzdelikBasari!$E201:$N201,DersMatris_Degerlendirme!E$4:E$13)/(SUM(DersMatris_Degerlendirme!E$4:E$13)))+(MMULT(NotlarYuzdelikBasari!$AL201:$AU201,DersMatris_Degerlendirme!E$15:E$24)/(SUM(DersMatris_Degerlendirme!E$15:E$24))))/2,0))*(DersMatris!$D$12/100)</f>
        <v>0</v>
      </c>
      <c r="G201" s="204" cm="1">
        <f t="array" ref="G201">_xlfn.SINGLE(IFERROR(((MMULT(NotlarYuzdelikBasari!$E201:$N201,DersMatris_Degerlendirme!F$4:F$13)/(SUM(DersMatris_Degerlendirme!F$4:F$13)))+(MMULT(NotlarYuzdelikBasari!$AL201:$AU201,DersMatris_Degerlendirme!F$15:F$24)/(SUM(DersMatris_Degerlendirme!F$15:F$24))))/2,0))*(DersMatris!$E$12/100)</f>
        <v>0</v>
      </c>
      <c r="H201" s="204" cm="1">
        <f t="array" ref="H201">_xlfn.SINGLE(IFERROR(((MMULT(NotlarYuzdelikBasari!$E201:$N201,DersMatris_Degerlendirme!G$4:G$13)/(SUM(DersMatris_Degerlendirme!G$4:G$13)))+(MMULT(NotlarYuzdelikBasari!$AL201:$AU201,DersMatris_Degerlendirme!G$15:G$24)/(SUM(DersMatris_Degerlendirme!G$15:G$24))))/2,0))*(DersMatris!$F$12/100)</f>
        <v>0</v>
      </c>
      <c r="I201" s="204" cm="1">
        <f t="array" ref="I201">_xlfn.SINGLE(IFERROR(((MMULT(NotlarYuzdelikBasari!$E201:$N201,DersMatris_Degerlendirme!H$4:H$13)/(SUM(DersMatris_Degerlendirme!H$4:H$13)))+(MMULT(NotlarYuzdelikBasari!$AL201:$AU201,DersMatris_Degerlendirme!H$15:H$24)/(SUM(DersMatris_Degerlendirme!H$15:H$24))))/2,0))*(DersMatris!$G$12/100)</f>
        <v>0</v>
      </c>
      <c r="J201" s="204" cm="1">
        <f t="array" ref="J201">_xlfn.SINGLE(IFERROR(((MMULT(NotlarYuzdelikBasari!$E201:$N201,DersMatris_Degerlendirme!I$4:I$13)/(SUM(DersMatris_Degerlendirme!I$4:I$13)))+(MMULT(NotlarYuzdelikBasari!$AL201:$AU201,DersMatris_Degerlendirme!I$15:I$24)/(SUM(DersMatris_Degerlendirme!I$15:I$24))))/2,0))*(DersMatris!$H$12/100)</f>
        <v>0</v>
      </c>
      <c r="K201" s="204" cm="1">
        <f t="array" ref="K201">_xlfn.SINGLE(IFERROR(((MMULT(NotlarYuzdelikBasari!$E201:$N201,DersMatris_Degerlendirme!J$4:J$13)/(SUM(DersMatris_Degerlendirme!J$4:J$13)))+(MMULT(NotlarYuzdelikBasari!$AL201:$AU201,DersMatris_Degerlendirme!J$15:J$24)/(SUM(DersMatris_Degerlendirme!J$15:J$24))))/2,0))*(DersMatris!$I$12/100)</f>
        <v>0</v>
      </c>
      <c r="L201" s="204" cm="1">
        <f t="array" ref="L201">_xlfn.SINGLE(IFERROR(((MMULT(NotlarYuzdelikBasari!$E201:$N201,DersMatris_Degerlendirme!K$4:K$13)/(SUM(DersMatris_Degerlendirme!K$4:K$13)))+(MMULT(NotlarYuzdelikBasari!$AL201:$AU201,DersMatris_Degerlendirme!K$15:K$24)/(SUM(DersMatris_Degerlendirme!K$15:K$24))))/2,0))*(DersMatris!$J$12/100)</f>
        <v>0</v>
      </c>
      <c r="M201" s="204" cm="1">
        <f t="array" ref="M201">_xlfn.SINGLE(IFERROR(((MMULT(NotlarYuzdelikBasari!$E201:$N201,DersMatris_Degerlendirme!L$4:L$13)/(SUM(DersMatris_Degerlendirme!L$4:L$13)))+(MMULT(NotlarYuzdelikBasari!$AL201:$AU201,DersMatris_Degerlendirme!L$15:L$24)/(SUM(DersMatris_Degerlendirme!L$15:L$24))))/2,0))*(DersMatris!$K$12/100)</f>
        <v>0</v>
      </c>
      <c r="N201" s="204" cm="1">
        <f t="array" ref="N201">_xlfn.SINGLE(IFERROR(((MMULT(NotlarYuzdelikBasari!$E201:$N201,DersMatris_Degerlendirme!M$4:M$13)/(SUM(DersMatris_Degerlendirme!M$4:M$13)))+(MMULT(NotlarYuzdelikBasari!$AL201:$AU201,DersMatris_Degerlendirme!M$15:M$24)/(SUM(DersMatris_Degerlendirme!M$15:M$24))))/2,0))*(DersMatris!$L$12/100)</f>
        <v>0</v>
      </c>
      <c r="O201" s="204" cm="1">
        <f t="array" ref="O201">_xlfn.SINGLE(IFERROR(((MMULT(NotlarYuzdelikBasari!$E201:$N201,DersMatris_Degerlendirme!N$4:N$13)/(SUM(DersMatris_Degerlendirme!N$4:N$13)))+(MMULT(NotlarYuzdelikBasari!$AL201:$AU201,DersMatris_Degerlendirme!N$15:N$24)/(SUM(DersMatris_Degerlendirme!N$15:N$24))))/2,0))*(DersMatris!$M$12/100)</f>
        <v>0</v>
      </c>
      <c r="P201" s="204" cm="1">
        <f t="array" ref="P201">_xlfn.SINGLE(IFERROR(((MMULT(NotlarYuzdelikBasari!$E201:$N201,DersMatris_Degerlendirme!O$4:O$13)/(SUM(DersMatris_Degerlendirme!O$4:O$13)))+(MMULT(NotlarYuzdelikBasari!$AL201:$AU201,DersMatris_Degerlendirme!O$15:O$24)/(SUM(DersMatris_Degerlendirme!O$15:O$24))))/2,0))*(DersMatris!$N$12/100)</f>
        <v>0</v>
      </c>
      <c r="Q201" s="204" cm="1">
        <f t="array" ref="Q201">_xlfn.SINGLE(IFERROR(((MMULT(NotlarYuzdelikBasari!$E201:$N201,DersMatris_Degerlendirme!P$4:P$13)/(SUM(DersMatris_Degerlendirme!P$4:P$13)))+(MMULT(NotlarYuzdelikBasari!$AL201:$AU201,DersMatris_Degerlendirme!P$15:P$24)/(SUM(DersMatris_Degerlendirme!P$15:P$24))))/2,0))*(DersMatris!$O$12/100)</f>
        <v>0</v>
      </c>
      <c r="R201" s="204" cm="1">
        <f t="array" ref="R201">_xlfn.SINGLE(IFERROR(((MMULT(NotlarYuzdelikBasari!$E201:$N201,DersMatris_Degerlendirme!Q$4:Q$13)/(SUM(DersMatris_Degerlendirme!Q$4:Q$13)))+(MMULT(NotlarYuzdelikBasari!$AL201:$AU201,DersMatris_Degerlendirme!Q$15:Q$24)/(SUM(DersMatris_Degerlendirme!Q$15:Q$24))))/2,0))*(DersMatris!$P$12/100)</f>
        <v>0</v>
      </c>
      <c r="S201" s="204" cm="1">
        <f t="array" ref="S201">_xlfn.SINGLE(IFERROR(((MMULT(NotlarYuzdelikBasari!$E201:$N201,DersMatris_Degerlendirme!R$4:R$13)/(SUM(DersMatris_Degerlendirme!R$4:R$13)))+(MMULT(NotlarYuzdelikBasari!$AL201:$AU201,DersMatris_Degerlendirme!R$15:R$24)/(SUM(DersMatris_Degerlendirme!R$15:R$24))))/2,0))*(DersMatris!$Q$12/100)</f>
        <v>0</v>
      </c>
      <c r="U201" s="188">
        <f>IFERROR(
    (
        IFERROR( MMULT(NotlarYuzdelikBasari!$E201:$N201, Degerlendirme!D$4:D$13) / SUM(Degerlendirme!D$4:D$13), 0 ) +
        IFERROR( MMULT(NotlarYuzdelikBasari!$AL201:$AU201, Degerlendirme!D$15:D$24) / SUM(Degerlendirme!D$15:D$24), 0 )
    ) / 2,
    0
)</f>
        <v>0</v>
      </c>
      <c r="V201" s="188">
        <f>IFERROR(
    (
        IFERROR( MMULT(NotlarYuzdelikBasari!$E201:$N201, Degerlendirme!E$4:E$13) / SUM(Degerlendirme!E$4:E$13), 0 ) +
        IFERROR( MMULT(NotlarYuzdelikBasari!$AL201:$AU201, Degerlendirme!E$15:E$24) / SUM(Degerlendirme!E$15:E$24), 0 )
    ) / 2,
    0
)</f>
        <v>0</v>
      </c>
      <c r="W201" s="188">
        <f>IFERROR(
    (
        IFERROR( MMULT(NotlarYuzdelikBasari!$E201:$N201, Degerlendirme!F$4:F$13) / SUM(Degerlendirme!F$4:F$13), 0 ) +
        IFERROR( MMULT(NotlarYuzdelikBasari!$AL201:$AU201, Degerlendirme!F$15:F$24) / SUM(Degerlendirme!F$15:F$24), 0 )
    ) / 2,
    0
)</f>
        <v>0</v>
      </c>
      <c r="X201" s="188">
        <f>IFERROR(
    (
        IFERROR( MMULT(NotlarYuzdelikBasari!$E201:$N201, Degerlendirme!G$4:G$13) / SUM(Degerlendirme!G$4:G$13), 0 ) +
        IFERROR( MMULT(NotlarYuzdelikBasari!$AL201:$AU201, Degerlendirme!G$15:G$24) / SUM(Degerlendirme!G$15:G$24), 0 )
    ) / 2,
    0
)</f>
        <v>0</v>
      </c>
      <c r="Y201" s="188">
        <f>IFERROR(
    (
        IFERROR( MMULT(NotlarYuzdelikBasari!$E201:$N201, Degerlendirme!H$4:H$13) / SUM(Degerlendirme!H$4:H$13), 0 ) +
        IFERROR( MMULT(NotlarYuzdelikBasari!$AL201:$AU201, Degerlendirme!H$15:H$24) / SUM(Degerlendirme!H$15:H$24), 0 )
    ) / 2,
    0
)</f>
        <v>0</v>
      </c>
      <c r="Z201" s="188">
        <f>IFERROR(
    (
        IFERROR( MMULT(NotlarYuzdelikBasari!$E201:$N201, Degerlendirme!I$4:I$13) / SUM(Degerlendirme!I$4:I$13), 0 ) +
        IFERROR( MMULT(NotlarYuzdelikBasari!$AL201:$AU201, Degerlendirme!I$15:I$24) / SUM(Degerlendirme!I$15:I$24), 0 )
    ) / 2,
    0
)</f>
        <v>0</v>
      </c>
      <c r="AA201" s="188">
        <f>IFERROR(
    (
        IFERROR( MMULT(NotlarYuzdelikBasari!$E201:$N201, Degerlendirme!J$4:J$13) / SUM(Degerlendirme!J$4:J$13), 0 ) +
        IFERROR( MMULT(NotlarYuzdelikBasari!$AL201:$AU201, Degerlendirme!J$15:J$24) / SUM(Degerlendirme!J$15:J$24), 0 )
    ) / 2,
    0
)</f>
        <v>0</v>
      </c>
      <c r="AB201" s="188">
        <f>IFERROR(
    (
        IFERROR( MMULT(NotlarYuzdelikBasari!$E201:$N201, Degerlendirme!K$4:K$13) / SUM(Degerlendirme!K$4:K$13), 0 ) +
        IFERROR( MMULT(NotlarYuzdelikBasari!$AL201:$AU201, Degerlendirme!K$15:K$24) / SUM(Degerlendirme!K$15:K$24), 0 )
    ) / 2,
    0
)</f>
        <v>0</v>
      </c>
    </row>
    <row r="202" spans="1:28" x14ac:dyDescent="0.25">
      <c r="A202" s="95">
        <v>200</v>
      </c>
      <c r="B202" s="141" t="str">
        <f>IF(Notlar!B202&lt;&gt;"",Notlar!B202,"")</f>
        <v/>
      </c>
      <c r="C202" s="142" t="str">
        <f>IF(Notlar!C202&lt;&gt;"",Notlar!C202,"")</f>
        <v/>
      </c>
      <c r="D202" s="183" t="str">
        <f>IF(Notlar!D202&lt;&gt;"",Notlar!D202,"")</f>
        <v/>
      </c>
      <c r="E202" s="208" cm="1">
        <f t="array" ref="E202">_xlfn.SINGLE(IFERROR(((MMULT(NotlarYuzdelikBasari!$E202:$N202,DersMatris_Degerlendirme!D$4:D$13)/(SUM(DersMatris_Degerlendirme!D$4:D$13)))+(MMULT(NotlarYuzdelikBasari!$AL202:$AU202,DersMatris_Degerlendirme!D$15:D$24)/(SUM(DersMatris_Degerlendirme!D$15:D$24))))/2,0))*(DersMatris!$C$12/100)</f>
        <v>0</v>
      </c>
      <c r="F202" s="208" cm="1">
        <f t="array" ref="F202">_xlfn.SINGLE(IFERROR(((MMULT(NotlarYuzdelikBasari!$E202:$N202,DersMatris_Degerlendirme!E$4:E$13)/(SUM(DersMatris_Degerlendirme!E$4:E$13)))+(MMULT(NotlarYuzdelikBasari!$AL202:$AU202,DersMatris_Degerlendirme!E$15:E$24)/(SUM(DersMatris_Degerlendirme!E$15:E$24))))/2,0))*(DersMatris!$D$12/100)</f>
        <v>0</v>
      </c>
      <c r="G202" s="204" cm="1">
        <f t="array" ref="G202">_xlfn.SINGLE(IFERROR(((MMULT(NotlarYuzdelikBasari!$E202:$N202,DersMatris_Degerlendirme!F$4:F$13)/(SUM(DersMatris_Degerlendirme!F$4:F$13)))+(MMULT(NotlarYuzdelikBasari!$AL202:$AU202,DersMatris_Degerlendirme!F$15:F$24)/(SUM(DersMatris_Degerlendirme!F$15:F$24))))/2,0))*(DersMatris!$E$12/100)</f>
        <v>0</v>
      </c>
      <c r="H202" s="204" cm="1">
        <f t="array" ref="H202">_xlfn.SINGLE(IFERROR(((MMULT(NotlarYuzdelikBasari!$E202:$N202,DersMatris_Degerlendirme!G$4:G$13)/(SUM(DersMatris_Degerlendirme!G$4:G$13)))+(MMULT(NotlarYuzdelikBasari!$AL202:$AU202,DersMatris_Degerlendirme!G$15:G$24)/(SUM(DersMatris_Degerlendirme!G$15:G$24))))/2,0))*(DersMatris!$F$12/100)</f>
        <v>0</v>
      </c>
      <c r="I202" s="204" cm="1">
        <f t="array" ref="I202">_xlfn.SINGLE(IFERROR(((MMULT(NotlarYuzdelikBasari!$E202:$N202,DersMatris_Degerlendirme!H$4:H$13)/(SUM(DersMatris_Degerlendirme!H$4:H$13)))+(MMULT(NotlarYuzdelikBasari!$AL202:$AU202,DersMatris_Degerlendirme!H$15:H$24)/(SUM(DersMatris_Degerlendirme!H$15:H$24))))/2,0))*(DersMatris!$G$12/100)</f>
        <v>0</v>
      </c>
      <c r="J202" s="204" cm="1">
        <f t="array" ref="J202">_xlfn.SINGLE(IFERROR(((MMULT(NotlarYuzdelikBasari!$E202:$N202,DersMatris_Degerlendirme!I$4:I$13)/(SUM(DersMatris_Degerlendirme!I$4:I$13)))+(MMULT(NotlarYuzdelikBasari!$AL202:$AU202,DersMatris_Degerlendirme!I$15:I$24)/(SUM(DersMatris_Degerlendirme!I$15:I$24))))/2,0))*(DersMatris!$H$12/100)</f>
        <v>0</v>
      </c>
      <c r="K202" s="204" cm="1">
        <f t="array" ref="K202">_xlfn.SINGLE(IFERROR(((MMULT(NotlarYuzdelikBasari!$E202:$N202,DersMatris_Degerlendirme!J$4:J$13)/(SUM(DersMatris_Degerlendirme!J$4:J$13)))+(MMULT(NotlarYuzdelikBasari!$AL202:$AU202,DersMatris_Degerlendirme!J$15:J$24)/(SUM(DersMatris_Degerlendirme!J$15:J$24))))/2,0))*(DersMatris!$I$12/100)</f>
        <v>0</v>
      </c>
      <c r="L202" s="204" cm="1">
        <f t="array" ref="L202">_xlfn.SINGLE(IFERROR(((MMULT(NotlarYuzdelikBasari!$E202:$N202,DersMatris_Degerlendirme!K$4:K$13)/(SUM(DersMatris_Degerlendirme!K$4:K$13)))+(MMULT(NotlarYuzdelikBasari!$AL202:$AU202,DersMatris_Degerlendirme!K$15:K$24)/(SUM(DersMatris_Degerlendirme!K$15:K$24))))/2,0))*(DersMatris!$J$12/100)</f>
        <v>0</v>
      </c>
      <c r="M202" s="204" cm="1">
        <f t="array" ref="M202">_xlfn.SINGLE(IFERROR(((MMULT(NotlarYuzdelikBasari!$E202:$N202,DersMatris_Degerlendirme!L$4:L$13)/(SUM(DersMatris_Degerlendirme!L$4:L$13)))+(MMULT(NotlarYuzdelikBasari!$AL202:$AU202,DersMatris_Degerlendirme!L$15:L$24)/(SUM(DersMatris_Degerlendirme!L$15:L$24))))/2,0))*(DersMatris!$K$12/100)</f>
        <v>0</v>
      </c>
      <c r="N202" s="204" cm="1">
        <f t="array" ref="N202">_xlfn.SINGLE(IFERROR(((MMULT(NotlarYuzdelikBasari!$E202:$N202,DersMatris_Degerlendirme!M$4:M$13)/(SUM(DersMatris_Degerlendirme!M$4:M$13)))+(MMULT(NotlarYuzdelikBasari!$AL202:$AU202,DersMatris_Degerlendirme!M$15:M$24)/(SUM(DersMatris_Degerlendirme!M$15:M$24))))/2,0))*(DersMatris!$L$12/100)</f>
        <v>0</v>
      </c>
      <c r="O202" s="204" cm="1">
        <f t="array" ref="O202">_xlfn.SINGLE(IFERROR(((MMULT(NotlarYuzdelikBasari!$E202:$N202,DersMatris_Degerlendirme!N$4:N$13)/(SUM(DersMatris_Degerlendirme!N$4:N$13)))+(MMULT(NotlarYuzdelikBasari!$AL202:$AU202,DersMatris_Degerlendirme!N$15:N$24)/(SUM(DersMatris_Degerlendirme!N$15:N$24))))/2,0))*(DersMatris!$M$12/100)</f>
        <v>0</v>
      </c>
      <c r="P202" s="204" cm="1">
        <f t="array" ref="P202">_xlfn.SINGLE(IFERROR(((MMULT(NotlarYuzdelikBasari!$E202:$N202,DersMatris_Degerlendirme!O$4:O$13)/(SUM(DersMatris_Degerlendirme!O$4:O$13)))+(MMULT(NotlarYuzdelikBasari!$AL202:$AU202,DersMatris_Degerlendirme!O$15:O$24)/(SUM(DersMatris_Degerlendirme!O$15:O$24))))/2,0))*(DersMatris!$N$12/100)</f>
        <v>0</v>
      </c>
      <c r="Q202" s="204" cm="1">
        <f t="array" ref="Q202">_xlfn.SINGLE(IFERROR(((MMULT(NotlarYuzdelikBasari!$E202:$N202,DersMatris_Degerlendirme!P$4:P$13)/(SUM(DersMatris_Degerlendirme!P$4:P$13)))+(MMULT(NotlarYuzdelikBasari!$AL202:$AU202,DersMatris_Degerlendirme!P$15:P$24)/(SUM(DersMatris_Degerlendirme!P$15:P$24))))/2,0))*(DersMatris!$O$12/100)</f>
        <v>0</v>
      </c>
      <c r="R202" s="204" cm="1">
        <f t="array" ref="R202">_xlfn.SINGLE(IFERROR(((MMULT(NotlarYuzdelikBasari!$E202:$N202,DersMatris_Degerlendirme!Q$4:Q$13)/(SUM(DersMatris_Degerlendirme!Q$4:Q$13)))+(MMULT(NotlarYuzdelikBasari!$AL202:$AU202,DersMatris_Degerlendirme!Q$15:Q$24)/(SUM(DersMatris_Degerlendirme!Q$15:Q$24))))/2,0))*(DersMatris!$P$12/100)</f>
        <v>0</v>
      </c>
      <c r="S202" s="204" cm="1">
        <f t="array" ref="S202">_xlfn.SINGLE(IFERROR(((MMULT(NotlarYuzdelikBasari!$E202:$N202,DersMatris_Degerlendirme!R$4:R$13)/(SUM(DersMatris_Degerlendirme!R$4:R$13)))+(MMULT(NotlarYuzdelikBasari!$AL202:$AU202,DersMatris_Degerlendirme!R$15:R$24)/(SUM(DersMatris_Degerlendirme!R$15:R$24))))/2,0))*(DersMatris!$Q$12/100)</f>
        <v>0</v>
      </c>
      <c r="U202" s="188">
        <f>IFERROR(
    (
        IFERROR( MMULT(NotlarYuzdelikBasari!$E202:$N202, Degerlendirme!D$4:D$13) / SUM(Degerlendirme!D$4:D$13), 0 ) +
        IFERROR( MMULT(NotlarYuzdelikBasari!$AL202:$AU202, Degerlendirme!D$15:D$24) / SUM(Degerlendirme!D$15:D$24), 0 )
    ) / 2,
    0
)</f>
        <v>0</v>
      </c>
      <c r="V202" s="188">
        <f>IFERROR(
    (
        IFERROR( MMULT(NotlarYuzdelikBasari!$E202:$N202, Degerlendirme!E$4:E$13) / SUM(Degerlendirme!E$4:E$13), 0 ) +
        IFERROR( MMULT(NotlarYuzdelikBasari!$AL202:$AU202, Degerlendirme!E$15:E$24) / SUM(Degerlendirme!E$15:E$24), 0 )
    ) / 2,
    0
)</f>
        <v>0</v>
      </c>
      <c r="W202" s="188">
        <f>IFERROR(
    (
        IFERROR( MMULT(NotlarYuzdelikBasari!$E202:$N202, Degerlendirme!F$4:F$13) / SUM(Degerlendirme!F$4:F$13), 0 ) +
        IFERROR( MMULT(NotlarYuzdelikBasari!$AL202:$AU202, Degerlendirme!F$15:F$24) / SUM(Degerlendirme!F$15:F$24), 0 )
    ) / 2,
    0
)</f>
        <v>0</v>
      </c>
      <c r="X202" s="188">
        <f>IFERROR(
    (
        IFERROR( MMULT(NotlarYuzdelikBasari!$E202:$N202, Degerlendirme!G$4:G$13) / SUM(Degerlendirme!G$4:G$13), 0 ) +
        IFERROR( MMULT(NotlarYuzdelikBasari!$AL202:$AU202, Degerlendirme!G$15:G$24) / SUM(Degerlendirme!G$15:G$24), 0 )
    ) / 2,
    0
)</f>
        <v>0</v>
      </c>
      <c r="Y202" s="188">
        <f>IFERROR(
    (
        IFERROR( MMULT(NotlarYuzdelikBasari!$E202:$N202, Degerlendirme!H$4:H$13) / SUM(Degerlendirme!H$4:H$13), 0 ) +
        IFERROR( MMULT(NotlarYuzdelikBasari!$AL202:$AU202, Degerlendirme!H$15:H$24) / SUM(Degerlendirme!H$15:H$24), 0 )
    ) / 2,
    0
)</f>
        <v>0</v>
      </c>
      <c r="Z202" s="188">
        <f>IFERROR(
    (
        IFERROR( MMULT(NotlarYuzdelikBasari!$E202:$N202, Degerlendirme!I$4:I$13) / SUM(Degerlendirme!I$4:I$13), 0 ) +
        IFERROR( MMULT(NotlarYuzdelikBasari!$AL202:$AU202, Degerlendirme!I$15:I$24) / SUM(Degerlendirme!I$15:I$24), 0 )
    ) / 2,
    0
)</f>
        <v>0</v>
      </c>
      <c r="AA202" s="188">
        <f>IFERROR(
    (
        IFERROR( MMULT(NotlarYuzdelikBasari!$E202:$N202, Degerlendirme!J$4:J$13) / SUM(Degerlendirme!J$4:J$13), 0 ) +
        IFERROR( MMULT(NotlarYuzdelikBasari!$AL202:$AU202, Degerlendirme!J$15:J$24) / SUM(Degerlendirme!J$15:J$24), 0 )
    ) / 2,
    0
)</f>
        <v>0</v>
      </c>
      <c r="AB202" s="188">
        <f>IFERROR(
    (
        IFERROR( MMULT(NotlarYuzdelikBasari!$E202:$N202, Degerlendirme!K$4:K$13) / SUM(Degerlendirme!K$4:K$13), 0 ) +
        IFERROR( MMULT(NotlarYuzdelikBasari!$AL202:$AU202, Degerlendirme!K$15:K$24) / SUM(Degerlendirme!K$15:K$24), 0 )
    ) / 2,
    0
)</f>
        <v>0</v>
      </c>
    </row>
    <row r="203" spans="1:28" x14ac:dyDescent="0.25">
      <c r="A203" s="94">
        <v>201</v>
      </c>
      <c r="B203" s="143" t="str">
        <f>IF(Notlar!B203&lt;&gt;"",Notlar!B203,"")</f>
        <v/>
      </c>
      <c r="C203" s="144" t="str">
        <f>IF(Notlar!C203&lt;&gt;"",Notlar!C203,"")</f>
        <v/>
      </c>
      <c r="D203" s="184" t="str">
        <f>IF(Notlar!D203&lt;&gt;"",Notlar!D203,"")</f>
        <v/>
      </c>
      <c r="E203" s="208" cm="1">
        <f t="array" ref="E203">_xlfn.SINGLE(IFERROR(((MMULT(NotlarYuzdelikBasari!$E203:$N203,DersMatris_Degerlendirme!D$4:D$13)/(SUM(DersMatris_Degerlendirme!D$4:D$13)))+(MMULT(NotlarYuzdelikBasari!$AL203:$AU203,DersMatris_Degerlendirme!D$15:D$24)/(SUM(DersMatris_Degerlendirme!D$15:D$24))))/2,0))*(DersMatris!$C$12/100)</f>
        <v>0</v>
      </c>
      <c r="F203" s="208" cm="1">
        <f t="array" ref="F203">_xlfn.SINGLE(IFERROR(((MMULT(NotlarYuzdelikBasari!$E203:$N203,DersMatris_Degerlendirme!E$4:E$13)/(SUM(DersMatris_Degerlendirme!E$4:E$13)))+(MMULT(NotlarYuzdelikBasari!$AL203:$AU203,DersMatris_Degerlendirme!E$15:E$24)/(SUM(DersMatris_Degerlendirme!E$15:E$24))))/2,0))*(DersMatris!$D$12/100)</f>
        <v>0</v>
      </c>
      <c r="G203" s="204" cm="1">
        <f t="array" ref="G203">_xlfn.SINGLE(IFERROR(((MMULT(NotlarYuzdelikBasari!$E203:$N203,DersMatris_Degerlendirme!F$4:F$13)/(SUM(DersMatris_Degerlendirme!F$4:F$13)))+(MMULT(NotlarYuzdelikBasari!$AL203:$AU203,DersMatris_Degerlendirme!F$15:F$24)/(SUM(DersMatris_Degerlendirme!F$15:F$24))))/2,0))*(DersMatris!$E$12/100)</f>
        <v>0</v>
      </c>
      <c r="H203" s="204" cm="1">
        <f t="array" ref="H203">_xlfn.SINGLE(IFERROR(((MMULT(NotlarYuzdelikBasari!$E203:$N203,DersMatris_Degerlendirme!G$4:G$13)/(SUM(DersMatris_Degerlendirme!G$4:G$13)))+(MMULT(NotlarYuzdelikBasari!$AL203:$AU203,DersMatris_Degerlendirme!G$15:G$24)/(SUM(DersMatris_Degerlendirme!G$15:G$24))))/2,0))*(DersMatris!$F$12/100)</f>
        <v>0</v>
      </c>
      <c r="I203" s="204" cm="1">
        <f t="array" ref="I203">_xlfn.SINGLE(IFERROR(((MMULT(NotlarYuzdelikBasari!$E203:$N203,DersMatris_Degerlendirme!H$4:H$13)/(SUM(DersMatris_Degerlendirme!H$4:H$13)))+(MMULT(NotlarYuzdelikBasari!$AL203:$AU203,DersMatris_Degerlendirme!H$15:H$24)/(SUM(DersMatris_Degerlendirme!H$15:H$24))))/2,0))*(DersMatris!$G$12/100)</f>
        <v>0</v>
      </c>
      <c r="J203" s="204" cm="1">
        <f t="array" ref="J203">_xlfn.SINGLE(IFERROR(((MMULT(NotlarYuzdelikBasari!$E203:$N203,DersMatris_Degerlendirme!I$4:I$13)/(SUM(DersMatris_Degerlendirme!I$4:I$13)))+(MMULT(NotlarYuzdelikBasari!$AL203:$AU203,DersMatris_Degerlendirme!I$15:I$24)/(SUM(DersMatris_Degerlendirme!I$15:I$24))))/2,0))*(DersMatris!$H$12/100)</f>
        <v>0</v>
      </c>
      <c r="K203" s="204" cm="1">
        <f t="array" ref="K203">_xlfn.SINGLE(IFERROR(((MMULT(NotlarYuzdelikBasari!$E203:$N203,DersMatris_Degerlendirme!J$4:J$13)/(SUM(DersMatris_Degerlendirme!J$4:J$13)))+(MMULT(NotlarYuzdelikBasari!$AL203:$AU203,DersMatris_Degerlendirme!J$15:J$24)/(SUM(DersMatris_Degerlendirme!J$15:J$24))))/2,0))*(DersMatris!$I$12/100)</f>
        <v>0</v>
      </c>
      <c r="L203" s="204" cm="1">
        <f t="array" ref="L203">_xlfn.SINGLE(IFERROR(((MMULT(NotlarYuzdelikBasari!$E203:$N203,DersMatris_Degerlendirme!K$4:K$13)/(SUM(DersMatris_Degerlendirme!K$4:K$13)))+(MMULT(NotlarYuzdelikBasari!$AL203:$AU203,DersMatris_Degerlendirme!K$15:K$24)/(SUM(DersMatris_Degerlendirme!K$15:K$24))))/2,0))*(DersMatris!$J$12/100)</f>
        <v>0</v>
      </c>
      <c r="M203" s="204" cm="1">
        <f t="array" ref="M203">_xlfn.SINGLE(IFERROR(((MMULT(NotlarYuzdelikBasari!$E203:$N203,DersMatris_Degerlendirme!L$4:L$13)/(SUM(DersMatris_Degerlendirme!L$4:L$13)))+(MMULT(NotlarYuzdelikBasari!$AL203:$AU203,DersMatris_Degerlendirme!L$15:L$24)/(SUM(DersMatris_Degerlendirme!L$15:L$24))))/2,0))*(DersMatris!$K$12/100)</f>
        <v>0</v>
      </c>
      <c r="N203" s="204" cm="1">
        <f t="array" ref="N203">_xlfn.SINGLE(IFERROR(((MMULT(NotlarYuzdelikBasari!$E203:$N203,DersMatris_Degerlendirme!M$4:M$13)/(SUM(DersMatris_Degerlendirme!M$4:M$13)))+(MMULT(NotlarYuzdelikBasari!$AL203:$AU203,DersMatris_Degerlendirme!M$15:M$24)/(SUM(DersMatris_Degerlendirme!M$15:M$24))))/2,0))*(DersMatris!$L$12/100)</f>
        <v>0</v>
      </c>
      <c r="O203" s="204" cm="1">
        <f t="array" ref="O203">_xlfn.SINGLE(IFERROR(((MMULT(NotlarYuzdelikBasari!$E203:$N203,DersMatris_Degerlendirme!N$4:N$13)/(SUM(DersMatris_Degerlendirme!N$4:N$13)))+(MMULT(NotlarYuzdelikBasari!$AL203:$AU203,DersMatris_Degerlendirme!N$15:N$24)/(SUM(DersMatris_Degerlendirme!N$15:N$24))))/2,0))*(DersMatris!$M$12/100)</f>
        <v>0</v>
      </c>
      <c r="P203" s="204" cm="1">
        <f t="array" ref="P203">_xlfn.SINGLE(IFERROR(((MMULT(NotlarYuzdelikBasari!$E203:$N203,DersMatris_Degerlendirme!O$4:O$13)/(SUM(DersMatris_Degerlendirme!O$4:O$13)))+(MMULT(NotlarYuzdelikBasari!$AL203:$AU203,DersMatris_Degerlendirme!O$15:O$24)/(SUM(DersMatris_Degerlendirme!O$15:O$24))))/2,0))*(DersMatris!$N$12/100)</f>
        <v>0</v>
      </c>
      <c r="Q203" s="204" cm="1">
        <f t="array" ref="Q203">_xlfn.SINGLE(IFERROR(((MMULT(NotlarYuzdelikBasari!$E203:$N203,DersMatris_Degerlendirme!P$4:P$13)/(SUM(DersMatris_Degerlendirme!P$4:P$13)))+(MMULT(NotlarYuzdelikBasari!$AL203:$AU203,DersMatris_Degerlendirme!P$15:P$24)/(SUM(DersMatris_Degerlendirme!P$15:P$24))))/2,0))*(DersMatris!$O$12/100)</f>
        <v>0</v>
      </c>
      <c r="R203" s="204" cm="1">
        <f t="array" ref="R203">_xlfn.SINGLE(IFERROR(((MMULT(NotlarYuzdelikBasari!$E203:$N203,DersMatris_Degerlendirme!Q$4:Q$13)/(SUM(DersMatris_Degerlendirme!Q$4:Q$13)))+(MMULT(NotlarYuzdelikBasari!$AL203:$AU203,DersMatris_Degerlendirme!Q$15:Q$24)/(SUM(DersMatris_Degerlendirme!Q$15:Q$24))))/2,0))*(DersMatris!$P$12/100)</f>
        <v>0</v>
      </c>
      <c r="S203" s="204" cm="1">
        <f t="array" ref="S203">_xlfn.SINGLE(IFERROR(((MMULT(NotlarYuzdelikBasari!$E203:$N203,DersMatris_Degerlendirme!R$4:R$13)/(SUM(DersMatris_Degerlendirme!R$4:R$13)))+(MMULT(NotlarYuzdelikBasari!$AL203:$AU203,DersMatris_Degerlendirme!R$15:R$24)/(SUM(DersMatris_Degerlendirme!R$15:R$24))))/2,0))*(DersMatris!$Q$12/100)</f>
        <v>0</v>
      </c>
      <c r="U203" s="188">
        <f>IFERROR(
    (
        IFERROR( MMULT(NotlarYuzdelikBasari!$E203:$N203, Degerlendirme!D$4:D$13) / SUM(Degerlendirme!D$4:D$13), 0 ) +
        IFERROR( MMULT(NotlarYuzdelikBasari!$AL203:$AU203, Degerlendirme!D$15:D$24) / SUM(Degerlendirme!D$15:D$24), 0 )
    ) / 2,
    0
)</f>
        <v>0</v>
      </c>
      <c r="V203" s="188">
        <f>IFERROR(
    (
        IFERROR( MMULT(NotlarYuzdelikBasari!$E203:$N203, Degerlendirme!E$4:E$13) / SUM(Degerlendirme!E$4:E$13), 0 ) +
        IFERROR( MMULT(NotlarYuzdelikBasari!$AL203:$AU203, Degerlendirme!E$15:E$24) / SUM(Degerlendirme!E$15:E$24), 0 )
    ) / 2,
    0
)</f>
        <v>0</v>
      </c>
      <c r="W203" s="188">
        <f>IFERROR(
    (
        IFERROR( MMULT(NotlarYuzdelikBasari!$E203:$N203, Degerlendirme!F$4:F$13) / SUM(Degerlendirme!F$4:F$13), 0 ) +
        IFERROR( MMULT(NotlarYuzdelikBasari!$AL203:$AU203, Degerlendirme!F$15:F$24) / SUM(Degerlendirme!F$15:F$24), 0 )
    ) / 2,
    0
)</f>
        <v>0</v>
      </c>
      <c r="X203" s="188">
        <f>IFERROR(
    (
        IFERROR( MMULT(NotlarYuzdelikBasari!$E203:$N203, Degerlendirme!G$4:G$13) / SUM(Degerlendirme!G$4:G$13), 0 ) +
        IFERROR( MMULT(NotlarYuzdelikBasari!$AL203:$AU203, Degerlendirme!G$15:G$24) / SUM(Degerlendirme!G$15:G$24), 0 )
    ) / 2,
    0
)</f>
        <v>0</v>
      </c>
      <c r="Y203" s="188">
        <f>IFERROR(
    (
        IFERROR( MMULT(NotlarYuzdelikBasari!$E203:$N203, Degerlendirme!H$4:H$13) / SUM(Degerlendirme!H$4:H$13), 0 ) +
        IFERROR( MMULT(NotlarYuzdelikBasari!$AL203:$AU203, Degerlendirme!H$15:H$24) / SUM(Degerlendirme!H$15:H$24), 0 )
    ) / 2,
    0
)</f>
        <v>0</v>
      </c>
      <c r="Z203" s="188">
        <f>IFERROR(
    (
        IFERROR( MMULT(NotlarYuzdelikBasari!$E203:$N203, Degerlendirme!I$4:I$13) / SUM(Degerlendirme!I$4:I$13), 0 ) +
        IFERROR( MMULT(NotlarYuzdelikBasari!$AL203:$AU203, Degerlendirme!I$15:I$24) / SUM(Degerlendirme!I$15:I$24), 0 )
    ) / 2,
    0
)</f>
        <v>0</v>
      </c>
      <c r="AA203" s="188">
        <f>IFERROR(
    (
        IFERROR( MMULT(NotlarYuzdelikBasari!$E203:$N203, Degerlendirme!J$4:J$13) / SUM(Degerlendirme!J$4:J$13), 0 ) +
        IFERROR( MMULT(NotlarYuzdelikBasari!$AL203:$AU203, Degerlendirme!J$15:J$24) / SUM(Degerlendirme!J$15:J$24), 0 )
    ) / 2,
    0
)</f>
        <v>0</v>
      </c>
      <c r="AB203" s="188">
        <f>IFERROR(
    (
        IFERROR( MMULT(NotlarYuzdelikBasari!$E203:$N203, Degerlendirme!K$4:K$13) / SUM(Degerlendirme!K$4:K$13), 0 ) +
        IFERROR( MMULT(NotlarYuzdelikBasari!$AL203:$AU203, Degerlendirme!K$15:K$24) / SUM(Degerlendirme!K$15:K$24), 0 )
    ) / 2,
    0
)</f>
        <v>0</v>
      </c>
    </row>
    <row r="204" spans="1:28" x14ac:dyDescent="0.25">
      <c r="A204" s="95">
        <v>202</v>
      </c>
      <c r="B204" s="141" t="str">
        <f>IF(Notlar!B204&lt;&gt;"",Notlar!B204,"")</f>
        <v/>
      </c>
      <c r="C204" s="142" t="str">
        <f>IF(Notlar!C204&lt;&gt;"",Notlar!C204,"")</f>
        <v/>
      </c>
      <c r="D204" s="183" t="str">
        <f>IF(Notlar!D204&lt;&gt;"",Notlar!D204,"")</f>
        <v/>
      </c>
      <c r="E204" s="208" cm="1">
        <f t="array" ref="E204">_xlfn.SINGLE(IFERROR(((MMULT(NotlarYuzdelikBasari!$E204:$N204,DersMatris_Degerlendirme!D$4:D$13)/(SUM(DersMatris_Degerlendirme!D$4:D$13)))+(MMULT(NotlarYuzdelikBasari!$AL204:$AU204,DersMatris_Degerlendirme!D$15:D$24)/(SUM(DersMatris_Degerlendirme!D$15:D$24))))/2,0))*(DersMatris!$C$12/100)</f>
        <v>0</v>
      </c>
      <c r="F204" s="208" cm="1">
        <f t="array" ref="F204">_xlfn.SINGLE(IFERROR(((MMULT(NotlarYuzdelikBasari!$E204:$N204,DersMatris_Degerlendirme!E$4:E$13)/(SUM(DersMatris_Degerlendirme!E$4:E$13)))+(MMULT(NotlarYuzdelikBasari!$AL204:$AU204,DersMatris_Degerlendirme!E$15:E$24)/(SUM(DersMatris_Degerlendirme!E$15:E$24))))/2,0))*(DersMatris!$D$12/100)</f>
        <v>0</v>
      </c>
      <c r="G204" s="204" cm="1">
        <f t="array" ref="G204">_xlfn.SINGLE(IFERROR(((MMULT(NotlarYuzdelikBasari!$E204:$N204,DersMatris_Degerlendirme!F$4:F$13)/(SUM(DersMatris_Degerlendirme!F$4:F$13)))+(MMULT(NotlarYuzdelikBasari!$AL204:$AU204,DersMatris_Degerlendirme!F$15:F$24)/(SUM(DersMatris_Degerlendirme!F$15:F$24))))/2,0))*(DersMatris!$E$12/100)</f>
        <v>0</v>
      </c>
      <c r="H204" s="204" cm="1">
        <f t="array" ref="H204">_xlfn.SINGLE(IFERROR(((MMULT(NotlarYuzdelikBasari!$E204:$N204,DersMatris_Degerlendirme!G$4:G$13)/(SUM(DersMatris_Degerlendirme!G$4:G$13)))+(MMULT(NotlarYuzdelikBasari!$AL204:$AU204,DersMatris_Degerlendirme!G$15:G$24)/(SUM(DersMatris_Degerlendirme!G$15:G$24))))/2,0))*(DersMatris!$F$12/100)</f>
        <v>0</v>
      </c>
      <c r="I204" s="204" cm="1">
        <f t="array" ref="I204">_xlfn.SINGLE(IFERROR(((MMULT(NotlarYuzdelikBasari!$E204:$N204,DersMatris_Degerlendirme!H$4:H$13)/(SUM(DersMatris_Degerlendirme!H$4:H$13)))+(MMULT(NotlarYuzdelikBasari!$AL204:$AU204,DersMatris_Degerlendirme!H$15:H$24)/(SUM(DersMatris_Degerlendirme!H$15:H$24))))/2,0))*(DersMatris!$G$12/100)</f>
        <v>0</v>
      </c>
      <c r="J204" s="204" cm="1">
        <f t="array" ref="J204">_xlfn.SINGLE(IFERROR(((MMULT(NotlarYuzdelikBasari!$E204:$N204,DersMatris_Degerlendirme!I$4:I$13)/(SUM(DersMatris_Degerlendirme!I$4:I$13)))+(MMULT(NotlarYuzdelikBasari!$AL204:$AU204,DersMatris_Degerlendirme!I$15:I$24)/(SUM(DersMatris_Degerlendirme!I$15:I$24))))/2,0))*(DersMatris!$H$12/100)</f>
        <v>0</v>
      </c>
      <c r="K204" s="204" cm="1">
        <f t="array" ref="K204">_xlfn.SINGLE(IFERROR(((MMULT(NotlarYuzdelikBasari!$E204:$N204,DersMatris_Degerlendirme!J$4:J$13)/(SUM(DersMatris_Degerlendirme!J$4:J$13)))+(MMULT(NotlarYuzdelikBasari!$AL204:$AU204,DersMatris_Degerlendirme!J$15:J$24)/(SUM(DersMatris_Degerlendirme!J$15:J$24))))/2,0))*(DersMatris!$I$12/100)</f>
        <v>0</v>
      </c>
      <c r="L204" s="204" cm="1">
        <f t="array" ref="L204">_xlfn.SINGLE(IFERROR(((MMULT(NotlarYuzdelikBasari!$E204:$N204,DersMatris_Degerlendirme!K$4:K$13)/(SUM(DersMatris_Degerlendirme!K$4:K$13)))+(MMULT(NotlarYuzdelikBasari!$AL204:$AU204,DersMatris_Degerlendirme!K$15:K$24)/(SUM(DersMatris_Degerlendirme!K$15:K$24))))/2,0))*(DersMatris!$J$12/100)</f>
        <v>0</v>
      </c>
      <c r="M204" s="204" cm="1">
        <f t="array" ref="M204">_xlfn.SINGLE(IFERROR(((MMULT(NotlarYuzdelikBasari!$E204:$N204,DersMatris_Degerlendirme!L$4:L$13)/(SUM(DersMatris_Degerlendirme!L$4:L$13)))+(MMULT(NotlarYuzdelikBasari!$AL204:$AU204,DersMatris_Degerlendirme!L$15:L$24)/(SUM(DersMatris_Degerlendirme!L$15:L$24))))/2,0))*(DersMatris!$K$12/100)</f>
        <v>0</v>
      </c>
      <c r="N204" s="204" cm="1">
        <f t="array" ref="N204">_xlfn.SINGLE(IFERROR(((MMULT(NotlarYuzdelikBasari!$E204:$N204,DersMatris_Degerlendirme!M$4:M$13)/(SUM(DersMatris_Degerlendirme!M$4:M$13)))+(MMULT(NotlarYuzdelikBasari!$AL204:$AU204,DersMatris_Degerlendirme!M$15:M$24)/(SUM(DersMatris_Degerlendirme!M$15:M$24))))/2,0))*(DersMatris!$L$12/100)</f>
        <v>0</v>
      </c>
      <c r="O204" s="204" cm="1">
        <f t="array" ref="O204">_xlfn.SINGLE(IFERROR(((MMULT(NotlarYuzdelikBasari!$E204:$N204,DersMatris_Degerlendirme!N$4:N$13)/(SUM(DersMatris_Degerlendirme!N$4:N$13)))+(MMULT(NotlarYuzdelikBasari!$AL204:$AU204,DersMatris_Degerlendirme!N$15:N$24)/(SUM(DersMatris_Degerlendirme!N$15:N$24))))/2,0))*(DersMatris!$M$12/100)</f>
        <v>0</v>
      </c>
      <c r="P204" s="204" cm="1">
        <f t="array" ref="P204">_xlfn.SINGLE(IFERROR(((MMULT(NotlarYuzdelikBasari!$E204:$N204,DersMatris_Degerlendirme!O$4:O$13)/(SUM(DersMatris_Degerlendirme!O$4:O$13)))+(MMULT(NotlarYuzdelikBasari!$AL204:$AU204,DersMatris_Degerlendirme!O$15:O$24)/(SUM(DersMatris_Degerlendirme!O$15:O$24))))/2,0))*(DersMatris!$N$12/100)</f>
        <v>0</v>
      </c>
      <c r="Q204" s="204" cm="1">
        <f t="array" ref="Q204">_xlfn.SINGLE(IFERROR(((MMULT(NotlarYuzdelikBasari!$E204:$N204,DersMatris_Degerlendirme!P$4:P$13)/(SUM(DersMatris_Degerlendirme!P$4:P$13)))+(MMULT(NotlarYuzdelikBasari!$AL204:$AU204,DersMatris_Degerlendirme!P$15:P$24)/(SUM(DersMatris_Degerlendirme!P$15:P$24))))/2,0))*(DersMatris!$O$12/100)</f>
        <v>0</v>
      </c>
      <c r="R204" s="204" cm="1">
        <f t="array" ref="R204">_xlfn.SINGLE(IFERROR(((MMULT(NotlarYuzdelikBasari!$E204:$N204,DersMatris_Degerlendirme!Q$4:Q$13)/(SUM(DersMatris_Degerlendirme!Q$4:Q$13)))+(MMULT(NotlarYuzdelikBasari!$AL204:$AU204,DersMatris_Degerlendirme!Q$15:Q$24)/(SUM(DersMatris_Degerlendirme!Q$15:Q$24))))/2,0))*(DersMatris!$P$12/100)</f>
        <v>0</v>
      </c>
      <c r="S204" s="204" cm="1">
        <f t="array" ref="S204">_xlfn.SINGLE(IFERROR(((MMULT(NotlarYuzdelikBasari!$E204:$N204,DersMatris_Degerlendirme!R$4:R$13)/(SUM(DersMatris_Degerlendirme!R$4:R$13)))+(MMULT(NotlarYuzdelikBasari!$AL204:$AU204,DersMatris_Degerlendirme!R$15:R$24)/(SUM(DersMatris_Degerlendirme!R$15:R$24))))/2,0))*(DersMatris!$Q$12/100)</f>
        <v>0</v>
      </c>
      <c r="U204" s="188">
        <f>IFERROR(
    (
        IFERROR( MMULT(NotlarYuzdelikBasari!$E204:$N204, Degerlendirme!D$4:D$13) / SUM(Degerlendirme!D$4:D$13), 0 ) +
        IFERROR( MMULT(NotlarYuzdelikBasari!$AL204:$AU204, Degerlendirme!D$15:D$24) / SUM(Degerlendirme!D$15:D$24), 0 )
    ) / 2,
    0
)</f>
        <v>0</v>
      </c>
      <c r="V204" s="188">
        <f>IFERROR(
    (
        IFERROR( MMULT(NotlarYuzdelikBasari!$E204:$N204, Degerlendirme!E$4:E$13) / SUM(Degerlendirme!E$4:E$13), 0 ) +
        IFERROR( MMULT(NotlarYuzdelikBasari!$AL204:$AU204, Degerlendirme!E$15:E$24) / SUM(Degerlendirme!E$15:E$24), 0 )
    ) / 2,
    0
)</f>
        <v>0</v>
      </c>
      <c r="W204" s="188">
        <f>IFERROR(
    (
        IFERROR( MMULT(NotlarYuzdelikBasari!$E204:$N204, Degerlendirme!F$4:F$13) / SUM(Degerlendirme!F$4:F$13), 0 ) +
        IFERROR( MMULT(NotlarYuzdelikBasari!$AL204:$AU204, Degerlendirme!F$15:F$24) / SUM(Degerlendirme!F$15:F$24), 0 )
    ) / 2,
    0
)</f>
        <v>0</v>
      </c>
      <c r="X204" s="188">
        <f>IFERROR(
    (
        IFERROR( MMULT(NotlarYuzdelikBasari!$E204:$N204, Degerlendirme!G$4:G$13) / SUM(Degerlendirme!G$4:G$13), 0 ) +
        IFERROR( MMULT(NotlarYuzdelikBasari!$AL204:$AU204, Degerlendirme!G$15:G$24) / SUM(Degerlendirme!G$15:G$24), 0 )
    ) / 2,
    0
)</f>
        <v>0</v>
      </c>
      <c r="Y204" s="188">
        <f>IFERROR(
    (
        IFERROR( MMULT(NotlarYuzdelikBasari!$E204:$N204, Degerlendirme!H$4:H$13) / SUM(Degerlendirme!H$4:H$13), 0 ) +
        IFERROR( MMULT(NotlarYuzdelikBasari!$AL204:$AU204, Degerlendirme!H$15:H$24) / SUM(Degerlendirme!H$15:H$24), 0 )
    ) / 2,
    0
)</f>
        <v>0</v>
      </c>
      <c r="Z204" s="188">
        <f>IFERROR(
    (
        IFERROR( MMULT(NotlarYuzdelikBasari!$E204:$N204, Degerlendirme!I$4:I$13) / SUM(Degerlendirme!I$4:I$13), 0 ) +
        IFERROR( MMULT(NotlarYuzdelikBasari!$AL204:$AU204, Degerlendirme!I$15:I$24) / SUM(Degerlendirme!I$15:I$24), 0 )
    ) / 2,
    0
)</f>
        <v>0</v>
      </c>
      <c r="AA204" s="188">
        <f>IFERROR(
    (
        IFERROR( MMULT(NotlarYuzdelikBasari!$E204:$N204, Degerlendirme!J$4:J$13) / SUM(Degerlendirme!J$4:J$13), 0 ) +
        IFERROR( MMULT(NotlarYuzdelikBasari!$AL204:$AU204, Degerlendirme!J$15:J$24) / SUM(Degerlendirme!J$15:J$24), 0 )
    ) / 2,
    0
)</f>
        <v>0</v>
      </c>
      <c r="AB204" s="188">
        <f>IFERROR(
    (
        IFERROR( MMULT(NotlarYuzdelikBasari!$E204:$N204, Degerlendirme!K$4:K$13) / SUM(Degerlendirme!K$4:K$13), 0 ) +
        IFERROR( MMULT(NotlarYuzdelikBasari!$AL204:$AU204, Degerlendirme!K$15:K$24) / SUM(Degerlendirme!K$15:K$24), 0 )
    ) / 2,
    0
)</f>
        <v>0</v>
      </c>
    </row>
    <row r="205" spans="1:28" x14ac:dyDescent="0.25">
      <c r="A205" s="94">
        <v>203</v>
      </c>
      <c r="B205" s="143" t="str">
        <f>IF(Notlar!B205&lt;&gt;"",Notlar!B205,"")</f>
        <v/>
      </c>
      <c r="C205" s="144" t="str">
        <f>IF(Notlar!C205&lt;&gt;"",Notlar!C205,"")</f>
        <v/>
      </c>
      <c r="D205" s="184" t="str">
        <f>IF(Notlar!D205&lt;&gt;"",Notlar!D205,"")</f>
        <v/>
      </c>
      <c r="E205" s="208" cm="1">
        <f t="array" ref="E205">_xlfn.SINGLE(IFERROR(((MMULT(NotlarYuzdelikBasari!$E205:$N205,DersMatris_Degerlendirme!D$4:D$13)/(SUM(DersMatris_Degerlendirme!D$4:D$13)))+(MMULT(NotlarYuzdelikBasari!$AL205:$AU205,DersMatris_Degerlendirme!D$15:D$24)/(SUM(DersMatris_Degerlendirme!D$15:D$24))))/2,0))*(DersMatris!$C$12/100)</f>
        <v>0</v>
      </c>
      <c r="F205" s="208" cm="1">
        <f t="array" ref="F205">_xlfn.SINGLE(IFERROR(((MMULT(NotlarYuzdelikBasari!$E205:$N205,DersMatris_Degerlendirme!E$4:E$13)/(SUM(DersMatris_Degerlendirme!E$4:E$13)))+(MMULT(NotlarYuzdelikBasari!$AL205:$AU205,DersMatris_Degerlendirme!E$15:E$24)/(SUM(DersMatris_Degerlendirme!E$15:E$24))))/2,0))*(DersMatris!$D$12/100)</f>
        <v>0</v>
      </c>
      <c r="G205" s="204" cm="1">
        <f t="array" ref="G205">_xlfn.SINGLE(IFERROR(((MMULT(NotlarYuzdelikBasari!$E205:$N205,DersMatris_Degerlendirme!F$4:F$13)/(SUM(DersMatris_Degerlendirme!F$4:F$13)))+(MMULT(NotlarYuzdelikBasari!$AL205:$AU205,DersMatris_Degerlendirme!F$15:F$24)/(SUM(DersMatris_Degerlendirme!F$15:F$24))))/2,0))*(DersMatris!$E$12/100)</f>
        <v>0</v>
      </c>
      <c r="H205" s="204" cm="1">
        <f t="array" ref="H205">_xlfn.SINGLE(IFERROR(((MMULT(NotlarYuzdelikBasari!$E205:$N205,DersMatris_Degerlendirme!G$4:G$13)/(SUM(DersMatris_Degerlendirme!G$4:G$13)))+(MMULT(NotlarYuzdelikBasari!$AL205:$AU205,DersMatris_Degerlendirme!G$15:G$24)/(SUM(DersMatris_Degerlendirme!G$15:G$24))))/2,0))*(DersMatris!$F$12/100)</f>
        <v>0</v>
      </c>
      <c r="I205" s="204" cm="1">
        <f t="array" ref="I205">_xlfn.SINGLE(IFERROR(((MMULT(NotlarYuzdelikBasari!$E205:$N205,DersMatris_Degerlendirme!H$4:H$13)/(SUM(DersMatris_Degerlendirme!H$4:H$13)))+(MMULT(NotlarYuzdelikBasari!$AL205:$AU205,DersMatris_Degerlendirme!H$15:H$24)/(SUM(DersMatris_Degerlendirme!H$15:H$24))))/2,0))*(DersMatris!$G$12/100)</f>
        <v>0</v>
      </c>
      <c r="J205" s="204" cm="1">
        <f t="array" ref="J205">_xlfn.SINGLE(IFERROR(((MMULT(NotlarYuzdelikBasari!$E205:$N205,DersMatris_Degerlendirme!I$4:I$13)/(SUM(DersMatris_Degerlendirme!I$4:I$13)))+(MMULT(NotlarYuzdelikBasari!$AL205:$AU205,DersMatris_Degerlendirme!I$15:I$24)/(SUM(DersMatris_Degerlendirme!I$15:I$24))))/2,0))*(DersMatris!$H$12/100)</f>
        <v>0</v>
      </c>
      <c r="K205" s="204" cm="1">
        <f t="array" ref="K205">_xlfn.SINGLE(IFERROR(((MMULT(NotlarYuzdelikBasari!$E205:$N205,DersMatris_Degerlendirme!J$4:J$13)/(SUM(DersMatris_Degerlendirme!J$4:J$13)))+(MMULT(NotlarYuzdelikBasari!$AL205:$AU205,DersMatris_Degerlendirme!J$15:J$24)/(SUM(DersMatris_Degerlendirme!J$15:J$24))))/2,0))*(DersMatris!$I$12/100)</f>
        <v>0</v>
      </c>
      <c r="L205" s="204" cm="1">
        <f t="array" ref="L205">_xlfn.SINGLE(IFERROR(((MMULT(NotlarYuzdelikBasari!$E205:$N205,DersMatris_Degerlendirme!K$4:K$13)/(SUM(DersMatris_Degerlendirme!K$4:K$13)))+(MMULT(NotlarYuzdelikBasari!$AL205:$AU205,DersMatris_Degerlendirme!K$15:K$24)/(SUM(DersMatris_Degerlendirme!K$15:K$24))))/2,0))*(DersMatris!$J$12/100)</f>
        <v>0</v>
      </c>
      <c r="M205" s="204" cm="1">
        <f t="array" ref="M205">_xlfn.SINGLE(IFERROR(((MMULT(NotlarYuzdelikBasari!$E205:$N205,DersMatris_Degerlendirme!L$4:L$13)/(SUM(DersMatris_Degerlendirme!L$4:L$13)))+(MMULT(NotlarYuzdelikBasari!$AL205:$AU205,DersMatris_Degerlendirme!L$15:L$24)/(SUM(DersMatris_Degerlendirme!L$15:L$24))))/2,0))*(DersMatris!$K$12/100)</f>
        <v>0</v>
      </c>
      <c r="N205" s="204" cm="1">
        <f t="array" ref="N205">_xlfn.SINGLE(IFERROR(((MMULT(NotlarYuzdelikBasari!$E205:$N205,DersMatris_Degerlendirme!M$4:M$13)/(SUM(DersMatris_Degerlendirme!M$4:M$13)))+(MMULT(NotlarYuzdelikBasari!$AL205:$AU205,DersMatris_Degerlendirme!M$15:M$24)/(SUM(DersMatris_Degerlendirme!M$15:M$24))))/2,0))*(DersMatris!$L$12/100)</f>
        <v>0</v>
      </c>
      <c r="O205" s="204" cm="1">
        <f t="array" ref="O205">_xlfn.SINGLE(IFERROR(((MMULT(NotlarYuzdelikBasari!$E205:$N205,DersMatris_Degerlendirme!N$4:N$13)/(SUM(DersMatris_Degerlendirme!N$4:N$13)))+(MMULT(NotlarYuzdelikBasari!$AL205:$AU205,DersMatris_Degerlendirme!N$15:N$24)/(SUM(DersMatris_Degerlendirme!N$15:N$24))))/2,0))*(DersMatris!$M$12/100)</f>
        <v>0</v>
      </c>
      <c r="P205" s="204" cm="1">
        <f t="array" ref="P205">_xlfn.SINGLE(IFERROR(((MMULT(NotlarYuzdelikBasari!$E205:$N205,DersMatris_Degerlendirme!O$4:O$13)/(SUM(DersMatris_Degerlendirme!O$4:O$13)))+(MMULT(NotlarYuzdelikBasari!$AL205:$AU205,DersMatris_Degerlendirme!O$15:O$24)/(SUM(DersMatris_Degerlendirme!O$15:O$24))))/2,0))*(DersMatris!$N$12/100)</f>
        <v>0</v>
      </c>
      <c r="Q205" s="204" cm="1">
        <f t="array" ref="Q205">_xlfn.SINGLE(IFERROR(((MMULT(NotlarYuzdelikBasari!$E205:$N205,DersMatris_Degerlendirme!P$4:P$13)/(SUM(DersMatris_Degerlendirme!P$4:P$13)))+(MMULT(NotlarYuzdelikBasari!$AL205:$AU205,DersMatris_Degerlendirme!P$15:P$24)/(SUM(DersMatris_Degerlendirme!P$15:P$24))))/2,0))*(DersMatris!$O$12/100)</f>
        <v>0</v>
      </c>
      <c r="R205" s="204" cm="1">
        <f t="array" ref="R205">_xlfn.SINGLE(IFERROR(((MMULT(NotlarYuzdelikBasari!$E205:$N205,DersMatris_Degerlendirme!Q$4:Q$13)/(SUM(DersMatris_Degerlendirme!Q$4:Q$13)))+(MMULT(NotlarYuzdelikBasari!$AL205:$AU205,DersMatris_Degerlendirme!Q$15:Q$24)/(SUM(DersMatris_Degerlendirme!Q$15:Q$24))))/2,0))*(DersMatris!$P$12/100)</f>
        <v>0</v>
      </c>
      <c r="S205" s="204" cm="1">
        <f t="array" ref="S205">_xlfn.SINGLE(IFERROR(((MMULT(NotlarYuzdelikBasari!$E205:$N205,DersMatris_Degerlendirme!R$4:R$13)/(SUM(DersMatris_Degerlendirme!R$4:R$13)))+(MMULT(NotlarYuzdelikBasari!$AL205:$AU205,DersMatris_Degerlendirme!R$15:R$24)/(SUM(DersMatris_Degerlendirme!R$15:R$24))))/2,0))*(DersMatris!$Q$12/100)</f>
        <v>0</v>
      </c>
      <c r="U205" s="188">
        <f>IFERROR(
    (
        IFERROR( MMULT(NotlarYuzdelikBasari!$E205:$N205, Degerlendirme!D$4:D$13) / SUM(Degerlendirme!D$4:D$13), 0 ) +
        IFERROR( MMULT(NotlarYuzdelikBasari!$AL205:$AU205, Degerlendirme!D$15:D$24) / SUM(Degerlendirme!D$15:D$24), 0 )
    ) / 2,
    0
)</f>
        <v>0</v>
      </c>
      <c r="V205" s="188">
        <f>IFERROR(
    (
        IFERROR( MMULT(NotlarYuzdelikBasari!$E205:$N205, Degerlendirme!E$4:E$13) / SUM(Degerlendirme!E$4:E$13), 0 ) +
        IFERROR( MMULT(NotlarYuzdelikBasari!$AL205:$AU205, Degerlendirme!E$15:E$24) / SUM(Degerlendirme!E$15:E$24), 0 )
    ) / 2,
    0
)</f>
        <v>0</v>
      </c>
      <c r="W205" s="188">
        <f>IFERROR(
    (
        IFERROR( MMULT(NotlarYuzdelikBasari!$E205:$N205, Degerlendirme!F$4:F$13) / SUM(Degerlendirme!F$4:F$13), 0 ) +
        IFERROR( MMULT(NotlarYuzdelikBasari!$AL205:$AU205, Degerlendirme!F$15:F$24) / SUM(Degerlendirme!F$15:F$24), 0 )
    ) / 2,
    0
)</f>
        <v>0</v>
      </c>
      <c r="X205" s="188">
        <f>IFERROR(
    (
        IFERROR( MMULT(NotlarYuzdelikBasari!$E205:$N205, Degerlendirme!G$4:G$13) / SUM(Degerlendirme!G$4:G$13), 0 ) +
        IFERROR( MMULT(NotlarYuzdelikBasari!$AL205:$AU205, Degerlendirme!G$15:G$24) / SUM(Degerlendirme!G$15:G$24), 0 )
    ) / 2,
    0
)</f>
        <v>0</v>
      </c>
      <c r="Y205" s="188">
        <f>IFERROR(
    (
        IFERROR( MMULT(NotlarYuzdelikBasari!$E205:$N205, Degerlendirme!H$4:H$13) / SUM(Degerlendirme!H$4:H$13), 0 ) +
        IFERROR( MMULT(NotlarYuzdelikBasari!$AL205:$AU205, Degerlendirme!H$15:H$24) / SUM(Degerlendirme!H$15:H$24), 0 )
    ) / 2,
    0
)</f>
        <v>0</v>
      </c>
      <c r="Z205" s="188">
        <f>IFERROR(
    (
        IFERROR( MMULT(NotlarYuzdelikBasari!$E205:$N205, Degerlendirme!I$4:I$13) / SUM(Degerlendirme!I$4:I$13), 0 ) +
        IFERROR( MMULT(NotlarYuzdelikBasari!$AL205:$AU205, Degerlendirme!I$15:I$24) / SUM(Degerlendirme!I$15:I$24), 0 )
    ) / 2,
    0
)</f>
        <v>0</v>
      </c>
      <c r="AA205" s="188">
        <f>IFERROR(
    (
        IFERROR( MMULT(NotlarYuzdelikBasari!$E205:$N205, Degerlendirme!J$4:J$13) / SUM(Degerlendirme!J$4:J$13), 0 ) +
        IFERROR( MMULT(NotlarYuzdelikBasari!$AL205:$AU205, Degerlendirme!J$15:J$24) / SUM(Degerlendirme!J$15:J$24), 0 )
    ) / 2,
    0
)</f>
        <v>0</v>
      </c>
      <c r="AB205" s="188">
        <f>IFERROR(
    (
        IFERROR( MMULT(NotlarYuzdelikBasari!$E205:$N205, Degerlendirme!K$4:K$13) / SUM(Degerlendirme!K$4:K$13), 0 ) +
        IFERROR( MMULT(NotlarYuzdelikBasari!$AL205:$AU205, Degerlendirme!K$15:K$24) / SUM(Degerlendirme!K$15:K$24), 0 )
    ) / 2,
    0
)</f>
        <v>0</v>
      </c>
    </row>
    <row r="206" spans="1:28" x14ac:dyDescent="0.25">
      <c r="A206" s="95">
        <v>204</v>
      </c>
      <c r="B206" s="141" t="str">
        <f>IF(Notlar!B206&lt;&gt;"",Notlar!B206,"")</f>
        <v/>
      </c>
      <c r="C206" s="142" t="str">
        <f>IF(Notlar!C206&lt;&gt;"",Notlar!C206,"")</f>
        <v/>
      </c>
      <c r="D206" s="183" t="str">
        <f>IF(Notlar!D206&lt;&gt;"",Notlar!D206,"")</f>
        <v/>
      </c>
      <c r="E206" s="208" cm="1">
        <f t="array" ref="E206">_xlfn.SINGLE(IFERROR(((MMULT(NotlarYuzdelikBasari!$E206:$N206,DersMatris_Degerlendirme!D$4:D$13)/(SUM(DersMatris_Degerlendirme!D$4:D$13)))+(MMULT(NotlarYuzdelikBasari!$AL206:$AU206,DersMatris_Degerlendirme!D$15:D$24)/(SUM(DersMatris_Degerlendirme!D$15:D$24))))/2,0))*(DersMatris!$C$12/100)</f>
        <v>0</v>
      </c>
      <c r="F206" s="208" cm="1">
        <f t="array" ref="F206">_xlfn.SINGLE(IFERROR(((MMULT(NotlarYuzdelikBasari!$E206:$N206,DersMatris_Degerlendirme!E$4:E$13)/(SUM(DersMatris_Degerlendirme!E$4:E$13)))+(MMULT(NotlarYuzdelikBasari!$AL206:$AU206,DersMatris_Degerlendirme!E$15:E$24)/(SUM(DersMatris_Degerlendirme!E$15:E$24))))/2,0))*(DersMatris!$D$12/100)</f>
        <v>0</v>
      </c>
      <c r="G206" s="204" cm="1">
        <f t="array" ref="G206">_xlfn.SINGLE(IFERROR(((MMULT(NotlarYuzdelikBasari!$E206:$N206,DersMatris_Degerlendirme!F$4:F$13)/(SUM(DersMatris_Degerlendirme!F$4:F$13)))+(MMULT(NotlarYuzdelikBasari!$AL206:$AU206,DersMatris_Degerlendirme!F$15:F$24)/(SUM(DersMatris_Degerlendirme!F$15:F$24))))/2,0))*(DersMatris!$E$12/100)</f>
        <v>0</v>
      </c>
      <c r="H206" s="204" cm="1">
        <f t="array" ref="H206">_xlfn.SINGLE(IFERROR(((MMULT(NotlarYuzdelikBasari!$E206:$N206,DersMatris_Degerlendirme!G$4:G$13)/(SUM(DersMatris_Degerlendirme!G$4:G$13)))+(MMULT(NotlarYuzdelikBasari!$AL206:$AU206,DersMatris_Degerlendirme!G$15:G$24)/(SUM(DersMatris_Degerlendirme!G$15:G$24))))/2,0))*(DersMatris!$F$12/100)</f>
        <v>0</v>
      </c>
      <c r="I206" s="204" cm="1">
        <f t="array" ref="I206">_xlfn.SINGLE(IFERROR(((MMULT(NotlarYuzdelikBasari!$E206:$N206,DersMatris_Degerlendirme!H$4:H$13)/(SUM(DersMatris_Degerlendirme!H$4:H$13)))+(MMULT(NotlarYuzdelikBasari!$AL206:$AU206,DersMatris_Degerlendirme!H$15:H$24)/(SUM(DersMatris_Degerlendirme!H$15:H$24))))/2,0))*(DersMatris!$G$12/100)</f>
        <v>0</v>
      </c>
      <c r="J206" s="204" cm="1">
        <f t="array" ref="J206">_xlfn.SINGLE(IFERROR(((MMULT(NotlarYuzdelikBasari!$E206:$N206,DersMatris_Degerlendirme!I$4:I$13)/(SUM(DersMatris_Degerlendirme!I$4:I$13)))+(MMULT(NotlarYuzdelikBasari!$AL206:$AU206,DersMatris_Degerlendirme!I$15:I$24)/(SUM(DersMatris_Degerlendirme!I$15:I$24))))/2,0))*(DersMatris!$H$12/100)</f>
        <v>0</v>
      </c>
      <c r="K206" s="204" cm="1">
        <f t="array" ref="K206">_xlfn.SINGLE(IFERROR(((MMULT(NotlarYuzdelikBasari!$E206:$N206,DersMatris_Degerlendirme!J$4:J$13)/(SUM(DersMatris_Degerlendirme!J$4:J$13)))+(MMULT(NotlarYuzdelikBasari!$AL206:$AU206,DersMatris_Degerlendirme!J$15:J$24)/(SUM(DersMatris_Degerlendirme!J$15:J$24))))/2,0))*(DersMatris!$I$12/100)</f>
        <v>0</v>
      </c>
      <c r="L206" s="204" cm="1">
        <f t="array" ref="L206">_xlfn.SINGLE(IFERROR(((MMULT(NotlarYuzdelikBasari!$E206:$N206,DersMatris_Degerlendirme!K$4:K$13)/(SUM(DersMatris_Degerlendirme!K$4:K$13)))+(MMULT(NotlarYuzdelikBasari!$AL206:$AU206,DersMatris_Degerlendirme!K$15:K$24)/(SUM(DersMatris_Degerlendirme!K$15:K$24))))/2,0))*(DersMatris!$J$12/100)</f>
        <v>0</v>
      </c>
      <c r="M206" s="204" cm="1">
        <f t="array" ref="M206">_xlfn.SINGLE(IFERROR(((MMULT(NotlarYuzdelikBasari!$E206:$N206,DersMatris_Degerlendirme!L$4:L$13)/(SUM(DersMatris_Degerlendirme!L$4:L$13)))+(MMULT(NotlarYuzdelikBasari!$AL206:$AU206,DersMatris_Degerlendirme!L$15:L$24)/(SUM(DersMatris_Degerlendirme!L$15:L$24))))/2,0))*(DersMatris!$K$12/100)</f>
        <v>0</v>
      </c>
      <c r="N206" s="204" cm="1">
        <f t="array" ref="N206">_xlfn.SINGLE(IFERROR(((MMULT(NotlarYuzdelikBasari!$E206:$N206,DersMatris_Degerlendirme!M$4:M$13)/(SUM(DersMatris_Degerlendirme!M$4:M$13)))+(MMULT(NotlarYuzdelikBasari!$AL206:$AU206,DersMatris_Degerlendirme!M$15:M$24)/(SUM(DersMatris_Degerlendirme!M$15:M$24))))/2,0))*(DersMatris!$L$12/100)</f>
        <v>0</v>
      </c>
      <c r="O206" s="204" cm="1">
        <f t="array" ref="O206">_xlfn.SINGLE(IFERROR(((MMULT(NotlarYuzdelikBasari!$E206:$N206,DersMatris_Degerlendirme!N$4:N$13)/(SUM(DersMatris_Degerlendirme!N$4:N$13)))+(MMULT(NotlarYuzdelikBasari!$AL206:$AU206,DersMatris_Degerlendirme!N$15:N$24)/(SUM(DersMatris_Degerlendirme!N$15:N$24))))/2,0))*(DersMatris!$M$12/100)</f>
        <v>0</v>
      </c>
      <c r="P206" s="204" cm="1">
        <f t="array" ref="P206">_xlfn.SINGLE(IFERROR(((MMULT(NotlarYuzdelikBasari!$E206:$N206,DersMatris_Degerlendirme!O$4:O$13)/(SUM(DersMatris_Degerlendirme!O$4:O$13)))+(MMULT(NotlarYuzdelikBasari!$AL206:$AU206,DersMatris_Degerlendirme!O$15:O$24)/(SUM(DersMatris_Degerlendirme!O$15:O$24))))/2,0))*(DersMatris!$N$12/100)</f>
        <v>0</v>
      </c>
      <c r="Q206" s="204" cm="1">
        <f t="array" ref="Q206">_xlfn.SINGLE(IFERROR(((MMULT(NotlarYuzdelikBasari!$E206:$N206,DersMatris_Degerlendirme!P$4:P$13)/(SUM(DersMatris_Degerlendirme!P$4:P$13)))+(MMULT(NotlarYuzdelikBasari!$AL206:$AU206,DersMatris_Degerlendirme!P$15:P$24)/(SUM(DersMatris_Degerlendirme!P$15:P$24))))/2,0))*(DersMatris!$O$12/100)</f>
        <v>0</v>
      </c>
      <c r="R206" s="204" cm="1">
        <f t="array" ref="R206">_xlfn.SINGLE(IFERROR(((MMULT(NotlarYuzdelikBasari!$E206:$N206,DersMatris_Degerlendirme!Q$4:Q$13)/(SUM(DersMatris_Degerlendirme!Q$4:Q$13)))+(MMULT(NotlarYuzdelikBasari!$AL206:$AU206,DersMatris_Degerlendirme!Q$15:Q$24)/(SUM(DersMatris_Degerlendirme!Q$15:Q$24))))/2,0))*(DersMatris!$P$12/100)</f>
        <v>0</v>
      </c>
      <c r="S206" s="204" cm="1">
        <f t="array" ref="S206">_xlfn.SINGLE(IFERROR(((MMULT(NotlarYuzdelikBasari!$E206:$N206,DersMatris_Degerlendirme!R$4:R$13)/(SUM(DersMatris_Degerlendirme!R$4:R$13)))+(MMULT(NotlarYuzdelikBasari!$AL206:$AU206,DersMatris_Degerlendirme!R$15:R$24)/(SUM(DersMatris_Degerlendirme!R$15:R$24))))/2,0))*(DersMatris!$Q$12/100)</f>
        <v>0</v>
      </c>
      <c r="U206" s="188">
        <f>IFERROR(
    (
        IFERROR( MMULT(NotlarYuzdelikBasari!$E206:$N206, Degerlendirme!D$4:D$13) / SUM(Degerlendirme!D$4:D$13), 0 ) +
        IFERROR( MMULT(NotlarYuzdelikBasari!$AL206:$AU206, Degerlendirme!D$15:D$24) / SUM(Degerlendirme!D$15:D$24), 0 )
    ) / 2,
    0
)</f>
        <v>0</v>
      </c>
      <c r="V206" s="188">
        <f>IFERROR(
    (
        IFERROR( MMULT(NotlarYuzdelikBasari!$E206:$N206, Degerlendirme!E$4:E$13) / SUM(Degerlendirme!E$4:E$13), 0 ) +
        IFERROR( MMULT(NotlarYuzdelikBasari!$AL206:$AU206, Degerlendirme!E$15:E$24) / SUM(Degerlendirme!E$15:E$24), 0 )
    ) / 2,
    0
)</f>
        <v>0</v>
      </c>
      <c r="W206" s="188">
        <f>IFERROR(
    (
        IFERROR( MMULT(NotlarYuzdelikBasari!$E206:$N206, Degerlendirme!F$4:F$13) / SUM(Degerlendirme!F$4:F$13), 0 ) +
        IFERROR( MMULT(NotlarYuzdelikBasari!$AL206:$AU206, Degerlendirme!F$15:F$24) / SUM(Degerlendirme!F$15:F$24), 0 )
    ) / 2,
    0
)</f>
        <v>0</v>
      </c>
      <c r="X206" s="188">
        <f>IFERROR(
    (
        IFERROR( MMULT(NotlarYuzdelikBasari!$E206:$N206, Degerlendirme!G$4:G$13) / SUM(Degerlendirme!G$4:G$13), 0 ) +
        IFERROR( MMULT(NotlarYuzdelikBasari!$AL206:$AU206, Degerlendirme!G$15:G$24) / SUM(Degerlendirme!G$15:G$24), 0 )
    ) / 2,
    0
)</f>
        <v>0</v>
      </c>
      <c r="Y206" s="188">
        <f>IFERROR(
    (
        IFERROR( MMULT(NotlarYuzdelikBasari!$E206:$N206, Degerlendirme!H$4:H$13) / SUM(Degerlendirme!H$4:H$13), 0 ) +
        IFERROR( MMULT(NotlarYuzdelikBasari!$AL206:$AU206, Degerlendirme!H$15:H$24) / SUM(Degerlendirme!H$15:H$24), 0 )
    ) / 2,
    0
)</f>
        <v>0</v>
      </c>
      <c r="Z206" s="188">
        <f>IFERROR(
    (
        IFERROR( MMULT(NotlarYuzdelikBasari!$E206:$N206, Degerlendirme!I$4:I$13) / SUM(Degerlendirme!I$4:I$13), 0 ) +
        IFERROR( MMULT(NotlarYuzdelikBasari!$AL206:$AU206, Degerlendirme!I$15:I$24) / SUM(Degerlendirme!I$15:I$24), 0 )
    ) / 2,
    0
)</f>
        <v>0</v>
      </c>
      <c r="AA206" s="188">
        <f>IFERROR(
    (
        IFERROR( MMULT(NotlarYuzdelikBasari!$E206:$N206, Degerlendirme!J$4:J$13) / SUM(Degerlendirme!J$4:J$13), 0 ) +
        IFERROR( MMULT(NotlarYuzdelikBasari!$AL206:$AU206, Degerlendirme!J$15:J$24) / SUM(Degerlendirme!J$15:J$24), 0 )
    ) / 2,
    0
)</f>
        <v>0</v>
      </c>
      <c r="AB206" s="188">
        <f>IFERROR(
    (
        IFERROR( MMULT(NotlarYuzdelikBasari!$E206:$N206, Degerlendirme!K$4:K$13) / SUM(Degerlendirme!K$4:K$13), 0 ) +
        IFERROR( MMULT(NotlarYuzdelikBasari!$AL206:$AU206, Degerlendirme!K$15:K$24) / SUM(Degerlendirme!K$15:K$24), 0 )
    ) / 2,
    0
)</f>
        <v>0</v>
      </c>
    </row>
    <row r="207" spans="1:28" x14ac:dyDescent="0.25">
      <c r="A207" s="94">
        <v>205</v>
      </c>
      <c r="B207" s="143" t="str">
        <f>IF(Notlar!B207&lt;&gt;"",Notlar!B207,"")</f>
        <v/>
      </c>
      <c r="C207" s="144" t="str">
        <f>IF(Notlar!C207&lt;&gt;"",Notlar!C207,"")</f>
        <v/>
      </c>
      <c r="D207" s="184" t="str">
        <f>IF(Notlar!D207&lt;&gt;"",Notlar!D207,"")</f>
        <v/>
      </c>
      <c r="E207" s="208" cm="1">
        <f t="array" ref="E207">_xlfn.SINGLE(IFERROR(((MMULT(NotlarYuzdelikBasari!$E207:$N207,DersMatris_Degerlendirme!D$4:D$13)/(SUM(DersMatris_Degerlendirme!D$4:D$13)))+(MMULT(NotlarYuzdelikBasari!$AL207:$AU207,DersMatris_Degerlendirme!D$15:D$24)/(SUM(DersMatris_Degerlendirme!D$15:D$24))))/2,0))*(DersMatris!$C$12/100)</f>
        <v>0</v>
      </c>
      <c r="F207" s="208" cm="1">
        <f t="array" ref="F207">_xlfn.SINGLE(IFERROR(((MMULT(NotlarYuzdelikBasari!$E207:$N207,DersMatris_Degerlendirme!E$4:E$13)/(SUM(DersMatris_Degerlendirme!E$4:E$13)))+(MMULT(NotlarYuzdelikBasari!$AL207:$AU207,DersMatris_Degerlendirme!E$15:E$24)/(SUM(DersMatris_Degerlendirme!E$15:E$24))))/2,0))*(DersMatris!$D$12/100)</f>
        <v>0</v>
      </c>
      <c r="G207" s="204" cm="1">
        <f t="array" ref="G207">_xlfn.SINGLE(IFERROR(((MMULT(NotlarYuzdelikBasari!$E207:$N207,DersMatris_Degerlendirme!F$4:F$13)/(SUM(DersMatris_Degerlendirme!F$4:F$13)))+(MMULT(NotlarYuzdelikBasari!$AL207:$AU207,DersMatris_Degerlendirme!F$15:F$24)/(SUM(DersMatris_Degerlendirme!F$15:F$24))))/2,0))*(DersMatris!$E$12/100)</f>
        <v>0</v>
      </c>
      <c r="H207" s="204" cm="1">
        <f t="array" ref="H207">_xlfn.SINGLE(IFERROR(((MMULT(NotlarYuzdelikBasari!$E207:$N207,DersMatris_Degerlendirme!G$4:G$13)/(SUM(DersMatris_Degerlendirme!G$4:G$13)))+(MMULT(NotlarYuzdelikBasari!$AL207:$AU207,DersMatris_Degerlendirme!G$15:G$24)/(SUM(DersMatris_Degerlendirme!G$15:G$24))))/2,0))*(DersMatris!$F$12/100)</f>
        <v>0</v>
      </c>
      <c r="I207" s="204" cm="1">
        <f t="array" ref="I207">_xlfn.SINGLE(IFERROR(((MMULT(NotlarYuzdelikBasari!$E207:$N207,DersMatris_Degerlendirme!H$4:H$13)/(SUM(DersMatris_Degerlendirme!H$4:H$13)))+(MMULT(NotlarYuzdelikBasari!$AL207:$AU207,DersMatris_Degerlendirme!H$15:H$24)/(SUM(DersMatris_Degerlendirme!H$15:H$24))))/2,0))*(DersMatris!$G$12/100)</f>
        <v>0</v>
      </c>
      <c r="J207" s="204" cm="1">
        <f t="array" ref="J207">_xlfn.SINGLE(IFERROR(((MMULT(NotlarYuzdelikBasari!$E207:$N207,DersMatris_Degerlendirme!I$4:I$13)/(SUM(DersMatris_Degerlendirme!I$4:I$13)))+(MMULT(NotlarYuzdelikBasari!$AL207:$AU207,DersMatris_Degerlendirme!I$15:I$24)/(SUM(DersMatris_Degerlendirme!I$15:I$24))))/2,0))*(DersMatris!$H$12/100)</f>
        <v>0</v>
      </c>
      <c r="K207" s="204" cm="1">
        <f t="array" ref="K207">_xlfn.SINGLE(IFERROR(((MMULT(NotlarYuzdelikBasari!$E207:$N207,DersMatris_Degerlendirme!J$4:J$13)/(SUM(DersMatris_Degerlendirme!J$4:J$13)))+(MMULT(NotlarYuzdelikBasari!$AL207:$AU207,DersMatris_Degerlendirme!J$15:J$24)/(SUM(DersMatris_Degerlendirme!J$15:J$24))))/2,0))*(DersMatris!$I$12/100)</f>
        <v>0</v>
      </c>
      <c r="L207" s="204" cm="1">
        <f t="array" ref="L207">_xlfn.SINGLE(IFERROR(((MMULT(NotlarYuzdelikBasari!$E207:$N207,DersMatris_Degerlendirme!K$4:K$13)/(SUM(DersMatris_Degerlendirme!K$4:K$13)))+(MMULT(NotlarYuzdelikBasari!$AL207:$AU207,DersMatris_Degerlendirme!K$15:K$24)/(SUM(DersMatris_Degerlendirme!K$15:K$24))))/2,0))*(DersMatris!$J$12/100)</f>
        <v>0</v>
      </c>
      <c r="M207" s="204" cm="1">
        <f t="array" ref="M207">_xlfn.SINGLE(IFERROR(((MMULT(NotlarYuzdelikBasari!$E207:$N207,DersMatris_Degerlendirme!L$4:L$13)/(SUM(DersMatris_Degerlendirme!L$4:L$13)))+(MMULT(NotlarYuzdelikBasari!$AL207:$AU207,DersMatris_Degerlendirme!L$15:L$24)/(SUM(DersMatris_Degerlendirme!L$15:L$24))))/2,0))*(DersMatris!$K$12/100)</f>
        <v>0</v>
      </c>
      <c r="N207" s="204" cm="1">
        <f t="array" ref="N207">_xlfn.SINGLE(IFERROR(((MMULT(NotlarYuzdelikBasari!$E207:$N207,DersMatris_Degerlendirme!M$4:M$13)/(SUM(DersMatris_Degerlendirme!M$4:M$13)))+(MMULT(NotlarYuzdelikBasari!$AL207:$AU207,DersMatris_Degerlendirme!M$15:M$24)/(SUM(DersMatris_Degerlendirme!M$15:M$24))))/2,0))*(DersMatris!$L$12/100)</f>
        <v>0</v>
      </c>
      <c r="O207" s="204" cm="1">
        <f t="array" ref="O207">_xlfn.SINGLE(IFERROR(((MMULT(NotlarYuzdelikBasari!$E207:$N207,DersMatris_Degerlendirme!N$4:N$13)/(SUM(DersMatris_Degerlendirme!N$4:N$13)))+(MMULT(NotlarYuzdelikBasari!$AL207:$AU207,DersMatris_Degerlendirme!N$15:N$24)/(SUM(DersMatris_Degerlendirme!N$15:N$24))))/2,0))*(DersMatris!$M$12/100)</f>
        <v>0</v>
      </c>
      <c r="P207" s="204" cm="1">
        <f t="array" ref="P207">_xlfn.SINGLE(IFERROR(((MMULT(NotlarYuzdelikBasari!$E207:$N207,DersMatris_Degerlendirme!O$4:O$13)/(SUM(DersMatris_Degerlendirme!O$4:O$13)))+(MMULT(NotlarYuzdelikBasari!$AL207:$AU207,DersMatris_Degerlendirme!O$15:O$24)/(SUM(DersMatris_Degerlendirme!O$15:O$24))))/2,0))*(DersMatris!$N$12/100)</f>
        <v>0</v>
      </c>
      <c r="Q207" s="204" cm="1">
        <f t="array" ref="Q207">_xlfn.SINGLE(IFERROR(((MMULT(NotlarYuzdelikBasari!$E207:$N207,DersMatris_Degerlendirme!P$4:P$13)/(SUM(DersMatris_Degerlendirme!P$4:P$13)))+(MMULT(NotlarYuzdelikBasari!$AL207:$AU207,DersMatris_Degerlendirme!P$15:P$24)/(SUM(DersMatris_Degerlendirme!P$15:P$24))))/2,0))*(DersMatris!$O$12/100)</f>
        <v>0</v>
      </c>
      <c r="R207" s="204" cm="1">
        <f t="array" ref="R207">_xlfn.SINGLE(IFERROR(((MMULT(NotlarYuzdelikBasari!$E207:$N207,DersMatris_Degerlendirme!Q$4:Q$13)/(SUM(DersMatris_Degerlendirme!Q$4:Q$13)))+(MMULT(NotlarYuzdelikBasari!$AL207:$AU207,DersMatris_Degerlendirme!Q$15:Q$24)/(SUM(DersMatris_Degerlendirme!Q$15:Q$24))))/2,0))*(DersMatris!$P$12/100)</f>
        <v>0</v>
      </c>
      <c r="S207" s="204" cm="1">
        <f t="array" ref="S207">_xlfn.SINGLE(IFERROR(((MMULT(NotlarYuzdelikBasari!$E207:$N207,DersMatris_Degerlendirme!R$4:R$13)/(SUM(DersMatris_Degerlendirme!R$4:R$13)))+(MMULT(NotlarYuzdelikBasari!$AL207:$AU207,DersMatris_Degerlendirme!R$15:R$24)/(SUM(DersMatris_Degerlendirme!R$15:R$24))))/2,0))*(DersMatris!$Q$12/100)</f>
        <v>0</v>
      </c>
      <c r="U207" s="188">
        <f>IFERROR(
    (
        IFERROR( MMULT(NotlarYuzdelikBasari!$E207:$N207, Degerlendirme!D$4:D$13) / SUM(Degerlendirme!D$4:D$13), 0 ) +
        IFERROR( MMULT(NotlarYuzdelikBasari!$AL207:$AU207, Degerlendirme!D$15:D$24) / SUM(Degerlendirme!D$15:D$24), 0 )
    ) / 2,
    0
)</f>
        <v>0</v>
      </c>
      <c r="V207" s="188">
        <f>IFERROR(
    (
        IFERROR( MMULT(NotlarYuzdelikBasari!$E207:$N207, Degerlendirme!E$4:E$13) / SUM(Degerlendirme!E$4:E$13), 0 ) +
        IFERROR( MMULT(NotlarYuzdelikBasari!$AL207:$AU207, Degerlendirme!E$15:E$24) / SUM(Degerlendirme!E$15:E$24), 0 )
    ) / 2,
    0
)</f>
        <v>0</v>
      </c>
      <c r="W207" s="188">
        <f>IFERROR(
    (
        IFERROR( MMULT(NotlarYuzdelikBasari!$E207:$N207, Degerlendirme!F$4:F$13) / SUM(Degerlendirme!F$4:F$13), 0 ) +
        IFERROR( MMULT(NotlarYuzdelikBasari!$AL207:$AU207, Degerlendirme!F$15:F$24) / SUM(Degerlendirme!F$15:F$24), 0 )
    ) / 2,
    0
)</f>
        <v>0</v>
      </c>
      <c r="X207" s="188">
        <f>IFERROR(
    (
        IFERROR( MMULT(NotlarYuzdelikBasari!$E207:$N207, Degerlendirme!G$4:G$13) / SUM(Degerlendirme!G$4:G$13), 0 ) +
        IFERROR( MMULT(NotlarYuzdelikBasari!$AL207:$AU207, Degerlendirme!G$15:G$24) / SUM(Degerlendirme!G$15:G$24), 0 )
    ) / 2,
    0
)</f>
        <v>0</v>
      </c>
      <c r="Y207" s="188">
        <f>IFERROR(
    (
        IFERROR( MMULT(NotlarYuzdelikBasari!$E207:$N207, Degerlendirme!H$4:H$13) / SUM(Degerlendirme!H$4:H$13), 0 ) +
        IFERROR( MMULT(NotlarYuzdelikBasari!$AL207:$AU207, Degerlendirme!H$15:H$24) / SUM(Degerlendirme!H$15:H$24), 0 )
    ) / 2,
    0
)</f>
        <v>0</v>
      </c>
      <c r="Z207" s="188">
        <f>IFERROR(
    (
        IFERROR( MMULT(NotlarYuzdelikBasari!$E207:$N207, Degerlendirme!I$4:I$13) / SUM(Degerlendirme!I$4:I$13), 0 ) +
        IFERROR( MMULT(NotlarYuzdelikBasari!$AL207:$AU207, Degerlendirme!I$15:I$24) / SUM(Degerlendirme!I$15:I$24), 0 )
    ) / 2,
    0
)</f>
        <v>0</v>
      </c>
      <c r="AA207" s="188">
        <f>IFERROR(
    (
        IFERROR( MMULT(NotlarYuzdelikBasari!$E207:$N207, Degerlendirme!J$4:J$13) / SUM(Degerlendirme!J$4:J$13), 0 ) +
        IFERROR( MMULT(NotlarYuzdelikBasari!$AL207:$AU207, Degerlendirme!J$15:J$24) / SUM(Degerlendirme!J$15:J$24), 0 )
    ) / 2,
    0
)</f>
        <v>0</v>
      </c>
      <c r="AB207" s="188">
        <f>IFERROR(
    (
        IFERROR( MMULT(NotlarYuzdelikBasari!$E207:$N207, Degerlendirme!K$4:K$13) / SUM(Degerlendirme!K$4:K$13), 0 ) +
        IFERROR( MMULT(NotlarYuzdelikBasari!$AL207:$AU207, Degerlendirme!K$15:K$24) / SUM(Degerlendirme!K$15:K$24), 0 )
    ) / 2,
    0
)</f>
        <v>0</v>
      </c>
    </row>
    <row r="208" spans="1:28" x14ac:dyDescent="0.25">
      <c r="A208" s="95">
        <v>206</v>
      </c>
      <c r="B208" s="141" t="str">
        <f>IF(Notlar!B208&lt;&gt;"",Notlar!B208,"")</f>
        <v/>
      </c>
      <c r="C208" s="142" t="str">
        <f>IF(Notlar!C208&lt;&gt;"",Notlar!C208,"")</f>
        <v/>
      </c>
      <c r="D208" s="183" t="str">
        <f>IF(Notlar!D208&lt;&gt;"",Notlar!D208,"")</f>
        <v/>
      </c>
      <c r="E208" s="208" cm="1">
        <f t="array" ref="E208">_xlfn.SINGLE(IFERROR(((MMULT(NotlarYuzdelikBasari!$E208:$N208,DersMatris_Degerlendirme!D$4:D$13)/(SUM(DersMatris_Degerlendirme!D$4:D$13)))+(MMULT(NotlarYuzdelikBasari!$AL208:$AU208,DersMatris_Degerlendirme!D$15:D$24)/(SUM(DersMatris_Degerlendirme!D$15:D$24))))/2,0))*(DersMatris!$C$12/100)</f>
        <v>0</v>
      </c>
      <c r="F208" s="208" cm="1">
        <f t="array" ref="F208">_xlfn.SINGLE(IFERROR(((MMULT(NotlarYuzdelikBasari!$E208:$N208,DersMatris_Degerlendirme!E$4:E$13)/(SUM(DersMatris_Degerlendirme!E$4:E$13)))+(MMULT(NotlarYuzdelikBasari!$AL208:$AU208,DersMatris_Degerlendirme!E$15:E$24)/(SUM(DersMatris_Degerlendirme!E$15:E$24))))/2,0))*(DersMatris!$D$12/100)</f>
        <v>0</v>
      </c>
      <c r="G208" s="204" cm="1">
        <f t="array" ref="G208">_xlfn.SINGLE(IFERROR(((MMULT(NotlarYuzdelikBasari!$E208:$N208,DersMatris_Degerlendirme!F$4:F$13)/(SUM(DersMatris_Degerlendirme!F$4:F$13)))+(MMULT(NotlarYuzdelikBasari!$AL208:$AU208,DersMatris_Degerlendirme!F$15:F$24)/(SUM(DersMatris_Degerlendirme!F$15:F$24))))/2,0))*(DersMatris!$E$12/100)</f>
        <v>0</v>
      </c>
      <c r="H208" s="204" cm="1">
        <f t="array" ref="H208">_xlfn.SINGLE(IFERROR(((MMULT(NotlarYuzdelikBasari!$E208:$N208,DersMatris_Degerlendirme!G$4:G$13)/(SUM(DersMatris_Degerlendirme!G$4:G$13)))+(MMULT(NotlarYuzdelikBasari!$AL208:$AU208,DersMatris_Degerlendirme!G$15:G$24)/(SUM(DersMatris_Degerlendirme!G$15:G$24))))/2,0))*(DersMatris!$F$12/100)</f>
        <v>0</v>
      </c>
      <c r="I208" s="204" cm="1">
        <f t="array" ref="I208">_xlfn.SINGLE(IFERROR(((MMULT(NotlarYuzdelikBasari!$E208:$N208,DersMatris_Degerlendirme!H$4:H$13)/(SUM(DersMatris_Degerlendirme!H$4:H$13)))+(MMULT(NotlarYuzdelikBasari!$AL208:$AU208,DersMatris_Degerlendirme!H$15:H$24)/(SUM(DersMatris_Degerlendirme!H$15:H$24))))/2,0))*(DersMatris!$G$12/100)</f>
        <v>0</v>
      </c>
      <c r="J208" s="204" cm="1">
        <f t="array" ref="J208">_xlfn.SINGLE(IFERROR(((MMULT(NotlarYuzdelikBasari!$E208:$N208,DersMatris_Degerlendirme!I$4:I$13)/(SUM(DersMatris_Degerlendirme!I$4:I$13)))+(MMULT(NotlarYuzdelikBasari!$AL208:$AU208,DersMatris_Degerlendirme!I$15:I$24)/(SUM(DersMatris_Degerlendirme!I$15:I$24))))/2,0))*(DersMatris!$H$12/100)</f>
        <v>0</v>
      </c>
      <c r="K208" s="204" cm="1">
        <f t="array" ref="K208">_xlfn.SINGLE(IFERROR(((MMULT(NotlarYuzdelikBasari!$E208:$N208,DersMatris_Degerlendirme!J$4:J$13)/(SUM(DersMatris_Degerlendirme!J$4:J$13)))+(MMULT(NotlarYuzdelikBasari!$AL208:$AU208,DersMatris_Degerlendirme!J$15:J$24)/(SUM(DersMatris_Degerlendirme!J$15:J$24))))/2,0))*(DersMatris!$I$12/100)</f>
        <v>0</v>
      </c>
      <c r="L208" s="204" cm="1">
        <f t="array" ref="L208">_xlfn.SINGLE(IFERROR(((MMULT(NotlarYuzdelikBasari!$E208:$N208,DersMatris_Degerlendirme!K$4:K$13)/(SUM(DersMatris_Degerlendirme!K$4:K$13)))+(MMULT(NotlarYuzdelikBasari!$AL208:$AU208,DersMatris_Degerlendirme!K$15:K$24)/(SUM(DersMatris_Degerlendirme!K$15:K$24))))/2,0))*(DersMatris!$J$12/100)</f>
        <v>0</v>
      </c>
      <c r="M208" s="204" cm="1">
        <f t="array" ref="M208">_xlfn.SINGLE(IFERROR(((MMULT(NotlarYuzdelikBasari!$E208:$N208,DersMatris_Degerlendirme!L$4:L$13)/(SUM(DersMatris_Degerlendirme!L$4:L$13)))+(MMULT(NotlarYuzdelikBasari!$AL208:$AU208,DersMatris_Degerlendirme!L$15:L$24)/(SUM(DersMatris_Degerlendirme!L$15:L$24))))/2,0))*(DersMatris!$K$12/100)</f>
        <v>0</v>
      </c>
      <c r="N208" s="204" cm="1">
        <f t="array" ref="N208">_xlfn.SINGLE(IFERROR(((MMULT(NotlarYuzdelikBasari!$E208:$N208,DersMatris_Degerlendirme!M$4:M$13)/(SUM(DersMatris_Degerlendirme!M$4:M$13)))+(MMULT(NotlarYuzdelikBasari!$AL208:$AU208,DersMatris_Degerlendirme!M$15:M$24)/(SUM(DersMatris_Degerlendirme!M$15:M$24))))/2,0))*(DersMatris!$L$12/100)</f>
        <v>0</v>
      </c>
      <c r="O208" s="204" cm="1">
        <f t="array" ref="O208">_xlfn.SINGLE(IFERROR(((MMULT(NotlarYuzdelikBasari!$E208:$N208,DersMatris_Degerlendirme!N$4:N$13)/(SUM(DersMatris_Degerlendirme!N$4:N$13)))+(MMULT(NotlarYuzdelikBasari!$AL208:$AU208,DersMatris_Degerlendirme!N$15:N$24)/(SUM(DersMatris_Degerlendirme!N$15:N$24))))/2,0))*(DersMatris!$M$12/100)</f>
        <v>0</v>
      </c>
      <c r="P208" s="204" cm="1">
        <f t="array" ref="P208">_xlfn.SINGLE(IFERROR(((MMULT(NotlarYuzdelikBasari!$E208:$N208,DersMatris_Degerlendirme!O$4:O$13)/(SUM(DersMatris_Degerlendirme!O$4:O$13)))+(MMULT(NotlarYuzdelikBasari!$AL208:$AU208,DersMatris_Degerlendirme!O$15:O$24)/(SUM(DersMatris_Degerlendirme!O$15:O$24))))/2,0))*(DersMatris!$N$12/100)</f>
        <v>0</v>
      </c>
      <c r="Q208" s="204" cm="1">
        <f t="array" ref="Q208">_xlfn.SINGLE(IFERROR(((MMULT(NotlarYuzdelikBasari!$E208:$N208,DersMatris_Degerlendirme!P$4:P$13)/(SUM(DersMatris_Degerlendirme!P$4:P$13)))+(MMULT(NotlarYuzdelikBasari!$AL208:$AU208,DersMatris_Degerlendirme!P$15:P$24)/(SUM(DersMatris_Degerlendirme!P$15:P$24))))/2,0))*(DersMatris!$O$12/100)</f>
        <v>0</v>
      </c>
      <c r="R208" s="204" cm="1">
        <f t="array" ref="R208">_xlfn.SINGLE(IFERROR(((MMULT(NotlarYuzdelikBasari!$E208:$N208,DersMatris_Degerlendirme!Q$4:Q$13)/(SUM(DersMatris_Degerlendirme!Q$4:Q$13)))+(MMULT(NotlarYuzdelikBasari!$AL208:$AU208,DersMatris_Degerlendirme!Q$15:Q$24)/(SUM(DersMatris_Degerlendirme!Q$15:Q$24))))/2,0))*(DersMatris!$P$12/100)</f>
        <v>0</v>
      </c>
      <c r="S208" s="204" cm="1">
        <f t="array" ref="S208">_xlfn.SINGLE(IFERROR(((MMULT(NotlarYuzdelikBasari!$E208:$N208,DersMatris_Degerlendirme!R$4:R$13)/(SUM(DersMatris_Degerlendirme!R$4:R$13)))+(MMULT(NotlarYuzdelikBasari!$AL208:$AU208,DersMatris_Degerlendirme!R$15:R$24)/(SUM(DersMatris_Degerlendirme!R$15:R$24))))/2,0))*(DersMatris!$Q$12/100)</f>
        <v>0</v>
      </c>
      <c r="U208" s="188">
        <f>IFERROR(
    (
        IFERROR( MMULT(NotlarYuzdelikBasari!$E208:$N208, Degerlendirme!D$4:D$13) / SUM(Degerlendirme!D$4:D$13), 0 ) +
        IFERROR( MMULT(NotlarYuzdelikBasari!$AL208:$AU208, Degerlendirme!D$15:D$24) / SUM(Degerlendirme!D$15:D$24), 0 )
    ) / 2,
    0
)</f>
        <v>0</v>
      </c>
      <c r="V208" s="188">
        <f>IFERROR(
    (
        IFERROR( MMULT(NotlarYuzdelikBasari!$E208:$N208, Degerlendirme!E$4:E$13) / SUM(Degerlendirme!E$4:E$13), 0 ) +
        IFERROR( MMULT(NotlarYuzdelikBasari!$AL208:$AU208, Degerlendirme!E$15:E$24) / SUM(Degerlendirme!E$15:E$24), 0 )
    ) / 2,
    0
)</f>
        <v>0</v>
      </c>
      <c r="W208" s="188">
        <f>IFERROR(
    (
        IFERROR( MMULT(NotlarYuzdelikBasari!$E208:$N208, Degerlendirme!F$4:F$13) / SUM(Degerlendirme!F$4:F$13), 0 ) +
        IFERROR( MMULT(NotlarYuzdelikBasari!$AL208:$AU208, Degerlendirme!F$15:F$24) / SUM(Degerlendirme!F$15:F$24), 0 )
    ) / 2,
    0
)</f>
        <v>0</v>
      </c>
      <c r="X208" s="188">
        <f>IFERROR(
    (
        IFERROR( MMULT(NotlarYuzdelikBasari!$E208:$N208, Degerlendirme!G$4:G$13) / SUM(Degerlendirme!G$4:G$13), 0 ) +
        IFERROR( MMULT(NotlarYuzdelikBasari!$AL208:$AU208, Degerlendirme!G$15:G$24) / SUM(Degerlendirme!G$15:G$24), 0 )
    ) / 2,
    0
)</f>
        <v>0</v>
      </c>
      <c r="Y208" s="188">
        <f>IFERROR(
    (
        IFERROR( MMULT(NotlarYuzdelikBasari!$E208:$N208, Degerlendirme!H$4:H$13) / SUM(Degerlendirme!H$4:H$13), 0 ) +
        IFERROR( MMULT(NotlarYuzdelikBasari!$AL208:$AU208, Degerlendirme!H$15:H$24) / SUM(Degerlendirme!H$15:H$24), 0 )
    ) / 2,
    0
)</f>
        <v>0</v>
      </c>
      <c r="Z208" s="188">
        <f>IFERROR(
    (
        IFERROR( MMULT(NotlarYuzdelikBasari!$E208:$N208, Degerlendirme!I$4:I$13) / SUM(Degerlendirme!I$4:I$13), 0 ) +
        IFERROR( MMULT(NotlarYuzdelikBasari!$AL208:$AU208, Degerlendirme!I$15:I$24) / SUM(Degerlendirme!I$15:I$24), 0 )
    ) / 2,
    0
)</f>
        <v>0</v>
      </c>
      <c r="AA208" s="188">
        <f>IFERROR(
    (
        IFERROR( MMULT(NotlarYuzdelikBasari!$E208:$N208, Degerlendirme!J$4:J$13) / SUM(Degerlendirme!J$4:J$13), 0 ) +
        IFERROR( MMULT(NotlarYuzdelikBasari!$AL208:$AU208, Degerlendirme!J$15:J$24) / SUM(Degerlendirme!J$15:J$24), 0 )
    ) / 2,
    0
)</f>
        <v>0</v>
      </c>
      <c r="AB208" s="188">
        <f>IFERROR(
    (
        IFERROR( MMULT(NotlarYuzdelikBasari!$E208:$N208, Degerlendirme!K$4:K$13) / SUM(Degerlendirme!K$4:K$13), 0 ) +
        IFERROR( MMULT(NotlarYuzdelikBasari!$AL208:$AU208, Degerlendirme!K$15:K$24) / SUM(Degerlendirme!K$15:K$24), 0 )
    ) / 2,
    0
)</f>
        <v>0</v>
      </c>
    </row>
    <row r="209" spans="1:28" x14ac:dyDescent="0.25">
      <c r="A209" s="94">
        <v>207</v>
      </c>
      <c r="B209" s="143" t="str">
        <f>IF(Notlar!B209&lt;&gt;"",Notlar!B209,"")</f>
        <v/>
      </c>
      <c r="C209" s="144" t="str">
        <f>IF(Notlar!C209&lt;&gt;"",Notlar!C209,"")</f>
        <v/>
      </c>
      <c r="D209" s="184" t="str">
        <f>IF(Notlar!D209&lt;&gt;"",Notlar!D209,"")</f>
        <v/>
      </c>
      <c r="E209" s="208" cm="1">
        <f t="array" ref="E209">_xlfn.SINGLE(IFERROR(((MMULT(NotlarYuzdelikBasari!$E209:$N209,DersMatris_Degerlendirme!D$4:D$13)/(SUM(DersMatris_Degerlendirme!D$4:D$13)))+(MMULT(NotlarYuzdelikBasari!$AL209:$AU209,DersMatris_Degerlendirme!D$15:D$24)/(SUM(DersMatris_Degerlendirme!D$15:D$24))))/2,0))*(DersMatris!$C$12/100)</f>
        <v>0</v>
      </c>
      <c r="F209" s="208" cm="1">
        <f t="array" ref="F209">_xlfn.SINGLE(IFERROR(((MMULT(NotlarYuzdelikBasari!$E209:$N209,DersMatris_Degerlendirme!E$4:E$13)/(SUM(DersMatris_Degerlendirme!E$4:E$13)))+(MMULT(NotlarYuzdelikBasari!$AL209:$AU209,DersMatris_Degerlendirme!E$15:E$24)/(SUM(DersMatris_Degerlendirme!E$15:E$24))))/2,0))*(DersMatris!$D$12/100)</f>
        <v>0</v>
      </c>
      <c r="G209" s="204" cm="1">
        <f t="array" ref="G209">_xlfn.SINGLE(IFERROR(((MMULT(NotlarYuzdelikBasari!$E209:$N209,DersMatris_Degerlendirme!F$4:F$13)/(SUM(DersMatris_Degerlendirme!F$4:F$13)))+(MMULT(NotlarYuzdelikBasari!$AL209:$AU209,DersMatris_Degerlendirme!F$15:F$24)/(SUM(DersMatris_Degerlendirme!F$15:F$24))))/2,0))*(DersMatris!$E$12/100)</f>
        <v>0</v>
      </c>
      <c r="H209" s="204" cm="1">
        <f t="array" ref="H209">_xlfn.SINGLE(IFERROR(((MMULT(NotlarYuzdelikBasari!$E209:$N209,DersMatris_Degerlendirme!G$4:G$13)/(SUM(DersMatris_Degerlendirme!G$4:G$13)))+(MMULT(NotlarYuzdelikBasari!$AL209:$AU209,DersMatris_Degerlendirme!G$15:G$24)/(SUM(DersMatris_Degerlendirme!G$15:G$24))))/2,0))*(DersMatris!$F$12/100)</f>
        <v>0</v>
      </c>
      <c r="I209" s="204" cm="1">
        <f t="array" ref="I209">_xlfn.SINGLE(IFERROR(((MMULT(NotlarYuzdelikBasari!$E209:$N209,DersMatris_Degerlendirme!H$4:H$13)/(SUM(DersMatris_Degerlendirme!H$4:H$13)))+(MMULT(NotlarYuzdelikBasari!$AL209:$AU209,DersMatris_Degerlendirme!H$15:H$24)/(SUM(DersMatris_Degerlendirme!H$15:H$24))))/2,0))*(DersMatris!$G$12/100)</f>
        <v>0</v>
      </c>
      <c r="J209" s="204" cm="1">
        <f t="array" ref="J209">_xlfn.SINGLE(IFERROR(((MMULT(NotlarYuzdelikBasari!$E209:$N209,DersMatris_Degerlendirme!I$4:I$13)/(SUM(DersMatris_Degerlendirme!I$4:I$13)))+(MMULT(NotlarYuzdelikBasari!$AL209:$AU209,DersMatris_Degerlendirme!I$15:I$24)/(SUM(DersMatris_Degerlendirme!I$15:I$24))))/2,0))*(DersMatris!$H$12/100)</f>
        <v>0</v>
      </c>
      <c r="K209" s="204" cm="1">
        <f t="array" ref="K209">_xlfn.SINGLE(IFERROR(((MMULT(NotlarYuzdelikBasari!$E209:$N209,DersMatris_Degerlendirme!J$4:J$13)/(SUM(DersMatris_Degerlendirme!J$4:J$13)))+(MMULT(NotlarYuzdelikBasari!$AL209:$AU209,DersMatris_Degerlendirme!J$15:J$24)/(SUM(DersMatris_Degerlendirme!J$15:J$24))))/2,0))*(DersMatris!$I$12/100)</f>
        <v>0</v>
      </c>
      <c r="L209" s="204" cm="1">
        <f t="array" ref="L209">_xlfn.SINGLE(IFERROR(((MMULT(NotlarYuzdelikBasari!$E209:$N209,DersMatris_Degerlendirme!K$4:K$13)/(SUM(DersMatris_Degerlendirme!K$4:K$13)))+(MMULT(NotlarYuzdelikBasari!$AL209:$AU209,DersMatris_Degerlendirme!K$15:K$24)/(SUM(DersMatris_Degerlendirme!K$15:K$24))))/2,0))*(DersMatris!$J$12/100)</f>
        <v>0</v>
      </c>
      <c r="M209" s="204" cm="1">
        <f t="array" ref="M209">_xlfn.SINGLE(IFERROR(((MMULT(NotlarYuzdelikBasari!$E209:$N209,DersMatris_Degerlendirme!L$4:L$13)/(SUM(DersMatris_Degerlendirme!L$4:L$13)))+(MMULT(NotlarYuzdelikBasari!$AL209:$AU209,DersMatris_Degerlendirme!L$15:L$24)/(SUM(DersMatris_Degerlendirme!L$15:L$24))))/2,0))*(DersMatris!$K$12/100)</f>
        <v>0</v>
      </c>
      <c r="N209" s="204" cm="1">
        <f t="array" ref="N209">_xlfn.SINGLE(IFERROR(((MMULT(NotlarYuzdelikBasari!$E209:$N209,DersMatris_Degerlendirme!M$4:M$13)/(SUM(DersMatris_Degerlendirme!M$4:M$13)))+(MMULT(NotlarYuzdelikBasari!$AL209:$AU209,DersMatris_Degerlendirme!M$15:M$24)/(SUM(DersMatris_Degerlendirme!M$15:M$24))))/2,0))*(DersMatris!$L$12/100)</f>
        <v>0</v>
      </c>
      <c r="O209" s="204" cm="1">
        <f t="array" ref="O209">_xlfn.SINGLE(IFERROR(((MMULT(NotlarYuzdelikBasari!$E209:$N209,DersMatris_Degerlendirme!N$4:N$13)/(SUM(DersMatris_Degerlendirme!N$4:N$13)))+(MMULT(NotlarYuzdelikBasari!$AL209:$AU209,DersMatris_Degerlendirme!N$15:N$24)/(SUM(DersMatris_Degerlendirme!N$15:N$24))))/2,0))*(DersMatris!$M$12/100)</f>
        <v>0</v>
      </c>
      <c r="P209" s="204" cm="1">
        <f t="array" ref="P209">_xlfn.SINGLE(IFERROR(((MMULT(NotlarYuzdelikBasari!$E209:$N209,DersMatris_Degerlendirme!O$4:O$13)/(SUM(DersMatris_Degerlendirme!O$4:O$13)))+(MMULT(NotlarYuzdelikBasari!$AL209:$AU209,DersMatris_Degerlendirme!O$15:O$24)/(SUM(DersMatris_Degerlendirme!O$15:O$24))))/2,0))*(DersMatris!$N$12/100)</f>
        <v>0</v>
      </c>
      <c r="Q209" s="204" cm="1">
        <f t="array" ref="Q209">_xlfn.SINGLE(IFERROR(((MMULT(NotlarYuzdelikBasari!$E209:$N209,DersMatris_Degerlendirme!P$4:P$13)/(SUM(DersMatris_Degerlendirme!P$4:P$13)))+(MMULT(NotlarYuzdelikBasari!$AL209:$AU209,DersMatris_Degerlendirme!P$15:P$24)/(SUM(DersMatris_Degerlendirme!P$15:P$24))))/2,0))*(DersMatris!$O$12/100)</f>
        <v>0</v>
      </c>
      <c r="R209" s="204" cm="1">
        <f t="array" ref="R209">_xlfn.SINGLE(IFERROR(((MMULT(NotlarYuzdelikBasari!$E209:$N209,DersMatris_Degerlendirme!Q$4:Q$13)/(SUM(DersMatris_Degerlendirme!Q$4:Q$13)))+(MMULT(NotlarYuzdelikBasari!$AL209:$AU209,DersMatris_Degerlendirme!Q$15:Q$24)/(SUM(DersMatris_Degerlendirme!Q$15:Q$24))))/2,0))*(DersMatris!$P$12/100)</f>
        <v>0</v>
      </c>
      <c r="S209" s="204" cm="1">
        <f t="array" ref="S209">_xlfn.SINGLE(IFERROR(((MMULT(NotlarYuzdelikBasari!$E209:$N209,DersMatris_Degerlendirme!R$4:R$13)/(SUM(DersMatris_Degerlendirme!R$4:R$13)))+(MMULT(NotlarYuzdelikBasari!$AL209:$AU209,DersMatris_Degerlendirme!R$15:R$24)/(SUM(DersMatris_Degerlendirme!R$15:R$24))))/2,0))*(DersMatris!$Q$12/100)</f>
        <v>0</v>
      </c>
      <c r="U209" s="188">
        <f>IFERROR(
    (
        IFERROR( MMULT(NotlarYuzdelikBasari!$E209:$N209, Degerlendirme!D$4:D$13) / SUM(Degerlendirme!D$4:D$13), 0 ) +
        IFERROR( MMULT(NotlarYuzdelikBasari!$AL209:$AU209, Degerlendirme!D$15:D$24) / SUM(Degerlendirme!D$15:D$24), 0 )
    ) / 2,
    0
)</f>
        <v>0</v>
      </c>
      <c r="V209" s="188">
        <f>IFERROR(
    (
        IFERROR( MMULT(NotlarYuzdelikBasari!$E209:$N209, Degerlendirme!E$4:E$13) / SUM(Degerlendirme!E$4:E$13), 0 ) +
        IFERROR( MMULT(NotlarYuzdelikBasari!$AL209:$AU209, Degerlendirme!E$15:E$24) / SUM(Degerlendirme!E$15:E$24), 0 )
    ) / 2,
    0
)</f>
        <v>0</v>
      </c>
      <c r="W209" s="188">
        <f>IFERROR(
    (
        IFERROR( MMULT(NotlarYuzdelikBasari!$E209:$N209, Degerlendirme!F$4:F$13) / SUM(Degerlendirme!F$4:F$13), 0 ) +
        IFERROR( MMULT(NotlarYuzdelikBasari!$AL209:$AU209, Degerlendirme!F$15:F$24) / SUM(Degerlendirme!F$15:F$24), 0 )
    ) / 2,
    0
)</f>
        <v>0</v>
      </c>
      <c r="X209" s="188">
        <f>IFERROR(
    (
        IFERROR( MMULT(NotlarYuzdelikBasari!$E209:$N209, Degerlendirme!G$4:G$13) / SUM(Degerlendirme!G$4:G$13), 0 ) +
        IFERROR( MMULT(NotlarYuzdelikBasari!$AL209:$AU209, Degerlendirme!G$15:G$24) / SUM(Degerlendirme!G$15:G$24), 0 )
    ) / 2,
    0
)</f>
        <v>0</v>
      </c>
      <c r="Y209" s="188">
        <f>IFERROR(
    (
        IFERROR( MMULT(NotlarYuzdelikBasari!$E209:$N209, Degerlendirme!H$4:H$13) / SUM(Degerlendirme!H$4:H$13), 0 ) +
        IFERROR( MMULT(NotlarYuzdelikBasari!$AL209:$AU209, Degerlendirme!H$15:H$24) / SUM(Degerlendirme!H$15:H$24), 0 )
    ) / 2,
    0
)</f>
        <v>0</v>
      </c>
      <c r="Z209" s="188">
        <f>IFERROR(
    (
        IFERROR( MMULT(NotlarYuzdelikBasari!$E209:$N209, Degerlendirme!I$4:I$13) / SUM(Degerlendirme!I$4:I$13), 0 ) +
        IFERROR( MMULT(NotlarYuzdelikBasari!$AL209:$AU209, Degerlendirme!I$15:I$24) / SUM(Degerlendirme!I$15:I$24), 0 )
    ) / 2,
    0
)</f>
        <v>0</v>
      </c>
      <c r="AA209" s="188">
        <f>IFERROR(
    (
        IFERROR( MMULT(NotlarYuzdelikBasari!$E209:$N209, Degerlendirme!J$4:J$13) / SUM(Degerlendirme!J$4:J$13), 0 ) +
        IFERROR( MMULT(NotlarYuzdelikBasari!$AL209:$AU209, Degerlendirme!J$15:J$24) / SUM(Degerlendirme!J$15:J$24), 0 )
    ) / 2,
    0
)</f>
        <v>0</v>
      </c>
      <c r="AB209" s="188">
        <f>IFERROR(
    (
        IFERROR( MMULT(NotlarYuzdelikBasari!$E209:$N209, Degerlendirme!K$4:K$13) / SUM(Degerlendirme!K$4:K$13), 0 ) +
        IFERROR( MMULT(NotlarYuzdelikBasari!$AL209:$AU209, Degerlendirme!K$15:K$24) / SUM(Degerlendirme!K$15:K$24), 0 )
    ) / 2,
    0
)</f>
        <v>0</v>
      </c>
    </row>
    <row r="210" spans="1:28" x14ac:dyDescent="0.25">
      <c r="A210" s="95">
        <v>208</v>
      </c>
      <c r="B210" s="141" t="str">
        <f>IF(Notlar!B210&lt;&gt;"",Notlar!B210,"")</f>
        <v/>
      </c>
      <c r="C210" s="142" t="str">
        <f>IF(Notlar!C210&lt;&gt;"",Notlar!C210,"")</f>
        <v/>
      </c>
      <c r="D210" s="183" t="str">
        <f>IF(Notlar!D210&lt;&gt;"",Notlar!D210,"")</f>
        <v/>
      </c>
      <c r="E210" s="208" cm="1">
        <f t="array" ref="E210">_xlfn.SINGLE(IFERROR(((MMULT(NotlarYuzdelikBasari!$E210:$N210,DersMatris_Degerlendirme!D$4:D$13)/(SUM(DersMatris_Degerlendirme!D$4:D$13)))+(MMULT(NotlarYuzdelikBasari!$AL210:$AU210,DersMatris_Degerlendirme!D$15:D$24)/(SUM(DersMatris_Degerlendirme!D$15:D$24))))/2,0))*(DersMatris!$C$12/100)</f>
        <v>0</v>
      </c>
      <c r="F210" s="208" cm="1">
        <f t="array" ref="F210">_xlfn.SINGLE(IFERROR(((MMULT(NotlarYuzdelikBasari!$E210:$N210,DersMatris_Degerlendirme!E$4:E$13)/(SUM(DersMatris_Degerlendirme!E$4:E$13)))+(MMULT(NotlarYuzdelikBasari!$AL210:$AU210,DersMatris_Degerlendirme!E$15:E$24)/(SUM(DersMatris_Degerlendirme!E$15:E$24))))/2,0))*(DersMatris!$D$12/100)</f>
        <v>0</v>
      </c>
      <c r="G210" s="204" cm="1">
        <f t="array" ref="G210">_xlfn.SINGLE(IFERROR(((MMULT(NotlarYuzdelikBasari!$E210:$N210,DersMatris_Degerlendirme!F$4:F$13)/(SUM(DersMatris_Degerlendirme!F$4:F$13)))+(MMULT(NotlarYuzdelikBasari!$AL210:$AU210,DersMatris_Degerlendirme!F$15:F$24)/(SUM(DersMatris_Degerlendirme!F$15:F$24))))/2,0))*(DersMatris!$E$12/100)</f>
        <v>0</v>
      </c>
      <c r="H210" s="204" cm="1">
        <f t="array" ref="H210">_xlfn.SINGLE(IFERROR(((MMULT(NotlarYuzdelikBasari!$E210:$N210,DersMatris_Degerlendirme!G$4:G$13)/(SUM(DersMatris_Degerlendirme!G$4:G$13)))+(MMULT(NotlarYuzdelikBasari!$AL210:$AU210,DersMatris_Degerlendirme!G$15:G$24)/(SUM(DersMatris_Degerlendirme!G$15:G$24))))/2,0))*(DersMatris!$F$12/100)</f>
        <v>0</v>
      </c>
      <c r="I210" s="204" cm="1">
        <f t="array" ref="I210">_xlfn.SINGLE(IFERROR(((MMULT(NotlarYuzdelikBasari!$E210:$N210,DersMatris_Degerlendirme!H$4:H$13)/(SUM(DersMatris_Degerlendirme!H$4:H$13)))+(MMULT(NotlarYuzdelikBasari!$AL210:$AU210,DersMatris_Degerlendirme!H$15:H$24)/(SUM(DersMatris_Degerlendirme!H$15:H$24))))/2,0))*(DersMatris!$G$12/100)</f>
        <v>0</v>
      </c>
      <c r="J210" s="204" cm="1">
        <f t="array" ref="J210">_xlfn.SINGLE(IFERROR(((MMULT(NotlarYuzdelikBasari!$E210:$N210,DersMatris_Degerlendirme!I$4:I$13)/(SUM(DersMatris_Degerlendirme!I$4:I$13)))+(MMULT(NotlarYuzdelikBasari!$AL210:$AU210,DersMatris_Degerlendirme!I$15:I$24)/(SUM(DersMatris_Degerlendirme!I$15:I$24))))/2,0))*(DersMatris!$H$12/100)</f>
        <v>0</v>
      </c>
      <c r="K210" s="204" cm="1">
        <f t="array" ref="K210">_xlfn.SINGLE(IFERROR(((MMULT(NotlarYuzdelikBasari!$E210:$N210,DersMatris_Degerlendirme!J$4:J$13)/(SUM(DersMatris_Degerlendirme!J$4:J$13)))+(MMULT(NotlarYuzdelikBasari!$AL210:$AU210,DersMatris_Degerlendirme!J$15:J$24)/(SUM(DersMatris_Degerlendirme!J$15:J$24))))/2,0))*(DersMatris!$I$12/100)</f>
        <v>0</v>
      </c>
      <c r="L210" s="204" cm="1">
        <f t="array" ref="L210">_xlfn.SINGLE(IFERROR(((MMULT(NotlarYuzdelikBasari!$E210:$N210,DersMatris_Degerlendirme!K$4:K$13)/(SUM(DersMatris_Degerlendirme!K$4:K$13)))+(MMULT(NotlarYuzdelikBasari!$AL210:$AU210,DersMatris_Degerlendirme!K$15:K$24)/(SUM(DersMatris_Degerlendirme!K$15:K$24))))/2,0))*(DersMatris!$J$12/100)</f>
        <v>0</v>
      </c>
      <c r="M210" s="204" cm="1">
        <f t="array" ref="M210">_xlfn.SINGLE(IFERROR(((MMULT(NotlarYuzdelikBasari!$E210:$N210,DersMatris_Degerlendirme!L$4:L$13)/(SUM(DersMatris_Degerlendirme!L$4:L$13)))+(MMULT(NotlarYuzdelikBasari!$AL210:$AU210,DersMatris_Degerlendirme!L$15:L$24)/(SUM(DersMatris_Degerlendirme!L$15:L$24))))/2,0))*(DersMatris!$K$12/100)</f>
        <v>0</v>
      </c>
      <c r="N210" s="204" cm="1">
        <f t="array" ref="N210">_xlfn.SINGLE(IFERROR(((MMULT(NotlarYuzdelikBasari!$E210:$N210,DersMatris_Degerlendirme!M$4:M$13)/(SUM(DersMatris_Degerlendirme!M$4:M$13)))+(MMULT(NotlarYuzdelikBasari!$AL210:$AU210,DersMatris_Degerlendirme!M$15:M$24)/(SUM(DersMatris_Degerlendirme!M$15:M$24))))/2,0))*(DersMatris!$L$12/100)</f>
        <v>0</v>
      </c>
      <c r="O210" s="204" cm="1">
        <f t="array" ref="O210">_xlfn.SINGLE(IFERROR(((MMULT(NotlarYuzdelikBasari!$E210:$N210,DersMatris_Degerlendirme!N$4:N$13)/(SUM(DersMatris_Degerlendirme!N$4:N$13)))+(MMULT(NotlarYuzdelikBasari!$AL210:$AU210,DersMatris_Degerlendirme!N$15:N$24)/(SUM(DersMatris_Degerlendirme!N$15:N$24))))/2,0))*(DersMatris!$M$12/100)</f>
        <v>0</v>
      </c>
      <c r="P210" s="204" cm="1">
        <f t="array" ref="P210">_xlfn.SINGLE(IFERROR(((MMULT(NotlarYuzdelikBasari!$E210:$N210,DersMatris_Degerlendirme!O$4:O$13)/(SUM(DersMatris_Degerlendirme!O$4:O$13)))+(MMULT(NotlarYuzdelikBasari!$AL210:$AU210,DersMatris_Degerlendirme!O$15:O$24)/(SUM(DersMatris_Degerlendirme!O$15:O$24))))/2,0))*(DersMatris!$N$12/100)</f>
        <v>0</v>
      </c>
      <c r="Q210" s="204" cm="1">
        <f t="array" ref="Q210">_xlfn.SINGLE(IFERROR(((MMULT(NotlarYuzdelikBasari!$E210:$N210,DersMatris_Degerlendirme!P$4:P$13)/(SUM(DersMatris_Degerlendirme!P$4:P$13)))+(MMULT(NotlarYuzdelikBasari!$AL210:$AU210,DersMatris_Degerlendirme!P$15:P$24)/(SUM(DersMatris_Degerlendirme!P$15:P$24))))/2,0))*(DersMatris!$O$12/100)</f>
        <v>0</v>
      </c>
      <c r="R210" s="204" cm="1">
        <f t="array" ref="R210">_xlfn.SINGLE(IFERROR(((MMULT(NotlarYuzdelikBasari!$E210:$N210,DersMatris_Degerlendirme!Q$4:Q$13)/(SUM(DersMatris_Degerlendirme!Q$4:Q$13)))+(MMULT(NotlarYuzdelikBasari!$AL210:$AU210,DersMatris_Degerlendirme!Q$15:Q$24)/(SUM(DersMatris_Degerlendirme!Q$15:Q$24))))/2,0))*(DersMatris!$P$12/100)</f>
        <v>0</v>
      </c>
      <c r="S210" s="204" cm="1">
        <f t="array" ref="S210">_xlfn.SINGLE(IFERROR(((MMULT(NotlarYuzdelikBasari!$E210:$N210,DersMatris_Degerlendirme!R$4:R$13)/(SUM(DersMatris_Degerlendirme!R$4:R$13)))+(MMULT(NotlarYuzdelikBasari!$AL210:$AU210,DersMatris_Degerlendirme!R$15:R$24)/(SUM(DersMatris_Degerlendirme!R$15:R$24))))/2,0))*(DersMatris!$Q$12/100)</f>
        <v>0</v>
      </c>
      <c r="U210" s="188">
        <f>IFERROR(
    (
        IFERROR( MMULT(NotlarYuzdelikBasari!$E210:$N210, Degerlendirme!D$4:D$13) / SUM(Degerlendirme!D$4:D$13), 0 ) +
        IFERROR( MMULT(NotlarYuzdelikBasari!$AL210:$AU210, Degerlendirme!D$15:D$24) / SUM(Degerlendirme!D$15:D$24), 0 )
    ) / 2,
    0
)</f>
        <v>0</v>
      </c>
      <c r="V210" s="188">
        <f>IFERROR(
    (
        IFERROR( MMULT(NotlarYuzdelikBasari!$E210:$N210, Degerlendirme!E$4:E$13) / SUM(Degerlendirme!E$4:E$13), 0 ) +
        IFERROR( MMULT(NotlarYuzdelikBasari!$AL210:$AU210, Degerlendirme!E$15:E$24) / SUM(Degerlendirme!E$15:E$24), 0 )
    ) / 2,
    0
)</f>
        <v>0</v>
      </c>
      <c r="W210" s="188">
        <f>IFERROR(
    (
        IFERROR( MMULT(NotlarYuzdelikBasari!$E210:$N210, Degerlendirme!F$4:F$13) / SUM(Degerlendirme!F$4:F$13), 0 ) +
        IFERROR( MMULT(NotlarYuzdelikBasari!$AL210:$AU210, Degerlendirme!F$15:F$24) / SUM(Degerlendirme!F$15:F$24), 0 )
    ) / 2,
    0
)</f>
        <v>0</v>
      </c>
      <c r="X210" s="188">
        <f>IFERROR(
    (
        IFERROR( MMULT(NotlarYuzdelikBasari!$E210:$N210, Degerlendirme!G$4:G$13) / SUM(Degerlendirme!G$4:G$13), 0 ) +
        IFERROR( MMULT(NotlarYuzdelikBasari!$AL210:$AU210, Degerlendirme!G$15:G$24) / SUM(Degerlendirme!G$15:G$24), 0 )
    ) / 2,
    0
)</f>
        <v>0</v>
      </c>
      <c r="Y210" s="188">
        <f>IFERROR(
    (
        IFERROR( MMULT(NotlarYuzdelikBasari!$E210:$N210, Degerlendirme!H$4:H$13) / SUM(Degerlendirme!H$4:H$13), 0 ) +
        IFERROR( MMULT(NotlarYuzdelikBasari!$AL210:$AU210, Degerlendirme!H$15:H$24) / SUM(Degerlendirme!H$15:H$24), 0 )
    ) / 2,
    0
)</f>
        <v>0</v>
      </c>
      <c r="Z210" s="188">
        <f>IFERROR(
    (
        IFERROR( MMULT(NotlarYuzdelikBasari!$E210:$N210, Degerlendirme!I$4:I$13) / SUM(Degerlendirme!I$4:I$13), 0 ) +
        IFERROR( MMULT(NotlarYuzdelikBasari!$AL210:$AU210, Degerlendirme!I$15:I$24) / SUM(Degerlendirme!I$15:I$24), 0 )
    ) / 2,
    0
)</f>
        <v>0</v>
      </c>
      <c r="AA210" s="188">
        <f>IFERROR(
    (
        IFERROR( MMULT(NotlarYuzdelikBasari!$E210:$N210, Degerlendirme!J$4:J$13) / SUM(Degerlendirme!J$4:J$13), 0 ) +
        IFERROR( MMULT(NotlarYuzdelikBasari!$AL210:$AU210, Degerlendirme!J$15:J$24) / SUM(Degerlendirme!J$15:J$24), 0 )
    ) / 2,
    0
)</f>
        <v>0</v>
      </c>
      <c r="AB210" s="188">
        <f>IFERROR(
    (
        IFERROR( MMULT(NotlarYuzdelikBasari!$E210:$N210, Degerlendirme!K$4:K$13) / SUM(Degerlendirme!K$4:K$13), 0 ) +
        IFERROR( MMULT(NotlarYuzdelikBasari!$AL210:$AU210, Degerlendirme!K$15:K$24) / SUM(Degerlendirme!K$15:K$24), 0 )
    ) / 2,
    0
)</f>
        <v>0</v>
      </c>
    </row>
    <row r="211" spans="1:28" x14ac:dyDescent="0.25">
      <c r="A211" s="94">
        <v>209</v>
      </c>
      <c r="B211" s="143" t="str">
        <f>IF(Notlar!B211&lt;&gt;"",Notlar!B211,"")</f>
        <v/>
      </c>
      <c r="C211" s="144" t="str">
        <f>IF(Notlar!C211&lt;&gt;"",Notlar!C211,"")</f>
        <v/>
      </c>
      <c r="D211" s="184" t="str">
        <f>IF(Notlar!D211&lt;&gt;"",Notlar!D211,"")</f>
        <v/>
      </c>
      <c r="E211" s="208" cm="1">
        <f t="array" ref="E211">_xlfn.SINGLE(IFERROR(((MMULT(NotlarYuzdelikBasari!$E211:$N211,DersMatris_Degerlendirme!D$4:D$13)/(SUM(DersMatris_Degerlendirme!D$4:D$13)))+(MMULT(NotlarYuzdelikBasari!$AL211:$AU211,DersMatris_Degerlendirme!D$15:D$24)/(SUM(DersMatris_Degerlendirme!D$15:D$24))))/2,0))*(DersMatris!$C$12/100)</f>
        <v>0</v>
      </c>
      <c r="F211" s="208" cm="1">
        <f t="array" ref="F211">_xlfn.SINGLE(IFERROR(((MMULT(NotlarYuzdelikBasari!$E211:$N211,DersMatris_Degerlendirme!E$4:E$13)/(SUM(DersMatris_Degerlendirme!E$4:E$13)))+(MMULT(NotlarYuzdelikBasari!$AL211:$AU211,DersMatris_Degerlendirme!E$15:E$24)/(SUM(DersMatris_Degerlendirme!E$15:E$24))))/2,0))*(DersMatris!$D$12/100)</f>
        <v>0</v>
      </c>
      <c r="G211" s="204" cm="1">
        <f t="array" ref="G211">_xlfn.SINGLE(IFERROR(((MMULT(NotlarYuzdelikBasari!$E211:$N211,DersMatris_Degerlendirme!F$4:F$13)/(SUM(DersMatris_Degerlendirme!F$4:F$13)))+(MMULT(NotlarYuzdelikBasari!$AL211:$AU211,DersMatris_Degerlendirme!F$15:F$24)/(SUM(DersMatris_Degerlendirme!F$15:F$24))))/2,0))*(DersMatris!$E$12/100)</f>
        <v>0</v>
      </c>
      <c r="H211" s="204" cm="1">
        <f t="array" ref="H211">_xlfn.SINGLE(IFERROR(((MMULT(NotlarYuzdelikBasari!$E211:$N211,DersMatris_Degerlendirme!G$4:G$13)/(SUM(DersMatris_Degerlendirme!G$4:G$13)))+(MMULT(NotlarYuzdelikBasari!$AL211:$AU211,DersMatris_Degerlendirme!G$15:G$24)/(SUM(DersMatris_Degerlendirme!G$15:G$24))))/2,0))*(DersMatris!$F$12/100)</f>
        <v>0</v>
      </c>
      <c r="I211" s="204" cm="1">
        <f t="array" ref="I211">_xlfn.SINGLE(IFERROR(((MMULT(NotlarYuzdelikBasari!$E211:$N211,DersMatris_Degerlendirme!H$4:H$13)/(SUM(DersMatris_Degerlendirme!H$4:H$13)))+(MMULT(NotlarYuzdelikBasari!$AL211:$AU211,DersMatris_Degerlendirme!H$15:H$24)/(SUM(DersMatris_Degerlendirme!H$15:H$24))))/2,0))*(DersMatris!$G$12/100)</f>
        <v>0</v>
      </c>
      <c r="J211" s="204" cm="1">
        <f t="array" ref="J211">_xlfn.SINGLE(IFERROR(((MMULT(NotlarYuzdelikBasari!$E211:$N211,DersMatris_Degerlendirme!I$4:I$13)/(SUM(DersMatris_Degerlendirme!I$4:I$13)))+(MMULT(NotlarYuzdelikBasari!$AL211:$AU211,DersMatris_Degerlendirme!I$15:I$24)/(SUM(DersMatris_Degerlendirme!I$15:I$24))))/2,0))*(DersMatris!$H$12/100)</f>
        <v>0</v>
      </c>
      <c r="K211" s="204" cm="1">
        <f t="array" ref="K211">_xlfn.SINGLE(IFERROR(((MMULT(NotlarYuzdelikBasari!$E211:$N211,DersMatris_Degerlendirme!J$4:J$13)/(SUM(DersMatris_Degerlendirme!J$4:J$13)))+(MMULT(NotlarYuzdelikBasari!$AL211:$AU211,DersMatris_Degerlendirme!J$15:J$24)/(SUM(DersMatris_Degerlendirme!J$15:J$24))))/2,0))*(DersMatris!$I$12/100)</f>
        <v>0</v>
      </c>
      <c r="L211" s="204" cm="1">
        <f t="array" ref="L211">_xlfn.SINGLE(IFERROR(((MMULT(NotlarYuzdelikBasari!$E211:$N211,DersMatris_Degerlendirme!K$4:K$13)/(SUM(DersMatris_Degerlendirme!K$4:K$13)))+(MMULT(NotlarYuzdelikBasari!$AL211:$AU211,DersMatris_Degerlendirme!K$15:K$24)/(SUM(DersMatris_Degerlendirme!K$15:K$24))))/2,0))*(DersMatris!$J$12/100)</f>
        <v>0</v>
      </c>
      <c r="M211" s="204" cm="1">
        <f t="array" ref="M211">_xlfn.SINGLE(IFERROR(((MMULT(NotlarYuzdelikBasari!$E211:$N211,DersMatris_Degerlendirme!L$4:L$13)/(SUM(DersMatris_Degerlendirme!L$4:L$13)))+(MMULT(NotlarYuzdelikBasari!$AL211:$AU211,DersMatris_Degerlendirme!L$15:L$24)/(SUM(DersMatris_Degerlendirme!L$15:L$24))))/2,0))*(DersMatris!$K$12/100)</f>
        <v>0</v>
      </c>
      <c r="N211" s="204" cm="1">
        <f t="array" ref="N211">_xlfn.SINGLE(IFERROR(((MMULT(NotlarYuzdelikBasari!$E211:$N211,DersMatris_Degerlendirme!M$4:M$13)/(SUM(DersMatris_Degerlendirme!M$4:M$13)))+(MMULT(NotlarYuzdelikBasari!$AL211:$AU211,DersMatris_Degerlendirme!M$15:M$24)/(SUM(DersMatris_Degerlendirme!M$15:M$24))))/2,0))*(DersMatris!$L$12/100)</f>
        <v>0</v>
      </c>
      <c r="O211" s="204" cm="1">
        <f t="array" ref="O211">_xlfn.SINGLE(IFERROR(((MMULT(NotlarYuzdelikBasari!$E211:$N211,DersMatris_Degerlendirme!N$4:N$13)/(SUM(DersMatris_Degerlendirme!N$4:N$13)))+(MMULT(NotlarYuzdelikBasari!$AL211:$AU211,DersMatris_Degerlendirme!N$15:N$24)/(SUM(DersMatris_Degerlendirme!N$15:N$24))))/2,0))*(DersMatris!$M$12/100)</f>
        <v>0</v>
      </c>
      <c r="P211" s="204" cm="1">
        <f t="array" ref="P211">_xlfn.SINGLE(IFERROR(((MMULT(NotlarYuzdelikBasari!$E211:$N211,DersMatris_Degerlendirme!O$4:O$13)/(SUM(DersMatris_Degerlendirme!O$4:O$13)))+(MMULT(NotlarYuzdelikBasari!$AL211:$AU211,DersMatris_Degerlendirme!O$15:O$24)/(SUM(DersMatris_Degerlendirme!O$15:O$24))))/2,0))*(DersMatris!$N$12/100)</f>
        <v>0</v>
      </c>
      <c r="Q211" s="204" cm="1">
        <f t="array" ref="Q211">_xlfn.SINGLE(IFERROR(((MMULT(NotlarYuzdelikBasari!$E211:$N211,DersMatris_Degerlendirme!P$4:P$13)/(SUM(DersMatris_Degerlendirme!P$4:P$13)))+(MMULT(NotlarYuzdelikBasari!$AL211:$AU211,DersMatris_Degerlendirme!P$15:P$24)/(SUM(DersMatris_Degerlendirme!P$15:P$24))))/2,0))*(DersMatris!$O$12/100)</f>
        <v>0</v>
      </c>
      <c r="R211" s="204" cm="1">
        <f t="array" ref="R211">_xlfn.SINGLE(IFERROR(((MMULT(NotlarYuzdelikBasari!$E211:$N211,DersMatris_Degerlendirme!Q$4:Q$13)/(SUM(DersMatris_Degerlendirme!Q$4:Q$13)))+(MMULT(NotlarYuzdelikBasari!$AL211:$AU211,DersMatris_Degerlendirme!Q$15:Q$24)/(SUM(DersMatris_Degerlendirme!Q$15:Q$24))))/2,0))*(DersMatris!$P$12/100)</f>
        <v>0</v>
      </c>
      <c r="S211" s="204" cm="1">
        <f t="array" ref="S211">_xlfn.SINGLE(IFERROR(((MMULT(NotlarYuzdelikBasari!$E211:$N211,DersMatris_Degerlendirme!R$4:R$13)/(SUM(DersMatris_Degerlendirme!R$4:R$13)))+(MMULT(NotlarYuzdelikBasari!$AL211:$AU211,DersMatris_Degerlendirme!R$15:R$24)/(SUM(DersMatris_Degerlendirme!R$15:R$24))))/2,0))*(DersMatris!$Q$12/100)</f>
        <v>0</v>
      </c>
      <c r="U211" s="188">
        <f>IFERROR(
    (
        IFERROR( MMULT(NotlarYuzdelikBasari!$E211:$N211, Degerlendirme!D$4:D$13) / SUM(Degerlendirme!D$4:D$13), 0 ) +
        IFERROR( MMULT(NotlarYuzdelikBasari!$AL211:$AU211, Degerlendirme!D$15:D$24) / SUM(Degerlendirme!D$15:D$24), 0 )
    ) / 2,
    0
)</f>
        <v>0</v>
      </c>
      <c r="V211" s="188">
        <f>IFERROR(
    (
        IFERROR( MMULT(NotlarYuzdelikBasari!$E211:$N211, Degerlendirme!E$4:E$13) / SUM(Degerlendirme!E$4:E$13), 0 ) +
        IFERROR( MMULT(NotlarYuzdelikBasari!$AL211:$AU211, Degerlendirme!E$15:E$24) / SUM(Degerlendirme!E$15:E$24), 0 )
    ) / 2,
    0
)</f>
        <v>0</v>
      </c>
      <c r="W211" s="188">
        <f>IFERROR(
    (
        IFERROR( MMULT(NotlarYuzdelikBasari!$E211:$N211, Degerlendirme!F$4:F$13) / SUM(Degerlendirme!F$4:F$13), 0 ) +
        IFERROR( MMULT(NotlarYuzdelikBasari!$AL211:$AU211, Degerlendirme!F$15:F$24) / SUM(Degerlendirme!F$15:F$24), 0 )
    ) / 2,
    0
)</f>
        <v>0</v>
      </c>
      <c r="X211" s="188">
        <f>IFERROR(
    (
        IFERROR( MMULT(NotlarYuzdelikBasari!$E211:$N211, Degerlendirme!G$4:G$13) / SUM(Degerlendirme!G$4:G$13), 0 ) +
        IFERROR( MMULT(NotlarYuzdelikBasari!$AL211:$AU211, Degerlendirme!G$15:G$24) / SUM(Degerlendirme!G$15:G$24), 0 )
    ) / 2,
    0
)</f>
        <v>0</v>
      </c>
      <c r="Y211" s="188">
        <f>IFERROR(
    (
        IFERROR( MMULT(NotlarYuzdelikBasari!$E211:$N211, Degerlendirme!H$4:H$13) / SUM(Degerlendirme!H$4:H$13), 0 ) +
        IFERROR( MMULT(NotlarYuzdelikBasari!$AL211:$AU211, Degerlendirme!H$15:H$24) / SUM(Degerlendirme!H$15:H$24), 0 )
    ) / 2,
    0
)</f>
        <v>0</v>
      </c>
      <c r="Z211" s="188">
        <f>IFERROR(
    (
        IFERROR( MMULT(NotlarYuzdelikBasari!$E211:$N211, Degerlendirme!I$4:I$13) / SUM(Degerlendirme!I$4:I$13), 0 ) +
        IFERROR( MMULT(NotlarYuzdelikBasari!$AL211:$AU211, Degerlendirme!I$15:I$24) / SUM(Degerlendirme!I$15:I$24), 0 )
    ) / 2,
    0
)</f>
        <v>0</v>
      </c>
      <c r="AA211" s="188">
        <f>IFERROR(
    (
        IFERROR( MMULT(NotlarYuzdelikBasari!$E211:$N211, Degerlendirme!J$4:J$13) / SUM(Degerlendirme!J$4:J$13), 0 ) +
        IFERROR( MMULT(NotlarYuzdelikBasari!$AL211:$AU211, Degerlendirme!J$15:J$24) / SUM(Degerlendirme!J$15:J$24), 0 )
    ) / 2,
    0
)</f>
        <v>0</v>
      </c>
      <c r="AB211" s="188">
        <f>IFERROR(
    (
        IFERROR( MMULT(NotlarYuzdelikBasari!$E211:$N211, Degerlendirme!K$4:K$13) / SUM(Degerlendirme!K$4:K$13), 0 ) +
        IFERROR( MMULT(NotlarYuzdelikBasari!$AL211:$AU211, Degerlendirme!K$15:K$24) / SUM(Degerlendirme!K$15:K$24), 0 )
    ) / 2,
    0
)</f>
        <v>0</v>
      </c>
    </row>
    <row r="212" spans="1:28" x14ac:dyDescent="0.25">
      <c r="A212" s="95">
        <v>210</v>
      </c>
      <c r="B212" s="141" t="str">
        <f>IF(Notlar!B212&lt;&gt;"",Notlar!B212,"")</f>
        <v/>
      </c>
      <c r="C212" s="142" t="str">
        <f>IF(Notlar!C212&lt;&gt;"",Notlar!C212,"")</f>
        <v/>
      </c>
      <c r="D212" s="183" t="str">
        <f>IF(Notlar!D212&lt;&gt;"",Notlar!D212,"")</f>
        <v/>
      </c>
      <c r="E212" s="208" cm="1">
        <f t="array" ref="E212">_xlfn.SINGLE(IFERROR(((MMULT(NotlarYuzdelikBasari!$E212:$N212,DersMatris_Degerlendirme!D$4:D$13)/(SUM(DersMatris_Degerlendirme!D$4:D$13)))+(MMULT(NotlarYuzdelikBasari!$AL212:$AU212,DersMatris_Degerlendirme!D$15:D$24)/(SUM(DersMatris_Degerlendirme!D$15:D$24))))/2,0))*(DersMatris!$C$12/100)</f>
        <v>0</v>
      </c>
      <c r="F212" s="208" cm="1">
        <f t="array" ref="F212">_xlfn.SINGLE(IFERROR(((MMULT(NotlarYuzdelikBasari!$E212:$N212,DersMatris_Degerlendirme!E$4:E$13)/(SUM(DersMatris_Degerlendirme!E$4:E$13)))+(MMULT(NotlarYuzdelikBasari!$AL212:$AU212,DersMatris_Degerlendirme!E$15:E$24)/(SUM(DersMatris_Degerlendirme!E$15:E$24))))/2,0))*(DersMatris!$D$12/100)</f>
        <v>0</v>
      </c>
      <c r="G212" s="204" cm="1">
        <f t="array" ref="G212">_xlfn.SINGLE(IFERROR(((MMULT(NotlarYuzdelikBasari!$E212:$N212,DersMatris_Degerlendirme!F$4:F$13)/(SUM(DersMatris_Degerlendirme!F$4:F$13)))+(MMULT(NotlarYuzdelikBasari!$AL212:$AU212,DersMatris_Degerlendirme!F$15:F$24)/(SUM(DersMatris_Degerlendirme!F$15:F$24))))/2,0))*(DersMatris!$E$12/100)</f>
        <v>0</v>
      </c>
      <c r="H212" s="204" cm="1">
        <f t="array" ref="H212">_xlfn.SINGLE(IFERROR(((MMULT(NotlarYuzdelikBasari!$E212:$N212,DersMatris_Degerlendirme!G$4:G$13)/(SUM(DersMatris_Degerlendirme!G$4:G$13)))+(MMULT(NotlarYuzdelikBasari!$AL212:$AU212,DersMatris_Degerlendirme!G$15:G$24)/(SUM(DersMatris_Degerlendirme!G$15:G$24))))/2,0))*(DersMatris!$F$12/100)</f>
        <v>0</v>
      </c>
      <c r="I212" s="204" cm="1">
        <f t="array" ref="I212">_xlfn.SINGLE(IFERROR(((MMULT(NotlarYuzdelikBasari!$E212:$N212,DersMatris_Degerlendirme!H$4:H$13)/(SUM(DersMatris_Degerlendirme!H$4:H$13)))+(MMULT(NotlarYuzdelikBasari!$AL212:$AU212,DersMatris_Degerlendirme!H$15:H$24)/(SUM(DersMatris_Degerlendirme!H$15:H$24))))/2,0))*(DersMatris!$G$12/100)</f>
        <v>0</v>
      </c>
      <c r="J212" s="204" cm="1">
        <f t="array" ref="J212">_xlfn.SINGLE(IFERROR(((MMULT(NotlarYuzdelikBasari!$E212:$N212,DersMatris_Degerlendirme!I$4:I$13)/(SUM(DersMatris_Degerlendirme!I$4:I$13)))+(MMULT(NotlarYuzdelikBasari!$AL212:$AU212,DersMatris_Degerlendirme!I$15:I$24)/(SUM(DersMatris_Degerlendirme!I$15:I$24))))/2,0))*(DersMatris!$H$12/100)</f>
        <v>0</v>
      </c>
      <c r="K212" s="204" cm="1">
        <f t="array" ref="K212">_xlfn.SINGLE(IFERROR(((MMULT(NotlarYuzdelikBasari!$E212:$N212,DersMatris_Degerlendirme!J$4:J$13)/(SUM(DersMatris_Degerlendirme!J$4:J$13)))+(MMULT(NotlarYuzdelikBasari!$AL212:$AU212,DersMatris_Degerlendirme!J$15:J$24)/(SUM(DersMatris_Degerlendirme!J$15:J$24))))/2,0))*(DersMatris!$I$12/100)</f>
        <v>0</v>
      </c>
      <c r="L212" s="204" cm="1">
        <f t="array" ref="L212">_xlfn.SINGLE(IFERROR(((MMULT(NotlarYuzdelikBasari!$E212:$N212,DersMatris_Degerlendirme!K$4:K$13)/(SUM(DersMatris_Degerlendirme!K$4:K$13)))+(MMULT(NotlarYuzdelikBasari!$AL212:$AU212,DersMatris_Degerlendirme!K$15:K$24)/(SUM(DersMatris_Degerlendirme!K$15:K$24))))/2,0))*(DersMatris!$J$12/100)</f>
        <v>0</v>
      </c>
      <c r="M212" s="204" cm="1">
        <f t="array" ref="M212">_xlfn.SINGLE(IFERROR(((MMULT(NotlarYuzdelikBasari!$E212:$N212,DersMatris_Degerlendirme!L$4:L$13)/(SUM(DersMatris_Degerlendirme!L$4:L$13)))+(MMULT(NotlarYuzdelikBasari!$AL212:$AU212,DersMatris_Degerlendirme!L$15:L$24)/(SUM(DersMatris_Degerlendirme!L$15:L$24))))/2,0))*(DersMatris!$K$12/100)</f>
        <v>0</v>
      </c>
      <c r="N212" s="204" cm="1">
        <f t="array" ref="N212">_xlfn.SINGLE(IFERROR(((MMULT(NotlarYuzdelikBasari!$E212:$N212,DersMatris_Degerlendirme!M$4:M$13)/(SUM(DersMatris_Degerlendirme!M$4:M$13)))+(MMULT(NotlarYuzdelikBasari!$AL212:$AU212,DersMatris_Degerlendirme!M$15:M$24)/(SUM(DersMatris_Degerlendirme!M$15:M$24))))/2,0))*(DersMatris!$L$12/100)</f>
        <v>0</v>
      </c>
      <c r="O212" s="204" cm="1">
        <f t="array" ref="O212">_xlfn.SINGLE(IFERROR(((MMULT(NotlarYuzdelikBasari!$E212:$N212,DersMatris_Degerlendirme!N$4:N$13)/(SUM(DersMatris_Degerlendirme!N$4:N$13)))+(MMULT(NotlarYuzdelikBasari!$AL212:$AU212,DersMatris_Degerlendirme!N$15:N$24)/(SUM(DersMatris_Degerlendirme!N$15:N$24))))/2,0))*(DersMatris!$M$12/100)</f>
        <v>0</v>
      </c>
      <c r="P212" s="204" cm="1">
        <f t="array" ref="P212">_xlfn.SINGLE(IFERROR(((MMULT(NotlarYuzdelikBasari!$E212:$N212,DersMatris_Degerlendirme!O$4:O$13)/(SUM(DersMatris_Degerlendirme!O$4:O$13)))+(MMULT(NotlarYuzdelikBasari!$AL212:$AU212,DersMatris_Degerlendirme!O$15:O$24)/(SUM(DersMatris_Degerlendirme!O$15:O$24))))/2,0))*(DersMatris!$N$12/100)</f>
        <v>0</v>
      </c>
      <c r="Q212" s="204" cm="1">
        <f t="array" ref="Q212">_xlfn.SINGLE(IFERROR(((MMULT(NotlarYuzdelikBasari!$E212:$N212,DersMatris_Degerlendirme!P$4:P$13)/(SUM(DersMatris_Degerlendirme!P$4:P$13)))+(MMULT(NotlarYuzdelikBasari!$AL212:$AU212,DersMatris_Degerlendirme!P$15:P$24)/(SUM(DersMatris_Degerlendirme!P$15:P$24))))/2,0))*(DersMatris!$O$12/100)</f>
        <v>0</v>
      </c>
      <c r="R212" s="204" cm="1">
        <f t="array" ref="R212">_xlfn.SINGLE(IFERROR(((MMULT(NotlarYuzdelikBasari!$E212:$N212,DersMatris_Degerlendirme!Q$4:Q$13)/(SUM(DersMatris_Degerlendirme!Q$4:Q$13)))+(MMULT(NotlarYuzdelikBasari!$AL212:$AU212,DersMatris_Degerlendirme!Q$15:Q$24)/(SUM(DersMatris_Degerlendirme!Q$15:Q$24))))/2,0))*(DersMatris!$P$12/100)</f>
        <v>0</v>
      </c>
      <c r="S212" s="204" cm="1">
        <f t="array" ref="S212">_xlfn.SINGLE(IFERROR(((MMULT(NotlarYuzdelikBasari!$E212:$N212,DersMatris_Degerlendirme!R$4:R$13)/(SUM(DersMatris_Degerlendirme!R$4:R$13)))+(MMULT(NotlarYuzdelikBasari!$AL212:$AU212,DersMatris_Degerlendirme!R$15:R$24)/(SUM(DersMatris_Degerlendirme!R$15:R$24))))/2,0))*(DersMatris!$Q$12/100)</f>
        <v>0</v>
      </c>
      <c r="U212" s="188">
        <f>IFERROR(
    (
        IFERROR( MMULT(NotlarYuzdelikBasari!$E212:$N212, Degerlendirme!D$4:D$13) / SUM(Degerlendirme!D$4:D$13), 0 ) +
        IFERROR( MMULT(NotlarYuzdelikBasari!$AL212:$AU212, Degerlendirme!D$15:D$24) / SUM(Degerlendirme!D$15:D$24), 0 )
    ) / 2,
    0
)</f>
        <v>0</v>
      </c>
      <c r="V212" s="188">
        <f>IFERROR(
    (
        IFERROR( MMULT(NotlarYuzdelikBasari!$E212:$N212, Degerlendirme!E$4:E$13) / SUM(Degerlendirme!E$4:E$13), 0 ) +
        IFERROR( MMULT(NotlarYuzdelikBasari!$AL212:$AU212, Degerlendirme!E$15:E$24) / SUM(Degerlendirme!E$15:E$24), 0 )
    ) / 2,
    0
)</f>
        <v>0</v>
      </c>
      <c r="W212" s="188">
        <f>IFERROR(
    (
        IFERROR( MMULT(NotlarYuzdelikBasari!$E212:$N212, Degerlendirme!F$4:F$13) / SUM(Degerlendirme!F$4:F$13), 0 ) +
        IFERROR( MMULT(NotlarYuzdelikBasari!$AL212:$AU212, Degerlendirme!F$15:F$24) / SUM(Degerlendirme!F$15:F$24), 0 )
    ) / 2,
    0
)</f>
        <v>0</v>
      </c>
      <c r="X212" s="188">
        <f>IFERROR(
    (
        IFERROR( MMULT(NotlarYuzdelikBasari!$E212:$N212, Degerlendirme!G$4:G$13) / SUM(Degerlendirme!G$4:G$13), 0 ) +
        IFERROR( MMULT(NotlarYuzdelikBasari!$AL212:$AU212, Degerlendirme!G$15:G$24) / SUM(Degerlendirme!G$15:G$24), 0 )
    ) / 2,
    0
)</f>
        <v>0</v>
      </c>
      <c r="Y212" s="188">
        <f>IFERROR(
    (
        IFERROR( MMULT(NotlarYuzdelikBasari!$E212:$N212, Degerlendirme!H$4:H$13) / SUM(Degerlendirme!H$4:H$13), 0 ) +
        IFERROR( MMULT(NotlarYuzdelikBasari!$AL212:$AU212, Degerlendirme!H$15:H$24) / SUM(Degerlendirme!H$15:H$24), 0 )
    ) / 2,
    0
)</f>
        <v>0</v>
      </c>
      <c r="Z212" s="188">
        <f>IFERROR(
    (
        IFERROR( MMULT(NotlarYuzdelikBasari!$E212:$N212, Degerlendirme!I$4:I$13) / SUM(Degerlendirme!I$4:I$13), 0 ) +
        IFERROR( MMULT(NotlarYuzdelikBasari!$AL212:$AU212, Degerlendirme!I$15:I$24) / SUM(Degerlendirme!I$15:I$24), 0 )
    ) / 2,
    0
)</f>
        <v>0</v>
      </c>
      <c r="AA212" s="188">
        <f>IFERROR(
    (
        IFERROR( MMULT(NotlarYuzdelikBasari!$E212:$N212, Degerlendirme!J$4:J$13) / SUM(Degerlendirme!J$4:J$13), 0 ) +
        IFERROR( MMULT(NotlarYuzdelikBasari!$AL212:$AU212, Degerlendirme!J$15:J$24) / SUM(Degerlendirme!J$15:J$24), 0 )
    ) / 2,
    0
)</f>
        <v>0</v>
      </c>
      <c r="AB212" s="188">
        <f>IFERROR(
    (
        IFERROR( MMULT(NotlarYuzdelikBasari!$E212:$N212, Degerlendirme!K$4:K$13) / SUM(Degerlendirme!K$4:K$13), 0 ) +
        IFERROR( MMULT(NotlarYuzdelikBasari!$AL212:$AU212, Degerlendirme!K$15:K$24) / SUM(Degerlendirme!K$15:K$24), 0 )
    ) / 2,
    0
)</f>
        <v>0</v>
      </c>
    </row>
    <row r="213" spans="1:28" x14ac:dyDescent="0.25">
      <c r="A213" s="94">
        <v>211</v>
      </c>
      <c r="B213" s="143" t="str">
        <f>IF(Notlar!B213&lt;&gt;"",Notlar!B213,"")</f>
        <v/>
      </c>
      <c r="C213" s="144" t="str">
        <f>IF(Notlar!C213&lt;&gt;"",Notlar!C213,"")</f>
        <v/>
      </c>
      <c r="D213" s="184" t="str">
        <f>IF(Notlar!D213&lt;&gt;"",Notlar!D213,"")</f>
        <v/>
      </c>
      <c r="E213" s="208" cm="1">
        <f t="array" ref="E213">_xlfn.SINGLE(IFERROR(((MMULT(NotlarYuzdelikBasari!$E213:$N213,DersMatris_Degerlendirme!D$4:D$13)/(SUM(DersMatris_Degerlendirme!D$4:D$13)))+(MMULT(NotlarYuzdelikBasari!$AL213:$AU213,DersMatris_Degerlendirme!D$15:D$24)/(SUM(DersMatris_Degerlendirme!D$15:D$24))))/2,0))*(DersMatris!$C$12/100)</f>
        <v>0</v>
      </c>
      <c r="F213" s="208" cm="1">
        <f t="array" ref="F213">_xlfn.SINGLE(IFERROR(((MMULT(NotlarYuzdelikBasari!$E213:$N213,DersMatris_Degerlendirme!E$4:E$13)/(SUM(DersMatris_Degerlendirme!E$4:E$13)))+(MMULT(NotlarYuzdelikBasari!$AL213:$AU213,DersMatris_Degerlendirme!E$15:E$24)/(SUM(DersMatris_Degerlendirme!E$15:E$24))))/2,0))*(DersMatris!$D$12/100)</f>
        <v>0</v>
      </c>
      <c r="G213" s="204" cm="1">
        <f t="array" ref="G213">_xlfn.SINGLE(IFERROR(((MMULT(NotlarYuzdelikBasari!$E213:$N213,DersMatris_Degerlendirme!F$4:F$13)/(SUM(DersMatris_Degerlendirme!F$4:F$13)))+(MMULT(NotlarYuzdelikBasari!$AL213:$AU213,DersMatris_Degerlendirme!F$15:F$24)/(SUM(DersMatris_Degerlendirme!F$15:F$24))))/2,0))*(DersMatris!$E$12/100)</f>
        <v>0</v>
      </c>
      <c r="H213" s="204" cm="1">
        <f t="array" ref="H213">_xlfn.SINGLE(IFERROR(((MMULT(NotlarYuzdelikBasari!$E213:$N213,DersMatris_Degerlendirme!G$4:G$13)/(SUM(DersMatris_Degerlendirme!G$4:G$13)))+(MMULT(NotlarYuzdelikBasari!$AL213:$AU213,DersMatris_Degerlendirme!G$15:G$24)/(SUM(DersMatris_Degerlendirme!G$15:G$24))))/2,0))*(DersMatris!$F$12/100)</f>
        <v>0</v>
      </c>
      <c r="I213" s="204" cm="1">
        <f t="array" ref="I213">_xlfn.SINGLE(IFERROR(((MMULT(NotlarYuzdelikBasari!$E213:$N213,DersMatris_Degerlendirme!H$4:H$13)/(SUM(DersMatris_Degerlendirme!H$4:H$13)))+(MMULT(NotlarYuzdelikBasari!$AL213:$AU213,DersMatris_Degerlendirme!H$15:H$24)/(SUM(DersMatris_Degerlendirme!H$15:H$24))))/2,0))*(DersMatris!$G$12/100)</f>
        <v>0</v>
      </c>
      <c r="J213" s="204" cm="1">
        <f t="array" ref="J213">_xlfn.SINGLE(IFERROR(((MMULT(NotlarYuzdelikBasari!$E213:$N213,DersMatris_Degerlendirme!I$4:I$13)/(SUM(DersMatris_Degerlendirme!I$4:I$13)))+(MMULT(NotlarYuzdelikBasari!$AL213:$AU213,DersMatris_Degerlendirme!I$15:I$24)/(SUM(DersMatris_Degerlendirme!I$15:I$24))))/2,0))*(DersMatris!$H$12/100)</f>
        <v>0</v>
      </c>
      <c r="K213" s="204" cm="1">
        <f t="array" ref="K213">_xlfn.SINGLE(IFERROR(((MMULT(NotlarYuzdelikBasari!$E213:$N213,DersMatris_Degerlendirme!J$4:J$13)/(SUM(DersMatris_Degerlendirme!J$4:J$13)))+(MMULT(NotlarYuzdelikBasari!$AL213:$AU213,DersMatris_Degerlendirme!J$15:J$24)/(SUM(DersMatris_Degerlendirme!J$15:J$24))))/2,0))*(DersMatris!$I$12/100)</f>
        <v>0</v>
      </c>
      <c r="L213" s="204" cm="1">
        <f t="array" ref="L213">_xlfn.SINGLE(IFERROR(((MMULT(NotlarYuzdelikBasari!$E213:$N213,DersMatris_Degerlendirme!K$4:K$13)/(SUM(DersMatris_Degerlendirme!K$4:K$13)))+(MMULT(NotlarYuzdelikBasari!$AL213:$AU213,DersMatris_Degerlendirme!K$15:K$24)/(SUM(DersMatris_Degerlendirme!K$15:K$24))))/2,0))*(DersMatris!$J$12/100)</f>
        <v>0</v>
      </c>
      <c r="M213" s="204" cm="1">
        <f t="array" ref="M213">_xlfn.SINGLE(IFERROR(((MMULT(NotlarYuzdelikBasari!$E213:$N213,DersMatris_Degerlendirme!L$4:L$13)/(SUM(DersMatris_Degerlendirme!L$4:L$13)))+(MMULT(NotlarYuzdelikBasari!$AL213:$AU213,DersMatris_Degerlendirme!L$15:L$24)/(SUM(DersMatris_Degerlendirme!L$15:L$24))))/2,0))*(DersMatris!$K$12/100)</f>
        <v>0</v>
      </c>
      <c r="N213" s="204" cm="1">
        <f t="array" ref="N213">_xlfn.SINGLE(IFERROR(((MMULT(NotlarYuzdelikBasari!$E213:$N213,DersMatris_Degerlendirme!M$4:M$13)/(SUM(DersMatris_Degerlendirme!M$4:M$13)))+(MMULT(NotlarYuzdelikBasari!$AL213:$AU213,DersMatris_Degerlendirme!M$15:M$24)/(SUM(DersMatris_Degerlendirme!M$15:M$24))))/2,0))*(DersMatris!$L$12/100)</f>
        <v>0</v>
      </c>
      <c r="O213" s="204" cm="1">
        <f t="array" ref="O213">_xlfn.SINGLE(IFERROR(((MMULT(NotlarYuzdelikBasari!$E213:$N213,DersMatris_Degerlendirme!N$4:N$13)/(SUM(DersMatris_Degerlendirme!N$4:N$13)))+(MMULT(NotlarYuzdelikBasari!$AL213:$AU213,DersMatris_Degerlendirme!N$15:N$24)/(SUM(DersMatris_Degerlendirme!N$15:N$24))))/2,0))*(DersMatris!$M$12/100)</f>
        <v>0</v>
      </c>
      <c r="P213" s="204" cm="1">
        <f t="array" ref="P213">_xlfn.SINGLE(IFERROR(((MMULT(NotlarYuzdelikBasari!$E213:$N213,DersMatris_Degerlendirme!O$4:O$13)/(SUM(DersMatris_Degerlendirme!O$4:O$13)))+(MMULT(NotlarYuzdelikBasari!$AL213:$AU213,DersMatris_Degerlendirme!O$15:O$24)/(SUM(DersMatris_Degerlendirme!O$15:O$24))))/2,0))*(DersMatris!$N$12/100)</f>
        <v>0</v>
      </c>
      <c r="Q213" s="204" cm="1">
        <f t="array" ref="Q213">_xlfn.SINGLE(IFERROR(((MMULT(NotlarYuzdelikBasari!$E213:$N213,DersMatris_Degerlendirme!P$4:P$13)/(SUM(DersMatris_Degerlendirme!P$4:P$13)))+(MMULT(NotlarYuzdelikBasari!$AL213:$AU213,DersMatris_Degerlendirme!P$15:P$24)/(SUM(DersMatris_Degerlendirme!P$15:P$24))))/2,0))*(DersMatris!$O$12/100)</f>
        <v>0</v>
      </c>
      <c r="R213" s="204" cm="1">
        <f t="array" ref="R213">_xlfn.SINGLE(IFERROR(((MMULT(NotlarYuzdelikBasari!$E213:$N213,DersMatris_Degerlendirme!Q$4:Q$13)/(SUM(DersMatris_Degerlendirme!Q$4:Q$13)))+(MMULT(NotlarYuzdelikBasari!$AL213:$AU213,DersMatris_Degerlendirme!Q$15:Q$24)/(SUM(DersMatris_Degerlendirme!Q$15:Q$24))))/2,0))*(DersMatris!$P$12/100)</f>
        <v>0</v>
      </c>
      <c r="S213" s="204" cm="1">
        <f t="array" ref="S213">_xlfn.SINGLE(IFERROR(((MMULT(NotlarYuzdelikBasari!$E213:$N213,DersMatris_Degerlendirme!R$4:R$13)/(SUM(DersMatris_Degerlendirme!R$4:R$13)))+(MMULT(NotlarYuzdelikBasari!$AL213:$AU213,DersMatris_Degerlendirme!R$15:R$24)/(SUM(DersMatris_Degerlendirme!R$15:R$24))))/2,0))*(DersMatris!$Q$12/100)</f>
        <v>0</v>
      </c>
      <c r="U213" s="188">
        <f>IFERROR(
    (
        IFERROR( MMULT(NotlarYuzdelikBasari!$E213:$N213, Degerlendirme!D$4:D$13) / SUM(Degerlendirme!D$4:D$13), 0 ) +
        IFERROR( MMULT(NotlarYuzdelikBasari!$AL213:$AU213, Degerlendirme!D$15:D$24) / SUM(Degerlendirme!D$15:D$24), 0 )
    ) / 2,
    0
)</f>
        <v>0</v>
      </c>
      <c r="V213" s="188">
        <f>IFERROR(
    (
        IFERROR( MMULT(NotlarYuzdelikBasari!$E213:$N213, Degerlendirme!E$4:E$13) / SUM(Degerlendirme!E$4:E$13), 0 ) +
        IFERROR( MMULT(NotlarYuzdelikBasari!$AL213:$AU213, Degerlendirme!E$15:E$24) / SUM(Degerlendirme!E$15:E$24), 0 )
    ) / 2,
    0
)</f>
        <v>0</v>
      </c>
      <c r="W213" s="188">
        <f>IFERROR(
    (
        IFERROR( MMULT(NotlarYuzdelikBasari!$E213:$N213, Degerlendirme!F$4:F$13) / SUM(Degerlendirme!F$4:F$13), 0 ) +
        IFERROR( MMULT(NotlarYuzdelikBasari!$AL213:$AU213, Degerlendirme!F$15:F$24) / SUM(Degerlendirme!F$15:F$24), 0 )
    ) / 2,
    0
)</f>
        <v>0</v>
      </c>
      <c r="X213" s="188">
        <f>IFERROR(
    (
        IFERROR( MMULT(NotlarYuzdelikBasari!$E213:$N213, Degerlendirme!G$4:G$13) / SUM(Degerlendirme!G$4:G$13), 0 ) +
        IFERROR( MMULT(NotlarYuzdelikBasari!$AL213:$AU213, Degerlendirme!G$15:G$24) / SUM(Degerlendirme!G$15:G$24), 0 )
    ) / 2,
    0
)</f>
        <v>0</v>
      </c>
      <c r="Y213" s="188">
        <f>IFERROR(
    (
        IFERROR( MMULT(NotlarYuzdelikBasari!$E213:$N213, Degerlendirme!H$4:H$13) / SUM(Degerlendirme!H$4:H$13), 0 ) +
        IFERROR( MMULT(NotlarYuzdelikBasari!$AL213:$AU213, Degerlendirme!H$15:H$24) / SUM(Degerlendirme!H$15:H$24), 0 )
    ) / 2,
    0
)</f>
        <v>0</v>
      </c>
      <c r="Z213" s="188">
        <f>IFERROR(
    (
        IFERROR( MMULT(NotlarYuzdelikBasari!$E213:$N213, Degerlendirme!I$4:I$13) / SUM(Degerlendirme!I$4:I$13), 0 ) +
        IFERROR( MMULT(NotlarYuzdelikBasari!$AL213:$AU213, Degerlendirme!I$15:I$24) / SUM(Degerlendirme!I$15:I$24), 0 )
    ) / 2,
    0
)</f>
        <v>0</v>
      </c>
      <c r="AA213" s="188">
        <f>IFERROR(
    (
        IFERROR( MMULT(NotlarYuzdelikBasari!$E213:$N213, Degerlendirme!J$4:J$13) / SUM(Degerlendirme!J$4:J$13), 0 ) +
        IFERROR( MMULT(NotlarYuzdelikBasari!$AL213:$AU213, Degerlendirme!J$15:J$24) / SUM(Degerlendirme!J$15:J$24), 0 )
    ) / 2,
    0
)</f>
        <v>0</v>
      </c>
      <c r="AB213" s="188">
        <f>IFERROR(
    (
        IFERROR( MMULT(NotlarYuzdelikBasari!$E213:$N213, Degerlendirme!K$4:K$13) / SUM(Degerlendirme!K$4:K$13), 0 ) +
        IFERROR( MMULT(NotlarYuzdelikBasari!$AL213:$AU213, Degerlendirme!K$15:K$24) / SUM(Degerlendirme!K$15:K$24), 0 )
    ) / 2,
    0
)</f>
        <v>0</v>
      </c>
    </row>
    <row r="214" spans="1:28" x14ac:dyDescent="0.25">
      <c r="A214" s="95">
        <v>212</v>
      </c>
      <c r="B214" s="141" t="str">
        <f>IF(Notlar!B214&lt;&gt;"",Notlar!B214,"")</f>
        <v/>
      </c>
      <c r="C214" s="142" t="str">
        <f>IF(Notlar!C214&lt;&gt;"",Notlar!C214,"")</f>
        <v/>
      </c>
      <c r="D214" s="183" t="str">
        <f>IF(Notlar!D214&lt;&gt;"",Notlar!D214,"")</f>
        <v/>
      </c>
      <c r="E214" s="208" cm="1">
        <f t="array" ref="E214">_xlfn.SINGLE(IFERROR(((MMULT(NotlarYuzdelikBasari!$E214:$N214,DersMatris_Degerlendirme!D$4:D$13)/(SUM(DersMatris_Degerlendirme!D$4:D$13)))+(MMULT(NotlarYuzdelikBasari!$AL214:$AU214,DersMatris_Degerlendirme!D$15:D$24)/(SUM(DersMatris_Degerlendirme!D$15:D$24))))/2,0))*(DersMatris!$C$12/100)</f>
        <v>0</v>
      </c>
      <c r="F214" s="208" cm="1">
        <f t="array" ref="F214">_xlfn.SINGLE(IFERROR(((MMULT(NotlarYuzdelikBasari!$E214:$N214,DersMatris_Degerlendirme!E$4:E$13)/(SUM(DersMatris_Degerlendirme!E$4:E$13)))+(MMULT(NotlarYuzdelikBasari!$AL214:$AU214,DersMatris_Degerlendirme!E$15:E$24)/(SUM(DersMatris_Degerlendirme!E$15:E$24))))/2,0))*(DersMatris!$D$12/100)</f>
        <v>0</v>
      </c>
      <c r="G214" s="204" cm="1">
        <f t="array" ref="G214">_xlfn.SINGLE(IFERROR(((MMULT(NotlarYuzdelikBasari!$E214:$N214,DersMatris_Degerlendirme!F$4:F$13)/(SUM(DersMatris_Degerlendirme!F$4:F$13)))+(MMULT(NotlarYuzdelikBasari!$AL214:$AU214,DersMatris_Degerlendirme!F$15:F$24)/(SUM(DersMatris_Degerlendirme!F$15:F$24))))/2,0))*(DersMatris!$E$12/100)</f>
        <v>0</v>
      </c>
      <c r="H214" s="204" cm="1">
        <f t="array" ref="H214">_xlfn.SINGLE(IFERROR(((MMULT(NotlarYuzdelikBasari!$E214:$N214,DersMatris_Degerlendirme!G$4:G$13)/(SUM(DersMatris_Degerlendirme!G$4:G$13)))+(MMULT(NotlarYuzdelikBasari!$AL214:$AU214,DersMatris_Degerlendirme!G$15:G$24)/(SUM(DersMatris_Degerlendirme!G$15:G$24))))/2,0))*(DersMatris!$F$12/100)</f>
        <v>0</v>
      </c>
      <c r="I214" s="204" cm="1">
        <f t="array" ref="I214">_xlfn.SINGLE(IFERROR(((MMULT(NotlarYuzdelikBasari!$E214:$N214,DersMatris_Degerlendirme!H$4:H$13)/(SUM(DersMatris_Degerlendirme!H$4:H$13)))+(MMULT(NotlarYuzdelikBasari!$AL214:$AU214,DersMatris_Degerlendirme!H$15:H$24)/(SUM(DersMatris_Degerlendirme!H$15:H$24))))/2,0))*(DersMatris!$G$12/100)</f>
        <v>0</v>
      </c>
      <c r="J214" s="204" cm="1">
        <f t="array" ref="J214">_xlfn.SINGLE(IFERROR(((MMULT(NotlarYuzdelikBasari!$E214:$N214,DersMatris_Degerlendirme!I$4:I$13)/(SUM(DersMatris_Degerlendirme!I$4:I$13)))+(MMULT(NotlarYuzdelikBasari!$AL214:$AU214,DersMatris_Degerlendirme!I$15:I$24)/(SUM(DersMatris_Degerlendirme!I$15:I$24))))/2,0))*(DersMatris!$H$12/100)</f>
        <v>0</v>
      </c>
      <c r="K214" s="204" cm="1">
        <f t="array" ref="K214">_xlfn.SINGLE(IFERROR(((MMULT(NotlarYuzdelikBasari!$E214:$N214,DersMatris_Degerlendirme!J$4:J$13)/(SUM(DersMatris_Degerlendirme!J$4:J$13)))+(MMULT(NotlarYuzdelikBasari!$AL214:$AU214,DersMatris_Degerlendirme!J$15:J$24)/(SUM(DersMatris_Degerlendirme!J$15:J$24))))/2,0))*(DersMatris!$I$12/100)</f>
        <v>0</v>
      </c>
      <c r="L214" s="204" cm="1">
        <f t="array" ref="L214">_xlfn.SINGLE(IFERROR(((MMULT(NotlarYuzdelikBasari!$E214:$N214,DersMatris_Degerlendirme!K$4:K$13)/(SUM(DersMatris_Degerlendirme!K$4:K$13)))+(MMULT(NotlarYuzdelikBasari!$AL214:$AU214,DersMatris_Degerlendirme!K$15:K$24)/(SUM(DersMatris_Degerlendirme!K$15:K$24))))/2,0))*(DersMatris!$J$12/100)</f>
        <v>0</v>
      </c>
      <c r="M214" s="204" cm="1">
        <f t="array" ref="M214">_xlfn.SINGLE(IFERROR(((MMULT(NotlarYuzdelikBasari!$E214:$N214,DersMatris_Degerlendirme!L$4:L$13)/(SUM(DersMatris_Degerlendirme!L$4:L$13)))+(MMULT(NotlarYuzdelikBasari!$AL214:$AU214,DersMatris_Degerlendirme!L$15:L$24)/(SUM(DersMatris_Degerlendirme!L$15:L$24))))/2,0))*(DersMatris!$K$12/100)</f>
        <v>0</v>
      </c>
      <c r="N214" s="204" cm="1">
        <f t="array" ref="N214">_xlfn.SINGLE(IFERROR(((MMULT(NotlarYuzdelikBasari!$E214:$N214,DersMatris_Degerlendirme!M$4:M$13)/(SUM(DersMatris_Degerlendirme!M$4:M$13)))+(MMULT(NotlarYuzdelikBasari!$AL214:$AU214,DersMatris_Degerlendirme!M$15:M$24)/(SUM(DersMatris_Degerlendirme!M$15:M$24))))/2,0))*(DersMatris!$L$12/100)</f>
        <v>0</v>
      </c>
      <c r="O214" s="204" cm="1">
        <f t="array" ref="O214">_xlfn.SINGLE(IFERROR(((MMULT(NotlarYuzdelikBasari!$E214:$N214,DersMatris_Degerlendirme!N$4:N$13)/(SUM(DersMatris_Degerlendirme!N$4:N$13)))+(MMULT(NotlarYuzdelikBasari!$AL214:$AU214,DersMatris_Degerlendirme!N$15:N$24)/(SUM(DersMatris_Degerlendirme!N$15:N$24))))/2,0))*(DersMatris!$M$12/100)</f>
        <v>0</v>
      </c>
      <c r="P214" s="204" cm="1">
        <f t="array" ref="P214">_xlfn.SINGLE(IFERROR(((MMULT(NotlarYuzdelikBasari!$E214:$N214,DersMatris_Degerlendirme!O$4:O$13)/(SUM(DersMatris_Degerlendirme!O$4:O$13)))+(MMULT(NotlarYuzdelikBasari!$AL214:$AU214,DersMatris_Degerlendirme!O$15:O$24)/(SUM(DersMatris_Degerlendirme!O$15:O$24))))/2,0))*(DersMatris!$N$12/100)</f>
        <v>0</v>
      </c>
      <c r="Q214" s="204" cm="1">
        <f t="array" ref="Q214">_xlfn.SINGLE(IFERROR(((MMULT(NotlarYuzdelikBasari!$E214:$N214,DersMatris_Degerlendirme!P$4:P$13)/(SUM(DersMatris_Degerlendirme!P$4:P$13)))+(MMULT(NotlarYuzdelikBasari!$AL214:$AU214,DersMatris_Degerlendirme!P$15:P$24)/(SUM(DersMatris_Degerlendirme!P$15:P$24))))/2,0))*(DersMatris!$O$12/100)</f>
        <v>0</v>
      </c>
      <c r="R214" s="204" cm="1">
        <f t="array" ref="R214">_xlfn.SINGLE(IFERROR(((MMULT(NotlarYuzdelikBasari!$E214:$N214,DersMatris_Degerlendirme!Q$4:Q$13)/(SUM(DersMatris_Degerlendirme!Q$4:Q$13)))+(MMULT(NotlarYuzdelikBasari!$AL214:$AU214,DersMatris_Degerlendirme!Q$15:Q$24)/(SUM(DersMatris_Degerlendirme!Q$15:Q$24))))/2,0))*(DersMatris!$P$12/100)</f>
        <v>0</v>
      </c>
      <c r="S214" s="204" cm="1">
        <f t="array" ref="S214">_xlfn.SINGLE(IFERROR(((MMULT(NotlarYuzdelikBasari!$E214:$N214,DersMatris_Degerlendirme!R$4:R$13)/(SUM(DersMatris_Degerlendirme!R$4:R$13)))+(MMULT(NotlarYuzdelikBasari!$AL214:$AU214,DersMatris_Degerlendirme!R$15:R$24)/(SUM(DersMatris_Degerlendirme!R$15:R$24))))/2,0))*(DersMatris!$Q$12/100)</f>
        <v>0</v>
      </c>
      <c r="U214" s="188">
        <f>IFERROR(
    (
        IFERROR( MMULT(NotlarYuzdelikBasari!$E214:$N214, Degerlendirme!D$4:D$13) / SUM(Degerlendirme!D$4:D$13), 0 ) +
        IFERROR( MMULT(NotlarYuzdelikBasari!$AL214:$AU214, Degerlendirme!D$15:D$24) / SUM(Degerlendirme!D$15:D$24), 0 )
    ) / 2,
    0
)</f>
        <v>0</v>
      </c>
      <c r="V214" s="188">
        <f>IFERROR(
    (
        IFERROR( MMULT(NotlarYuzdelikBasari!$E214:$N214, Degerlendirme!E$4:E$13) / SUM(Degerlendirme!E$4:E$13), 0 ) +
        IFERROR( MMULT(NotlarYuzdelikBasari!$AL214:$AU214, Degerlendirme!E$15:E$24) / SUM(Degerlendirme!E$15:E$24), 0 )
    ) / 2,
    0
)</f>
        <v>0</v>
      </c>
      <c r="W214" s="188">
        <f>IFERROR(
    (
        IFERROR( MMULT(NotlarYuzdelikBasari!$E214:$N214, Degerlendirme!F$4:F$13) / SUM(Degerlendirme!F$4:F$13), 0 ) +
        IFERROR( MMULT(NotlarYuzdelikBasari!$AL214:$AU214, Degerlendirme!F$15:F$24) / SUM(Degerlendirme!F$15:F$24), 0 )
    ) / 2,
    0
)</f>
        <v>0</v>
      </c>
      <c r="X214" s="188">
        <f>IFERROR(
    (
        IFERROR( MMULT(NotlarYuzdelikBasari!$E214:$N214, Degerlendirme!G$4:G$13) / SUM(Degerlendirme!G$4:G$13), 0 ) +
        IFERROR( MMULT(NotlarYuzdelikBasari!$AL214:$AU214, Degerlendirme!G$15:G$24) / SUM(Degerlendirme!G$15:G$24), 0 )
    ) / 2,
    0
)</f>
        <v>0</v>
      </c>
      <c r="Y214" s="188">
        <f>IFERROR(
    (
        IFERROR( MMULT(NotlarYuzdelikBasari!$E214:$N214, Degerlendirme!H$4:H$13) / SUM(Degerlendirme!H$4:H$13), 0 ) +
        IFERROR( MMULT(NotlarYuzdelikBasari!$AL214:$AU214, Degerlendirme!H$15:H$24) / SUM(Degerlendirme!H$15:H$24), 0 )
    ) / 2,
    0
)</f>
        <v>0</v>
      </c>
      <c r="Z214" s="188">
        <f>IFERROR(
    (
        IFERROR( MMULT(NotlarYuzdelikBasari!$E214:$N214, Degerlendirme!I$4:I$13) / SUM(Degerlendirme!I$4:I$13), 0 ) +
        IFERROR( MMULT(NotlarYuzdelikBasari!$AL214:$AU214, Degerlendirme!I$15:I$24) / SUM(Degerlendirme!I$15:I$24), 0 )
    ) / 2,
    0
)</f>
        <v>0</v>
      </c>
      <c r="AA214" s="188">
        <f>IFERROR(
    (
        IFERROR( MMULT(NotlarYuzdelikBasari!$E214:$N214, Degerlendirme!J$4:J$13) / SUM(Degerlendirme!J$4:J$13), 0 ) +
        IFERROR( MMULT(NotlarYuzdelikBasari!$AL214:$AU214, Degerlendirme!J$15:J$24) / SUM(Degerlendirme!J$15:J$24), 0 )
    ) / 2,
    0
)</f>
        <v>0</v>
      </c>
      <c r="AB214" s="188">
        <f>IFERROR(
    (
        IFERROR( MMULT(NotlarYuzdelikBasari!$E214:$N214, Degerlendirme!K$4:K$13) / SUM(Degerlendirme!K$4:K$13), 0 ) +
        IFERROR( MMULT(NotlarYuzdelikBasari!$AL214:$AU214, Degerlendirme!K$15:K$24) / SUM(Degerlendirme!K$15:K$24), 0 )
    ) / 2,
    0
)</f>
        <v>0</v>
      </c>
    </row>
    <row r="215" spans="1:28" x14ac:dyDescent="0.25">
      <c r="A215" s="94">
        <v>213</v>
      </c>
      <c r="B215" s="143" t="str">
        <f>IF(Notlar!B215&lt;&gt;"",Notlar!B215,"")</f>
        <v/>
      </c>
      <c r="C215" s="144" t="str">
        <f>IF(Notlar!C215&lt;&gt;"",Notlar!C215,"")</f>
        <v/>
      </c>
      <c r="D215" s="184" t="str">
        <f>IF(Notlar!D215&lt;&gt;"",Notlar!D215,"")</f>
        <v/>
      </c>
      <c r="E215" s="208" cm="1">
        <f t="array" ref="E215">_xlfn.SINGLE(IFERROR(((MMULT(NotlarYuzdelikBasari!$E215:$N215,DersMatris_Degerlendirme!D$4:D$13)/(SUM(DersMatris_Degerlendirme!D$4:D$13)))+(MMULT(NotlarYuzdelikBasari!$AL215:$AU215,DersMatris_Degerlendirme!D$15:D$24)/(SUM(DersMatris_Degerlendirme!D$15:D$24))))/2,0))*(DersMatris!$C$12/100)</f>
        <v>0</v>
      </c>
      <c r="F215" s="208" cm="1">
        <f t="array" ref="F215">_xlfn.SINGLE(IFERROR(((MMULT(NotlarYuzdelikBasari!$E215:$N215,DersMatris_Degerlendirme!E$4:E$13)/(SUM(DersMatris_Degerlendirme!E$4:E$13)))+(MMULT(NotlarYuzdelikBasari!$AL215:$AU215,DersMatris_Degerlendirme!E$15:E$24)/(SUM(DersMatris_Degerlendirme!E$15:E$24))))/2,0))*(DersMatris!$D$12/100)</f>
        <v>0</v>
      </c>
      <c r="G215" s="204" cm="1">
        <f t="array" ref="G215">_xlfn.SINGLE(IFERROR(((MMULT(NotlarYuzdelikBasari!$E215:$N215,DersMatris_Degerlendirme!F$4:F$13)/(SUM(DersMatris_Degerlendirme!F$4:F$13)))+(MMULT(NotlarYuzdelikBasari!$AL215:$AU215,DersMatris_Degerlendirme!F$15:F$24)/(SUM(DersMatris_Degerlendirme!F$15:F$24))))/2,0))*(DersMatris!$E$12/100)</f>
        <v>0</v>
      </c>
      <c r="H215" s="204" cm="1">
        <f t="array" ref="H215">_xlfn.SINGLE(IFERROR(((MMULT(NotlarYuzdelikBasari!$E215:$N215,DersMatris_Degerlendirme!G$4:G$13)/(SUM(DersMatris_Degerlendirme!G$4:G$13)))+(MMULT(NotlarYuzdelikBasari!$AL215:$AU215,DersMatris_Degerlendirme!G$15:G$24)/(SUM(DersMatris_Degerlendirme!G$15:G$24))))/2,0))*(DersMatris!$F$12/100)</f>
        <v>0</v>
      </c>
      <c r="I215" s="204" cm="1">
        <f t="array" ref="I215">_xlfn.SINGLE(IFERROR(((MMULT(NotlarYuzdelikBasari!$E215:$N215,DersMatris_Degerlendirme!H$4:H$13)/(SUM(DersMatris_Degerlendirme!H$4:H$13)))+(MMULT(NotlarYuzdelikBasari!$AL215:$AU215,DersMatris_Degerlendirme!H$15:H$24)/(SUM(DersMatris_Degerlendirme!H$15:H$24))))/2,0))*(DersMatris!$G$12/100)</f>
        <v>0</v>
      </c>
      <c r="J215" s="204" cm="1">
        <f t="array" ref="J215">_xlfn.SINGLE(IFERROR(((MMULT(NotlarYuzdelikBasari!$E215:$N215,DersMatris_Degerlendirme!I$4:I$13)/(SUM(DersMatris_Degerlendirme!I$4:I$13)))+(MMULT(NotlarYuzdelikBasari!$AL215:$AU215,DersMatris_Degerlendirme!I$15:I$24)/(SUM(DersMatris_Degerlendirme!I$15:I$24))))/2,0))*(DersMatris!$H$12/100)</f>
        <v>0</v>
      </c>
      <c r="K215" s="204" cm="1">
        <f t="array" ref="K215">_xlfn.SINGLE(IFERROR(((MMULT(NotlarYuzdelikBasari!$E215:$N215,DersMatris_Degerlendirme!J$4:J$13)/(SUM(DersMatris_Degerlendirme!J$4:J$13)))+(MMULT(NotlarYuzdelikBasari!$AL215:$AU215,DersMatris_Degerlendirme!J$15:J$24)/(SUM(DersMatris_Degerlendirme!J$15:J$24))))/2,0))*(DersMatris!$I$12/100)</f>
        <v>0</v>
      </c>
      <c r="L215" s="204" cm="1">
        <f t="array" ref="L215">_xlfn.SINGLE(IFERROR(((MMULT(NotlarYuzdelikBasari!$E215:$N215,DersMatris_Degerlendirme!K$4:K$13)/(SUM(DersMatris_Degerlendirme!K$4:K$13)))+(MMULT(NotlarYuzdelikBasari!$AL215:$AU215,DersMatris_Degerlendirme!K$15:K$24)/(SUM(DersMatris_Degerlendirme!K$15:K$24))))/2,0))*(DersMatris!$J$12/100)</f>
        <v>0</v>
      </c>
      <c r="M215" s="204" cm="1">
        <f t="array" ref="M215">_xlfn.SINGLE(IFERROR(((MMULT(NotlarYuzdelikBasari!$E215:$N215,DersMatris_Degerlendirme!L$4:L$13)/(SUM(DersMatris_Degerlendirme!L$4:L$13)))+(MMULT(NotlarYuzdelikBasari!$AL215:$AU215,DersMatris_Degerlendirme!L$15:L$24)/(SUM(DersMatris_Degerlendirme!L$15:L$24))))/2,0))*(DersMatris!$K$12/100)</f>
        <v>0</v>
      </c>
      <c r="N215" s="204" cm="1">
        <f t="array" ref="N215">_xlfn.SINGLE(IFERROR(((MMULT(NotlarYuzdelikBasari!$E215:$N215,DersMatris_Degerlendirme!M$4:M$13)/(SUM(DersMatris_Degerlendirme!M$4:M$13)))+(MMULT(NotlarYuzdelikBasari!$AL215:$AU215,DersMatris_Degerlendirme!M$15:M$24)/(SUM(DersMatris_Degerlendirme!M$15:M$24))))/2,0))*(DersMatris!$L$12/100)</f>
        <v>0</v>
      </c>
      <c r="O215" s="204" cm="1">
        <f t="array" ref="O215">_xlfn.SINGLE(IFERROR(((MMULT(NotlarYuzdelikBasari!$E215:$N215,DersMatris_Degerlendirme!N$4:N$13)/(SUM(DersMatris_Degerlendirme!N$4:N$13)))+(MMULT(NotlarYuzdelikBasari!$AL215:$AU215,DersMatris_Degerlendirme!N$15:N$24)/(SUM(DersMatris_Degerlendirme!N$15:N$24))))/2,0))*(DersMatris!$M$12/100)</f>
        <v>0</v>
      </c>
      <c r="P215" s="204" cm="1">
        <f t="array" ref="P215">_xlfn.SINGLE(IFERROR(((MMULT(NotlarYuzdelikBasari!$E215:$N215,DersMatris_Degerlendirme!O$4:O$13)/(SUM(DersMatris_Degerlendirme!O$4:O$13)))+(MMULT(NotlarYuzdelikBasari!$AL215:$AU215,DersMatris_Degerlendirme!O$15:O$24)/(SUM(DersMatris_Degerlendirme!O$15:O$24))))/2,0))*(DersMatris!$N$12/100)</f>
        <v>0</v>
      </c>
      <c r="Q215" s="204" cm="1">
        <f t="array" ref="Q215">_xlfn.SINGLE(IFERROR(((MMULT(NotlarYuzdelikBasari!$E215:$N215,DersMatris_Degerlendirme!P$4:P$13)/(SUM(DersMatris_Degerlendirme!P$4:P$13)))+(MMULT(NotlarYuzdelikBasari!$AL215:$AU215,DersMatris_Degerlendirme!P$15:P$24)/(SUM(DersMatris_Degerlendirme!P$15:P$24))))/2,0))*(DersMatris!$O$12/100)</f>
        <v>0</v>
      </c>
      <c r="R215" s="204" cm="1">
        <f t="array" ref="R215">_xlfn.SINGLE(IFERROR(((MMULT(NotlarYuzdelikBasari!$E215:$N215,DersMatris_Degerlendirme!Q$4:Q$13)/(SUM(DersMatris_Degerlendirme!Q$4:Q$13)))+(MMULT(NotlarYuzdelikBasari!$AL215:$AU215,DersMatris_Degerlendirme!Q$15:Q$24)/(SUM(DersMatris_Degerlendirme!Q$15:Q$24))))/2,0))*(DersMatris!$P$12/100)</f>
        <v>0</v>
      </c>
      <c r="S215" s="204" cm="1">
        <f t="array" ref="S215">_xlfn.SINGLE(IFERROR(((MMULT(NotlarYuzdelikBasari!$E215:$N215,DersMatris_Degerlendirme!R$4:R$13)/(SUM(DersMatris_Degerlendirme!R$4:R$13)))+(MMULT(NotlarYuzdelikBasari!$AL215:$AU215,DersMatris_Degerlendirme!R$15:R$24)/(SUM(DersMatris_Degerlendirme!R$15:R$24))))/2,0))*(DersMatris!$Q$12/100)</f>
        <v>0</v>
      </c>
      <c r="U215" s="188">
        <f>IFERROR(
    (
        IFERROR( MMULT(NotlarYuzdelikBasari!$E215:$N215, Degerlendirme!D$4:D$13) / SUM(Degerlendirme!D$4:D$13), 0 ) +
        IFERROR( MMULT(NotlarYuzdelikBasari!$AL215:$AU215, Degerlendirme!D$15:D$24) / SUM(Degerlendirme!D$15:D$24), 0 )
    ) / 2,
    0
)</f>
        <v>0</v>
      </c>
      <c r="V215" s="188">
        <f>IFERROR(
    (
        IFERROR( MMULT(NotlarYuzdelikBasari!$E215:$N215, Degerlendirme!E$4:E$13) / SUM(Degerlendirme!E$4:E$13), 0 ) +
        IFERROR( MMULT(NotlarYuzdelikBasari!$AL215:$AU215, Degerlendirme!E$15:E$24) / SUM(Degerlendirme!E$15:E$24), 0 )
    ) / 2,
    0
)</f>
        <v>0</v>
      </c>
      <c r="W215" s="188">
        <f>IFERROR(
    (
        IFERROR( MMULT(NotlarYuzdelikBasari!$E215:$N215, Degerlendirme!F$4:F$13) / SUM(Degerlendirme!F$4:F$13), 0 ) +
        IFERROR( MMULT(NotlarYuzdelikBasari!$AL215:$AU215, Degerlendirme!F$15:F$24) / SUM(Degerlendirme!F$15:F$24), 0 )
    ) / 2,
    0
)</f>
        <v>0</v>
      </c>
      <c r="X215" s="188">
        <f>IFERROR(
    (
        IFERROR( MMULT(NotlarYuzdelikBasari!$E215:$N215, Degerlendirme!G$4:G$13) / SUM(Degerlendirme!G$4:G$13), 0 ) +
        IFERROR( MMULT(NotlarYuzdelikBasari!$AL215:$AU215, Degerlendirme!G$15:G$24) / SUM(Degerlendirme!G$15:G$24), 0 )
    ) / 2,
    0
)</f>
        <v>0</v>
      </c>
      <c r="Y215" s="188">
        <f>IFERROR(
    (
        IFERROR( MMULT(NotlarYuzdelikBasari!$E215:$N215, Degerlendirme!H$4:H$13) / SUM(Degerlendirme!H$4:H$13), 0 ) +
        IFERROR( MMULT(NotlarYuzdelikBasari!$AL215:$AU215, Degerlendirme!H$15:H$24) / SUM(Degerlendirme!H$15:H$24), 0 )
    ) / 2,
    0
)</f>
        <v>0</v>
      </c>
      <c r="Z215" s="188">
        <f>IFERROR(
    (
        IFERROR( MMULT(NotlarYuzdelikBasari!$E215:$N215, Degerlendirme!I$4:I$13) / SUM(Degerlendirme!I$4:I$13), 0 ) +
        IFERROR( MMULT(NotlarYuzdelikBasari!$AL215:$AU215, Degerlendirme!I$15:I$24) / SUM(Degerlendirme!I$15:I$24), 0 )
    ) / 2,
    0
)</f>
        <v>0</v>
      </c>
      <c r="AA215" s="188">
        <f>IFERROR(
    (
        IFERROR( MMULT(NotlarYuzdelikBasari!$E215:$N215, Degerlendirme!J$4:J$13) / SUM(Degerlendirme!J$4:J$13), 0 ) +
        IFERROR( MMULT(NotlarYuzdelikBasari!$AL215:$AU215, Degerlendirme!J$15:J$24) / SUM(Degerlendirme!J$15:J$24), 0 )
    ) / 2,
    0
)</f>
        <v>0</v>
      </c>
      <c r="AB215" s="188">
        <f>IFERROR(
    (
        IFERROR( MMULT(NotlarYuzdelikBasari!$E215:$N215, Degerlendirme!K$4:K$13) / SUM(Degerlendirme!K$4:K$13), 0 ) +
        IFERROR( MMULT(NotlarYuzdelikBasari!$AL215:$AU215, Degerlendirme!K$15:K$24) / SUM(Degerlendirme!K$15:K$24), 0 )
    ) / 2,
    0
)</f>
        <v>0</v>
      </c>
    </row>
    <row r="216" spans="1:28" x14ac:dyDescent="0.25">
      <c r="A216" s="95">
        <v>214</v>
      </c>
      <c r="B216" s="141" t="str">
        <f>IF(Notlar!B216&lt;&gt;"",Notlar!B216,"")</f>
        <v/>
      </c>
      <c r="C216" s="142" t="str">
        <f>IF(Notlar!C216&lt;&gt;"",Notlar!C216,"")</f>
        <v/>
      </c>
      <c r="D216" s="183" t="str">
        <f>IF(Notlar!D216&lt;&gt;"",Notlar!D216,"")</f>
        <v/>
      </c>
      <c r="E216" s="208" cm="1">
        <f t="array" ref="E216">_xlfn.SINGLE(IFERROR(((MMULT(NotlarYuzdelikBasari!$E216:$N216,DersMatris_Degerlendirme!D$4:D$13)/(SUM(DersMatris_Degerlendirme!D$4:D$13)))+(MMULT(NotlarYuzdelikBasari!$AL216:$AU216,DersMatris_Degerlendirme!D$15:D$24)/(SUM(DersMatris_Degerlendirme!D$15:D$24))))/2,0))*(DersMatris!$C$12/100)</f>
        <v>0</v>
      </c>
      <c r="F216" s="208" cm="1">
        <f t="array" ref="F216">_xlfn.SINGLE(IFERROR(((MMULT(NotlarYuzdelikBasari!$E216:$N216,DersMatris_Degerlendirme!E$4:E$13)/(SUM(DersMatris_Degerlendirme!E$4:E$13)))+(MMULT(NotlarYuzdelikBasari!$AL216:$AU216,DersMatris_Degerlendirme!E$15:E$24)/(SUM(DersMatris_Degerlendirme!E$15:E$24))))/2,0))*(DersMatris!$D$12/100)</f>
        <v>0</v>
      </c>
      <c r="G216" s="204" cm="1">
        <f t="array" ref="G216">_xlfn.SINGLE(IFERROR(((MMULT(NotlarYuzdelikBasari!$E216:$N216,DersMatris_Degerlendirme!F$4:F$13)/(SUM(DersMatris_Degerlendirme!F$4:F$13)))+(MMULT(NotlarYuzdelikBasari!$AL216:$AU216,DersMatris_Degerlendirme!F$15:F$24)/(SUM(DersMatris_Degerlendirme!F$15:F$24))))/2,0))*(DersMatris!$E$12/100)</f>
        <v>0</v>
      </c>
      <c r="H216" s="204" cm="1">
        <f t="array" ref="H216">_xlfn.SINGLE(IFERROR(((MMULT(NotlarYuzdelikBasari!$E216:$N216,DersMatris_Degerlendirme!G$4:G$13)/(SUM(DersMatris_Degerlendirme!G$4:G$13)))+(MMULT(NotlarYuzdelikBasari!$AL216:$AU216,DersMatris_Degerlendirme!G$15:G$24)/(SUM(DersMatris_Degerlendirme!G$15:G$24))))/2,0))*(DersMatris!$F$12/100)</f>
        <v>0</v>
      </c>
      <c r="I216" s="204" cm="1">
        <f t="array" ref="I216">_xlfn.SINGLE(IFERROR(((MMULT(NotlarYuzdelikBasari!$E216:$N216,DersMatris_Degerlendirme!H$4:H$13)/(SUM(DersMatris_Degerlendirme!H$4:H$13)))+(MMULT(NotlarYuzdelikBasari!$AL216:$AU216,DersMatris_Degerlendirme!H$15:H$24)/(SUM(DersMatris_Degerlendirme!H$15:H$24))))/2,0))*(DersMatris!$G$12/100)</f>
        <v>0</v>
      </c>
      <c r="J216" s="204" cm="1">
        <f t="array" ref="J216">_xlfn.SINGLE(IFERROR(((MMULT(NotlarYuzdelikBasari!$E216:$N216,DersMatris_Degerlendirme!I$4:I$13)/(SUM(DersMatris_Degerlendirme!I$4:I$13)))+(MMULT(NotlarYuzdelikBasari!$AL216:$AU216,DersMatris_Degerlendirme!I$15:I$24)/(SUM(DersMatris_Degerlendirme!I$15:I$24))))/2,0))*(DersMatris!$H$12/100)</f>
        <v>0</v>
      </c>
      <c r="K216" s="204" cm="1">
        <f t="array" ref="K216">_xlfn.SINGLE(IFERROR(((MMULT(NotlarYuzdelikBasari!$E216:$N216,DersMatris_Degerlendirme!J$4:J$13)/(SUM(DersMatris_Degerlendirme!J$4:J$13)))+(MMULT(NotlarYuzdelikBasari!$AL216:$AU216,DersMatris_Degerlendirme!J$15:J$24)/(SUM(DersMatris_Degerlendirme!J$15:J$24))))/2,0))*(DersMatris!$I$12/100)</f>
        <v>0</v>
      </c>
      <c r="L216" s="204" cm="1">
        <f t="array" ref="L216">_xlfn.SINGLE(IFERROR(((MMULT(NotlarYuzdelikBasari!$E216:$N216,DersMatris_Degerlendirme!K$4:K$13)/(SUM(DersMatris_Degerlendirme!K$4:K$13)))+(MMULT(NotlarYuzdelikBasari!$AL216:$AU216,DersMatris_Degerlendirme!K$15:K$24)/(SUM(DersMatris_Degerlendirme!K$15:K$24))))/2,0))*(DersMatris!$J$12/100)</f>
        <v>0</v>
      </c>
      <c r="M216" s="204" cm="1">
        <f t="array" ref="M216">_xlfn.SINGLE(IFERROR(((MMULT(NotlarYuzdelikBasari!$E216:$N216,DersMatris_Degerlendirme!L$4:L$13)/(SUM(DersMatris_Degerlendirme!L$4:L$13)))+(MMULT(NotlarYuzdelikBasari!$AL216:$AU216,DersMatris_Degerlendirme!L$15:L$24)/(SUM(DersMatris_Degerlendirme!L$15:L$24))))/2,0))*(DersMatris!$K$12/100)</f>
        <v>0</v>
      </c>
      <c r="N216" s="204" cm="1">
        <f t="array" ref="N216">_xlfn.SINGLE(IFERROR(((MMULT(NotlarYuzdelikBasari!$E216:$N216,DersMatris_Degerlendirme!M$4:M$13)/(SUM(DersMatris_Degerlendirme!M$4:M$13)))+(MMULT(NotlarYuzdelikBasari!$AL216:$AU216,DersMatris_Degerlendirme!M$15:M$24)/(SUM(DersMatris_Degerlendirme!M$15:M$24))))/2,0))*(DersMatris!$L$12/100)</f>
        <v>0</v>
      </c>
      <c r="O216" s="204" cm="1">
        <f t="array" ref="O216">_xlfn.SINGLE(IFERROR(((MMULT(NotlarYuzdelikBasari!$E216:$N216,DersMatris_Degerlendirme!N$4:N$13)/(SUM(DersMatris_Degerlendirme!N$4:N$13)))+(MMULT(NotlarYuzdelikBasari!$AL216:$AU216,DersMatris_Degerlendirme!N$15:N$24)/(SUM(DersMatris_Degerlendirme!N$15:N$24))))/2,0))*(DersMatris!$M$12/100)</f>
        <v>0</v>
      </c>
      <c r="P216" s="204" cm="1">
        <f t="array" ref="P216">_xlfn.SINGLE(IFERROR(((MMULT(NotlarYuzdelikBasari!$E216:$N216,DersMatris_Degerlendirme!O$4:O$13)/(SUM(DersMatris_Degerlendirme!O$4:O$13)))+(MMULT(NotlarYuzdelikBasari!$AL216:$AU216,DersMatris_Degerlendirme!O$15:O$24)/(SUM(DersMatris_Degerlendirme!O$15:O$24))))/2,0))*(DersMatris!$N$12/100)</f>
        <v>0</v>
      </c>
      <c r="Q216" s="204" cm="1">
        <f t="array" ref="Q216">_xlfn.SINGLE(IFERROR(((MMULT(NotlarYuzdelikBasari!$E216:$N216,DersMatris_Degerlendirme!P$4:P$13)/(SUM(DersMatris_Degerlendirme!P$4:P$13)))+(MMULT(NotlarYuzdelikBasari!$AL216:$AU216,DersMatris_Degerlendirme!P$15:P$24)/(SUM(DersMatris_Degerlendirme!P$15:P$24))))/2,0))*(DersMatris!$O$12/100)</f>
        <v>0</v>
      </c>
      <c r="R216" s="204" cm="1">
        <f t="array" ref="R216">_xlfn.SINGLE(IFERROR(((MMULT(NotlarYuzdelikBasari!$E216:$N216,DersMatris_Degerlendirme!Q$4:Q$13)/(SUM(DersMatris_Degerlendirme!Q$4:Q$13)))+(MMULT(NotlarYuzdelikBasari!$AL216:$AU216,DersMatris_Degerlendirme!Q$15:Q$24)/(SUM(DersMatris_Degerlendirme!Q$15:Q$24))))/2,0))*(DersMatris!$P$12/100)</f>
        <v>0</v>
      </c>
      <c r="S216" s="204" cm="1">
        <f t="array" ref="S216">_xlfn.SINGLE(IFERROR(((MMULT(NotlarYuzdelikBasari!$E216:$N216,DersMatris_Degerlendirme!R$4:R$13)/(SUM(DersMatris_Degerlendirme!R$4:R$13)))+(MMULT(NotlarYuzdelikBasari!$AL216:$AU216,DersMatris_Degerlendirme!R$15:R$24)/(SUM(DersMatris_Degerlendirme!R$15:R$24))))/2,0))*(DersMatris!$Q$12/100)</f>
        <v>0</v>
      </c>
      <c r="U216" s="188">
        <f>IFERROR(
    (
        IFERROR( MMULT(NotlarYuzdelikBasari!$E216:$N216, Degerlendirme!D$4:D$13) / SUM(Degerlendirme!D$4:D$13), 0 ) +
        IFERROR( MMULT(NotlarYuzdelikBasari!$AL216:$AU216, Degerlendirme!D$15:D$24) / SUM(Degerlendirme!D$15:D$24), 0 )
    ) / 2,
    0
)</f>
        <v>0</v>
      </c>
      <c r="V216" s="188">
        <f>IFERROR(
    (
        IFERROR( MMULT(NotlarYuzdelikBasari!$E216:$N216, Degerlendirme!E$4:E$13) / SUM(Degerlendirme!E$4:E$13), 0 ) +
        IFERROR( MMULT(NotlarYuzdelikBasari!$AL216:$AU216, Degerlendirme!E$15:E$24) / SUM(Degerlendirme!E$15:E$24), 0 )
    ) / 2,
    0
)</f>
        <v>0</v>
      </c>
      <c r="W216" s="188">
        <f>IFERROR(
    (
        IFERROR( MMULT(NotlarYuzdelikBasari!$E216:$N216, Degerlendirme!F$4:F$13) / SUM(Degerlendirme!F$4:F$13), 0 ) +
        IFERROR( MMULT(NotlarYuzdelikBasari!$AL216:$AU216, Degerlendirme!F$15:F$24) / SUM(Degerlendirme!F$15:F$24), 0 )
    ) / 2,
    0
)</f>
        <v>0</v>
      </c>
      <c r="X216" s="188">
        <f>IFERROR(
    (
        IFERROR( MMULT(NotlarYuzdelikBasari!$E216:$N216, Degerlendirme!G$4:G$13) / SUM(Degerlendirme!G$4:G$13), 0 ) +
        IFERROR( MMULT(NotlarYuzdelikBasari!$AL216:$AU216, Degerlendirme!G$15:G$24) / SUM(Degerlendirme!G$15:G$24), 0 )
    ) / 2,
    0
)</f>
        <v>0</v>
      </c>
      <c r="Y216" s="188">
        <f>IFERROR(
    (
        IFERROR( MMULT(NotlarYuzdelikBasari!$E216:$N216, Degerlendirme!H$4:H$13) / SUM(Degerlendirme!H$4:H$13), 0 ) +
        IFERROR( MMULT(NotlarYuzdelikBasari!$AL216:$AU216, Degerlendirme!H$15:H$24) / SUM(Degerlendirme!H$15:H$24), 0 )
    ) / 2,
    0
)</f>
        <v>0</v>
      </c>
      <c r="Z216" s="188">
        <f>IFERROR(
    (
        IFERROR( MMULT(NotlarYuzdelikBasari!$E216:$N216, Degerlendirme!I$4:I$13) / SUM(Degerlendirme!I$4:I$13), 0 ) +
        IFERROR( MMULT(NotlarYuzdelikBasari!$AL216:$AU216, Degerlendirme!I$15:I$24) / SUM(Degerlendirme!I$15:I$24), 0 )
    ) / 2,
    0
)</f>
        <v>0</v>
      </c>
      <c r="AA216" s="188">
        <f>IFERROR(
    (
        IFERROR( MMULT(NotlarYuzdelikBasari!$E216:$N216, Degerlendirme!J$4:J$13) / SUM(Degerlendirme!J$4:J$13), 0 ) +
        IFERROR( MMULT(NotlarYuzdelikBasari!$AL216:$AU216, Degerlendirme!J$15:J$24) / SUM(Degerlendirme!J$15:J$24), 0 )
    ) / 2,
    0
)</f>
        <v>0</v>
      </c>
      <c r="AB216" s="188">
        <f>IFERROR(
    (
        IFERROR( MMULT(NotlarYuzdelikBasari!$E216:$N216, Degerlendirme!K$4:K$13) / SUM(Degerlendirme!K$4:K$13), 0 ) +
        IFERROR( MMULT(NotlarYuzdelikBasari!$AL216:$AU216, Degerlendirme!K$15:K$24) / SUM(Degerlendirme!K$15:K$24), 0 )
    ) / 2,
    0
)</f>
        <v>0</v>
      </c>
    </row>
    <row r="217" spans="1:28" x14ac:dyDescent="0.25">
      <c r="A217" s="94">
        <v>215</v>
      </c>
      <c r="B217" s="143" t="str">
        <f>IF(Notlar!B217&lt;&gt;"",Notlar!B217,"")</f>
        <v/>
      </c>
      <c r="C217" s="144" t="str">
        <f>IF(Notlar!C217&lt;&gt;"",Notlar!C217,"")</f>
        <v/>
      </c>
      <c r="D217" s="184" t="str">
        <f>IF(Notlar!D217&lt;&gt;"",Notlar!D217,"")</f>
        <v/>
      </c>
      <c r="E217" s="208" cm="1">
        <f t="array" ref="E217">_xlfn.SINGLE(IFERROR(((MMULT(NotlarYuzdelikBasari!$E217:$N217,DersMatris_Degerlendirme!D$4:D$13)/(SUM(DersMatris_Degerlendirme!D$4:D$13)))+(MMULT(NotlarYuzdelikBasari!$AL217:$AU217,DersMatris_Degerlendirme!D$15:D$24)/(SUM(DersMatris_Degerlendirme!D$15:D$24))))/2,0))*(DersMatris!$C$12/100)</f>
        <v>0</v>
      </c>
      <c r="F217" s="208" cm="1">
        <f t="array" ref="F217">_xlfn.SINGLE(IFERROR(((MMULT(NotlarYuzdelikBasari!$E217:$N217,DersMatris_Degerlendirme!E$4:E$13)/(SUM(DersMatris_Degerlendirme!E$4:E$13)))+(MMULT(NotlarYuzdelikBasari!$AL217:$AU217,DersMatris_Degerlendirme!E$15:E$24)/(SUM(DersMatris_Degerlendirme!E$15:E$24))))/2,0))*(DersMatris!$D$12/100)</f>
        <v>0</v>
      </c>
      <c r="G217" s="204" cm="1">
        <f t="array" ref="G217">_xlfn.SINGLE(IFERROR(((MMULT(NotlarYuzdelikBasari!$E217:$N217,DersMatris_Degerlendirme!F$4:F$13)/(SUM(DersMatris_Degerlendirme!F$4:F$13)))+(MMULT(NotlarYuzdelikBasari!$AL217:$AU217,DersMatris_Degerlendirme!F$15:F$24)/(SUM(DersMatris_Degerlendirme!F$15:F$24))))/2,0))*(DersMatris!$E$12/100)</f>
        <v>0</v>
      </c>
      <c r="H217" s="204" cm="1">
        <f t="array" ref="H217">_xlfn.SINGLE(IFERROR(((MMULT(NotlarYuzdelikBasari!$E217:$N217,DersMatris_Degerlendirme!G$4:G$13)/(SUM(DersMatris_Degerlendirme!G$4:G$13)))+(MMULT(NotlarYuzdelikBasari!$AL217:$AU217,DersMatris_Degerlendirme!G$15:G$24)/(SUM(DersMatris_Degerlendirme!G$15:G$24))))/2,0))*(DersMatris!$F$12/100)</f>
        <v>0</v>
      </c>
      <c r="I217" s="204" cm="1">
        <f t="array" ref="I217">_xlfn.SINGLE(IFERROR(((MMULT(NotlarYuzdelikBasari!$E217:$N217,DersMatris_Degerlendirme!H$4:H$13)/(SUM(DersMatris_Degerlendirme!H$4:H$13)))+(MMULT(NotlarYuzdelikBasari!$AL217:$AU217,DersMatris_Degerlendirme!H$15:H$24)/(SUM(DersMatris_Degerlendirme!H$15:H$24))))/2,0))*(DersMatris!$G$12/100)</f>
        <v>0</v>
      </c>
      <c r="J217" s="204" cm="1">
        <f t="array" ref="J217">_xlfn.SINGLE(IFERROR(((MMULT(NotlarYuzdelikBasari!$E217:$N217,DersMatris_Degerlendirme!I$4:I$13)/(SUM(DersMatris_Degerlendirme!I$4:I$13)))+(MMULT(NotlarYuzdelikBasari!$AL217:$AU217,DersMatris_Degerlendirme!I$15:I$24)/(SUM(DersMatris_Degerlendirme!I$15:I$24))))/2,0))*(DersMatris!$H$12/100)</f>
        <v>0</v>
      </c>
      <c r="K217" s="204" cm="1">
        <f t="array" ref="K217">_xlfn.SINGLE(IFERROR(((MMULT(NotlarYuzdelikBasari!$E217:$N217,DersMatris_Degerlendirme!J$4:J$13)/(SUM(DersMatris_Degerlendirme!J$4:J$13)))+(MMULT(NotlarYuzdelikBasari!$AL217:$AU217,DersMatris_Degerlendirme!J$15:J$24)/(SUM(DersMatris_Degerlendirme!J$15:J$24))))/2,0))*(DersMatris!$I$12/100)</f>
        <v>0</v>
      </c>
      <c r="L217" s="204" cm="1">
        <f t="array" ref="L217">_xlfn.SINGLE(IFERROR(((MMULT(NotlarYuzdelikBasari!$E217:$N217,DersMatris_Degerlendirme!K$4:K$13)/(SUM(DersMatris_Degerlendirme!K$4:K$13)))+(MMULT(NotlarYuzdelikBasari!$AL217:$AU217,DersMatris_Degerlendirme!K$15:K$24)/(SUM(DersMatris_Degerlendirme!K$15:K$24))))/2,0))*(DersMatris!$J$12/100)</f>
        <v>0</v>
      </c>
      <c r="M217" s="204" cm="1">
        <f t="array" ref="M217">_xlfn.SINGLE(IFERROR(((MMULT(NotlarYuzdelikBasari!$E217:$N217,DersMatris_Degerlendirme!L$4:L$13)/(SUM(DersMatris_Degerlendirme!L$4:L$13)))+(MMULT(NotlarYuzdelikBasari!$AL217:$AU217,DersMatris_Degerlendirme!L$15:L$24)/(SUM(DersMatris_Degerlendirme!L$15:L$24))))/2,0))*(DersMatris!$K$12/100)</f>
        <v>0</v>
      </c>
      <c r="N217" s="204" cm="1">
        <f t="array" ref="N217">_xlfn.SINGLE(IFERROR(((MMULT(NotlarYuzdelikBasari!$E217:$N217,DersMatris_Degerlendirme!M$4:M$13)/(SUM(DersMatris_Degerlendirme!M$4:M$13)))+(MMULT(NotlarYuzdelikBasari!$AL217:$AU217,DersMatris_Degerlendirme!M$15:M$24)/(SUM(DersMatris_Degerlendirme!M$15:M$24))))/2,0))*(DersMatris!$L$12/100)</f>
        <v>0</v>
      </c>
      <c r="O217" s="204" cm="1">
        <f t="array" ref="O217">_xlfn.SINGLE(IFERROR(((MMULT(NotlarYuzdelikBasari!$E217:$N217,DersMatris_Degerlendirme!N$4:N$13)/(SUM(DersMatris_Degerlendirme!N$4:N$13)))+(MMULT(NotlarYuzdelikBasari!$AL217:$AU217,DersMatris_Degerlendirme!N$15:N$24)/(SUM(DersMatris_Degerlendirme!N$15:N$24))))/2,0))*(DersMatris!$M$12/100)</f>
        <v>0</v>
      </c>
      <c r="P217" s="204" cm="1">
        <f t="array" ref="P217">_xlfn.SINGLE(IFERROR(((MMULT(NotlarYuzdelikBasari!$E217:$N217,DersMatris_Degerlendirme!O$4:O$13)/(SUM(DersMatris_Degerlendirme!O$4:O$13)))+(MMULT(NotlarYuzdelikBasari!$AL217:$AU217,DersMatris_Degerlendirme!O$15:O$24)/(SUM(DersMatris_Degerlendirme!O$15:O$24))))/2,0))*(DersMatris!$N$12/100)</f>
        <v>0</v>
      </c>
      <c r="Q217" s="204" cm="1">
        <f t="array" ref="Q217">_xlfn.SINGLE(IFERROR(((MMULT(NotlarYuzdelikBasari!$E217:$N217,DersMatris_Degerlendirme!P$4:P$13)/(SUM(DersMatris_Degerlendirme!P$4:P$13)))+(MMULT(NotlarYuzdelikBasari!$AL217:$AU217,DersMatris_Degerlendirme!P$15:P$24)/(SUM(DersMatris_Degerlendirme!P$15:P$24))))/2,0))*(DersMatris!$O$12/100)</f>
        <v>0</v>
      </c>
      <c r="R217" s="204" cm="1">
        <f t="array" ref="R217">_xlfn.SINGLE(IFERROR(((MMULT(NotlarYuzdelikBasari!$E217:$N217,DersMatris_Degerlendirme!Q$4:Q$13)/(SUM(DersMatris_Degerlendirme!Q$4:Q$13)))+(MMULT(NotlarYuzdelikBasari!$AL217:$AU217,DersMatris_Degerlendirme!Q$15:Q$24)/(SUM(DersMatris_Degerlendirme!Q$15:Q$24))))/2,0))*(DersMatris!$P$12/100)</f>
        <v>0</v>
      </c>
      <c r="S217" s="204" cm="1">
        <f t="array" ref="S217">_xlfn.SINGLE(IFERROR(((MMULT(NotlarYuzdelikBasari!$E217:$N217,DersMatris_Degerlendirme!R$4:R$13)/(SUM(DersMatris_Degerlendirme!R$4:R$13)))+(MMULT(NotlarYuzdelikBasari!$AL217:$AU217,DersMatris_Degerlendirme!R$15:R$24)/(SUM(DersMatris_Degerlendirme!R$15:R$24))))/2,0))*(DersMatris!$Q$12/100)</f>
        <v>0</v>
      </c>
      <c r="U217" s="188">
        <f>IFERROR(
    (
        IFERROR( MMULT(NotlarYuzdelikBasari!$E217:$N217, Degerlendirme!D$4:D$13) / SUM(Degerlendirme!D$4:D$13), 0 ) +
        IFERROR( MMULT(NotlarYuzdelikBasari!$AL217:$AU217, Degerlendirme!D$15:D$24) / SUM(Degerlendirme!D$15:D$24), 0 )
    ) / 2,
    0
)</f>
        <v>0</v>
      </c>
      <c r="V217" s="188">
        <f>IFERROR(
    (
        IFERROR( MMULT(NotlarYuzdelikBasari!$E217:$N217, Degerlendirme!E$4:E$13) / SUM(Degerlendirme!E$4:E$13), 0 ) +
        IFERROR( MMULT(NotlarYuzdelikBasari!$AL217:$AU217, Degerlendirme!E$15:E$24) / SUM(Degerlendirme!E$15:E$24), 0 )
    ) / 2,
    0
)</f>
        <v>0</v>
      </c>
      <c r="W217" s="188">
        <f>IFERROR(
    (
        IFERROR( MMULT(NotlarYuzdelikBasari!$E217:$N217, Degerlendirme!F$4:F$13) / SUM(Degerlendirme!F$4:F$13), 0 ) +
        IFERROR( MMULT(NotlarYuzdelikBasari!$AL217:$AU217, Degerlendirme!F$15:F$24) / SUM(Degerlendirme!F$15:F$24), 0 )
    ) / 2,
    0
)</f>
        <v>0</v>
      </c>
      <c r="X217" s="188">
        <f>IFERROR(
    (
        IFERROR( MMULT(NotlarYuzdelikBasari!$E217:$N217, Degerlendirme!G$4:G$13) / SUM(Degerlendirme!G$4:G$13), 0 ) +
        IFERROR( MMULT(NotlarYuzdelikBasari!$AL217:$AU217, Degerlendirme!G$15:G$24) / SUM(Degerlendirme!G$15:G$24), 0 )
    ) / 2,
    0
)</f>
        <v>0</v>
      </c>
      <c r="Y217" s="188">
        <f>IFERROR(
    (
        IFERROR( MMULT(NotlarYuzdelikBasari!$E217:$N217, Degerlendirme!H$4:H$13) / SUM(Degerlendirme!H$4:H$13), 0 ) +
        IFERROR( MMULT(NotlarYuzdelikBasari!$AL217:$AU217, Degerlendirme!H$15:H$24) / SUM(Degerlendirme!H$15:H$24), 0 )
    ) / 2,
    0
)</f>
        <v>0</v>
      </c>
      <c r="Z217" s="188">
        <f>IFERROR(
    (
        IFERROR( MMULT(NotlarYuzdelikBasari!$E217:$N217, Degerlendirme!I$4:I$13) / SUM(Degerlendirme!I$4:I$13), 0 ) +
        IFERROR( MMULT(NotlarYuzdelikBasari!$AL217:$AU217, Degerlendirme!I$15:I$24) / SUM(Degerlendirme!I$15:I$24), 0 )
    ) / 2,
    0
)</f>
        <v>0</v>
      </c>
      <c r="AA217" s="188">
        <f>IFERROR(
    (
        IFERROR( MMULT(NotlarYuzdelikBasari!$E217:$N217, Degerlendirme!J$4:J$13) / SUM(Degerlendirme!J$4:J$13), 0 ) +
        IFERROR( MMULT(NotlarYuzdelikBasari!$AL217:$AU217, Degerlendirme!J$15:J$24) / SUM(Degerlendirme!J$15:J$24), 0 )
    ) / 2,
    0
)</f>
        <v>0</v>
      </c>
      <c r="AB217" s="188">
        <f>IFERROR(
    (
        IFERROR( MMULT(NotlarYuzdelikBasari!$E217:$N217, Degerlendirme!K$4:K$13) / SUM(Degerlendirme!K$4:K$13), 0 ) +
        IFERROR( MMULT(NotlarYuzdelikBasari!$AL217:$AU217, Degerlendirme!K$15:K$24) / SUM(Degerlendirme!K$15:K$24), 0 )
    ) / 2,
    0
)</f>
        <v>0</v>
      </c>
    </row>
    <row r="218" spans="1:28" x14ac:dyDescent="0.25">
      <c r="A218" s="95">
        <v>216</v>
      </c>
      <c r="B218" s="141" t="str">
        <f>IF(Notlar!B218&lt;&gt;"",Notlar!B218,"")</f>
        <v/>
      </c>
      <c r="C218" s="142" t="str">
        <f>IF(Notlar!C218&lt;&gt;"",Notlar!C218,"")</f>
        <v/>
      </c>
      <c r="D218" s="183" t="str">
        <f>IF(Notlar!D218&lt;&gt;"",Notlar!D218,"")</f>
        <v/>
      </c>
      <c r="E218" s="208" cm="1">
        <f t="array" ref="E218">_xlfn.SINGLE(IFERROR(((MMULT(NotlarYuzdelikBasari!$E218:$N218,DersMatris_Degerlendirme!D$4:D$13)/(SUM(DersMatris_Degerlendirme!D$4:D$13)))+(MMULT(NotlarYuzdelikBasari!$AL218:$AU218,DersMatris_Degerlendirme!D$15:D$24)/(SUM(DersMatris_Degerlendirme!D$15:D$24))))/2,0))*(DersMatris!$C$12/100)</f>
        <v>0</v>
      </c>
      <c r="F218" s="208" cm="1">
        <f t="array" ref="F218">_xlfn.SINGLE(IFERROR(((MMULT(NotlarYuzdelikBasari!$E218:$N218,DersMatris_Degerlendirme!E$4:E$13)/(SUM(DersMatris_Degerlendirme!E$4:E$13)))+(MMULT(NotlarYuzdelikBasari!$AL218:$AU218,DersMatris_Degerlendirme!E$15:E$24)/(SUM(DersMatris_Degerlendirme!E$15:E$24))))/2,0))*(DersMatris!$D$12/100)</f>
        <v>0</v>
      </c>
      <c r="G218" s="204" cm="1">
        <f t="array" ref="G218">_xlfn.SINGLE(IFERROR(((MMULT(NotlarYuzdelikBasari!$E218:$N218,DersMatris_Degerlendirme!F$4:F$13)/(SUM(DersMatris_Degerlendirme!F$4:F$13)))+(MMULT(NotlarYuzdelikBasari!$AL218:$AU218,DersMatris_Degerlendirme!F$15:F$24)/(SUM(DersMatris_Degerlendirme!F$15:F$24))))/2,0))*(DersMatris!$E$12/100)</f>
        <v>0</v>
      </c>
      <c r="H218" s="204" cm="1">
        <f t="array" ref="H218">_xlfn.SINGLE(IFERROR(((MMULT(NotlarYuzdelikBasari!$E218:$N218,DersMatris_Degerlendirme!G$4:G$13)/(SUM(DersMatris_Degerlendirme!G$4:G$13)))+(MMULT(NotlarYuzdelikBasari!$AL218:$AU218,DersMatris_Degerlendirme!G$15:G$24)/(SUM(DersMatris_Degerlendirme!G$15:G$24))))/2,0))*(DersMatris!$F$12/100)</f>
        <v>0</v>
      </c>
      <c r="I218" s="204" cm="1">
        <f t="array" ref="I218">_xlfn.SINGLE(IFERROR(((MMULT(NotlarYuzdelikBasari!$E218:$N218,DersMatris_Degerlendirme!H$4:H$13)/(SUM(DersMatris_Degerlendirme!H$4:H$13)))+(MMULT(NotlarYuzdelikBasari!$AL218:$AU218,DersMatris_Degerlendirme!H$15:H$24)/(SUM(DersMatris_Degerlendirme!H$15:H$24))))/2,0))*(DersMatris!$G$12/100)</f>
        <v>0</v>
      </c>
      <c r="J218" s="204" cm="1">
        <f t="array" ref="J218">_xlfn.SINGLE(IFERROR(((MMULT(NotlarYuzdelikBasari!$E218:$N218,DersMatris_Degerlendirme!I$4:I$13)/(SUM(DersMatris_Degerlendirme!I$4:I$13)))+(MMULT(NotlarYuzdelikBasari!$AL218:$AU218,DersMatris_Degerlendirme!I$15:I$24)/(SUM(DersMatris_Degerlendirme!I$15:I$24))))/2,0))*(DersMatris!$H$12/100)</f>
        <v>0</v>
      </c>
      <c r="K218" s="204" cm="1">
        <f t="array" ref="K218">_xlfn.SINGLE(IFERROR(((MMULT(NotlarYuzdelikBasari!$E218:$N218,DersMatris_Degerlendirme!J$4:J$13)/(SUM(DersMatris_Degerlendirme!J$4:J$13)))+(MMULT(NotlarYuzdelikBasari!$AL218:$AU218,DersMatris_Degerlendirme!J$15:J$24)/(SUM(DersMatris_Degerlendirme!J$15:J$24))))/2,0))*(DersMatris!$I$12/100)</f>
        <v>0</v>
      </c>
      <c r="L218" s="204" cm="1">
        <f t="array" ref="L218">_xlfn.SINGLE(IFERROR(((MMULT(NotlarYuzdelikBasari!$E218:$N218,DersMatris_Degerlendirme!K$4:K$13)/(SUM(DersMatris_Degerlendirme!K$4:K$13)))+(MMULT(NotlarYuzdelikBasari!$AL218:$AU218,DersMatris_Degerlendirme!K$15:K$24)/(SUM(DersMatris_Degerlendirme!K$15:K$24))))/2,0))*(DersMatris!$J$12/100)</f>
        <v>0</v>
      </c>
      <c r="M218" s="204" cm="1">
        <f t="array" ref="M218">_xlfn.SINGLE(IFERROR(((MMULT(NotlarYuzdelikBasari!$E218:$N218,DersMatris_Degerlendirme!L$4:L$13)/(SUM(DersMatris_Degerlendirme!L$4:L$13)))+(MMULT(NotlarYuzdelikBasari!$AL218:$AU218,DersMatris_Degerlendirme!L$15:L$24)/(SUM(DersMatris_Degerlendirme!L$15:L$24))))/2,0))*(DersMatris!$K$12/100)</f>
        <v>0</v>
      </c>
      <c r="N218" s="204" cm="1">
        <f t="array" ref="N218">_xlfn.SINGLE(IFERROR(((MMULT(NotlarYuzdelikBasari!$E218:$N218,DersMatris_Degerlendirme!M$4:M$13)/(SUM(DersMatris_Degerlendirme!M$4:M$13)))+(MMULT(NotlarYuzdelikBasari!$AL218:$AU218,DersMatris_Degerlendirme!M$15:M$24)/(SUM(DersMatris_Degerlendirme!M$15:M$24))))/2,0))*(DersMatris!$L$12/100)</f>
        <v>0</v>
      </c>
      <c r="O218" s="204" cm="1">
        <f t="array" ref="O218">_xlfn.SINGLE(IFERROR(((MMULT(NotlarYuzdelikBasari!$E218:$N218,DersMatris_Degerlendirme!N$4:N$13)/(SUM(DersMatris_Degerlendirme!N$4:N$13)))+(MMULT(NotlarYuzdelikBasari!$AL218:$AU218,DersMatris_Degerlendirme!N$15:N$24)/(SUM(DersMatris_Degerlendirme!N$15:N$24))))/2,0))*(DersMatris!$M$12/100)</f>
        <v>0</v>
      </c>
      <c r="P218" s="204" cm="1">
        <f t="array" ref="P218">_xlfn.SINGLE(IFERROR(((MMULT(NotlarYuzdelikBasari!$E218:$N218,DersMatris_Degerlendirme!O$4:O$13)/(SUM(DersMatris_Degerlendirme!O$4:O$13)))+(MMULT(NotlarYuzdelikBasari!$AL218:$AU218,DersMatris_Degerlendirme!O$15:O$24)/(SUM(DersMatris_Degerlendirme!O$15:O$24))))/2,0))*(DersMatris!$N$12/100)</f>
        <v>0</v>
      </c>
      <c r="Q218" s="204" cm="1">
        <f t="array" ref="Q218">_xlfn.SINGLE(IFERROR(((MMULT(NotlarYuzdelikBasari!$E218:$N218,DersMatris_Degerlendirme!P$4:P$13)/(SUM(DersMatris_Degerlendirme!P$4:P$13)))+(MMULT(NotlarYuzdelikBasari!$AL218:$AU218,DersMatris_Degerlendirme!P$15:P$24)/(SUM(DersMatris_Degerlendirme!P$15:P$24))))/2,0))*(DersMatris!$O$12/100)</f>
        <v>0</v>
      </c>
      <c r="R218" s="204" cm="1">
        <f t="array" ref="R218">_xlfn.SINGLE(IFERROR(((MMULT(NotlarYuzdelikBasari!$E218:$N218,DersMatris_Degerlendirme!Q$4:Q$13)/(SUM(DersMatris_Degerlendirme!Q$4:Q$13)))+(MMULT(NotlarYuzdelikBasari!$AL218:$AU218,DersMatris_Degerlendirme!Q$15:Q$24)/(SUM(DersMatris_Degerlendirme!Q$15:Q$24))))/2,0))*(DersMatris!$P$12/100)</f>
        <v>0</v>
      </c>
      <c r="S218" s="204" cm="1">
        <f t="array" ref="S218">_xlfn.SINGLE(IFERROR(((MMULT(NotlarYuzdelikBasari!$E218:$N218,DersMatris_Degerlendirme!R$4:R$13)/(SUM(DersMatris_Degerlendirme!R$4:R$13)))+(MMULT(NotlarYuzdelikBasari!$AL218:$AU218,DersMatris_Degerlendirme!R$15:R$24)/(SUM(DersMatris_Degerlendirme!R$15:R$24))))/2,0))*(DersMatris!$Q$12/100)</f>
        <v>0</v>
      </c>
      <c r="U218" s="188">
        <f>IFERROR(
    (
        IFERROR( MMULT(NotlarYuzdelikBasari!$E218:$N218, Degerlendirme!D$4:D$13) / SUM(Degerlendirme!D$4:D$13), 0 ) +
        IFERROR( MMULT(NotlarYuzdelikBasari!$AL218:$AU218, Degerlendirme!D$15:D$24) / SUM(Degerlendirme!D$15:D$24), 0 )
    ) / 2,
    0
)</f>
        <v>0</v>
      </c>
      <c r="V218" s="188">
        <f>IFERROR(
    (
        IFERROR( MMULT(NotlarYuzdelikBasari!$E218:$N218, Degerlendirme!E$4:E$13) / SUM(Degerlendirme!E$4:E$13), 0 ) +
        IFERROR( MMULT(NotlarYuzdelikBasari!$AL218:$AU218, Degerlendirme!E$15:E$24) / SUM(Degerlendirme!E$15:E$24), 0 )
    ) / 2,
    0
)</f>
        <v>0</v>
      </c>
      <c r="W218" s="188">
        <f>IFERROR(
    (
        IFERROR( MMULT(NotlarYuzdelikBasari!$E218:$N218, Degerlendirme!F$4:F$13) / SUM(Degerlendirme!F$4:F$13), 0 ) +
        IFERROR( MMULT(NotlarYuzdelikBasari!$AL218:$AU218, Degerlendirme!F$15:F$24) / SUM(Degerlendirme!F$15:F$24), 0 )
    ) / 2,
    0
)</f>
        <v>0</v>
      </c>
      <c r="X218" s="188">
        <f>IFERROR(
    (
        IFERROR( MMULT(NotlarYuzdelikBasari!$E218:$N218, Degerlendirme!G$4:G$13) / SUM(Degerlendirme!G$4:G$13), 0 ) +
        IFERROR( MMULT(NotlarYuzdelikBasari!$AL218:$AU218, Degerlendirme!G$15:G$24) / SUM(Degerlendirme!G$15:G$24), 0 )
    ) / 2,
    0
)</f>
        <v>0</v>
      </c>
      <c r="Y218" s="188">
        <f>IFERROR(
    (
        IFERROR( MMULT(NotlarYuzdelikBasari!$E218:$N218, Degerlendirme!H$4:H$13) / SUM(Degerlendirme!H$4:H$13), 0 ) +
        IFERROR( MMULT(NotlarYuzdelikBasari!$AL218:$AU218, Degerlendirme!H$15:H$24) / SUM(Degerlendirme!H$15:H$24), 0 )
    ) / 2,
    0
)</f>
        <v>0</v>
      </c>
      <c r="Z218" s="188">
        <f>IFERROR(
    (
        IFERROR( MMULT(NotlarYuzdelikBasari!$E218:$N218, Degerlendirme!I$4:I$13) / SUM(Degerlendirme!I$4:I$13), 0 ) +
        IFERROR( MMULT(NotlarYuzdelikBasari!$AL218:$AU218, Degerlendirme!I$15:I$24) / SUM(Degerlendirme!I$15:I$24), 0 )
    ) / 2,
    0
)</f>
        <v>0</v>
      </c>
      <c r="AA218" s="188">
        <f>IFERROR(
    (
        IFERROR( MMULT(NotlarYuzdelikBasari!$E218:$N218, Degerlendirme!J$4:J$13) / SUM(Degerlendirme!J$4:J$13), 0 ) +
        IFERROR( MMULT(NotlarYuzdelikBasari!$AL218:$AU218, Degerlendirme!J$15:J$24) / SUM(Degerlendirme!J$15:J$24), 0 )
    ) / 2,
    0
)</f>
        <v>0</v>
      </c>
      <c r="AB218" s="188">
        <f>IFERROR(
    (
        IFERROR( MMULT(NotlarYuzdelikBasari!$E218:$N218, Degerlendirme!K$4:K$13) / SUM(Degerlendirme!K$4:K$13), 0 ) +
        IFERROR( MMULT(NotlarYuzdelikBasari!$AL218:$AU218, Degerlendirme!K$15:K$24) / SUM(Degerlendirme!K$15:K$24), 0 )
    ) / 2,
    0
)</f>
        <v>0</v>
      </c>
    </row>
    <row r="219" spans="1:28" x14ac:dyDescent="0.25">
      <c r="A219" s="94">
        <v>217</v>
      </c>
      <c r="B219" s="143" t="str">
        <f>IF(Notlar!B219&lt;&gt;"",Notlar!B219,"")</f>
        <v/>
      </c>
      <c r="C219" s="144" t="str">
        <f>IF(Notlar!C219&lt;&gt;"",Notlar!C219,"")</f>
        <v/>
      </c>
      <c r="D219" s="184" t="str">
        <f>IF(Notlar!D219&lt;&gt;"",Notlar!D219,"")</f>
        <v/>
      </c>
      <c r="E219" s="208" cm="1">
        <f t="array" ref="E219">_xlfn.SINGLE(IFERROR(((MMULT(NotlarYuzdelikBasari!$E219:$N219,DersMatris_Degerlendirme!D$4:D$13)/(SUM(DersMatris_Degerlendirme!D$4:D$13)))+(MMULT(NotlarYuzdelikBasari!$AL219:$AU219,DersMatris_Degerlendirme!D$15:D$24)/(SUM(DersMatris_Degerlendirme!D$15:D$24))))/2,0))*(DersMatris!$C$12/100)</f>
        <v>0</v>
      </c>
      <c r="F219" s="208" cm="1">
        <f t="array" ref="F219">_xlfn.SINGLE(IFERROR(((MMULT(NotlarYuzdelikBasari!$E219:$N219,DersMatris_Degerlendirme!E$4:E$13)/(SUM(DersMatris_Degerlendirme!E$4:E$13)))+(MMULT(NotlarYuzdelikBasari!$AL219:$AU219,DersMatris_Degerlendirme!E$15:E$24)/(SUM(DersMatris_Degerlendirme!E$15:E$24))))/2,0))*(DersMatris!$D$12/100)</f>
        <v>0</v>
      </c>
      <c r="G219" s="204" cm="1">
        <f t="array" ref="G219">_xlfn.SINGLE(IFERROR(((MMULT(NotlarYuzdelikBasari!$E219:$N219,DersMatris_Degerlendirme!F$4:F$13)/(SUM(DersMatris_Degerlendirme!F$4:F$13)))+(MMULT(NotlarYuzdelikBasari!$AL219:$AU219,DersMatris_Degerlendirme!F$15:F$24)/(SUM(DersMatris_Degerlendirme!F$15:F$24))))/2,0))*(DersMatris!$E$12/100)</f>
        <v>0</v>
      </c>
      <c r="H219" s="204" cm="1">
        <f t="array" ref="H219">_xlfn.SINGLE(IFERROR(((MMULT(NotlarYuzdelikBasari!$E219:$N219,DersMatris_Degerlendirme!G$4:G$13)/(SUM(DersMatris_Degerlendirme!G$4:G$13)))+(MMULT(NotlarYuzdelikBasari!$AL219:$AU219,DersMatris_Degerlendirme!G$15:G$24)/(SUM(DersMatris_Degerlendirme!G$15:G$24))))/2,0))*(DersMatris!$F$12/100)</f>
        <v>0</v>
      </c>
      <c r="I219" s="204" cm="1">
        <f t="array" ref="I219">_xlfn.SINGLE(IFERROR(((MMULT(NotlarYuzdelikBasari!$E219:$N219,DersMatris_Degerlendirme!H$4:H$13)/(SUM(DersMatris_Degerlendirme!H$4:H$13)))+(MMULT(NotlarYuzdelikBasari!$AL219:$AU219,DersMatris_Degerlendirme!H$15:H$24)/(SUM(DersMatris_Degerlendirme!H$15:H$24))))/2,0))*(DersMatris!$G$12/100)</f>
        <v>0</v>
      </c>
      <c r="J219" s="204" cm="1">
        <f t="array" ref="J219">_xlfn.SINGLE(IFERROR(((MMULT(NotlarYuzdelikBasari!$E219:$N219,DersMatris_Degerlendirme!I$4:I$13)/(SUM(DersMatris_Degerlendirme!I$4:I$13)))+(MMULT(NotlarYuzdelikBasari!$AL219:$AU219,DersMatris_Degerlendirme!I$15:I$24)/(SUM(DersMatris_Degerlendirme!I$15:I$24))))/2,0))*(DersMatris!$H$12/100)</f>
        <v>0</v>
      </c>
      <c r="K219" s="204" cm="1">
        <f t="array" ref="K219">_xlfn.SINGLE(IFERROR(((MMULT(NotlarYuzdelikBasari!$E219:$N219,DersMatris_Degerlendirme!J$4:J$13)/(SUM(DersMatris_Degerlendirme!J$4:J$13)))+(MMULT(NotlarYuzdelikBasari!$AL219:$AU219,DersMatris_Degerlendirme!J$15:J$24)/(SUM(DersMatris_Degerlendirme!J$15:J$24))))/2,0))*(DersMatris!$I$12/100)</f>
        <v>0</v>
      </c>
      <c r="L219" s="204" cm="1">
        <f t="array" ref="L219">_xlfn.SINGLE(IFERROR(((MMULT(NotlarYuzdelikBasari!$E219:$N219,DersMatris_Degerlendirme!K$4:K$13)/(SUM(DersMatris_Degerlendirme!K$4:K$13)))+(MMULT(NotlarYuzdelikBasari!$AL219:$AU219,DersMatris_Degerlendirme!K$15:K$24)/(SUM(DersMatris_Degerlendirme!K$15:K$24))))/2,0))*(DersMatris!$J$12/100)</f>
        <v>0</v>
      </c>
      <c r="M219" s="204" cm="1">
        <f t="array" ref="M219">_xlfn.SINGLE(IFERROR(((MMULT(NotlarYuzdelikBasari!$E219:$N219,DersMatris_Degerlendirme!L$4:L$13)/(SUM(DersMatris_Degerlendirme!L$4:L$13)))+(MMULT(NotlarYuzdelikBasari!$AL219:$AU219,DersMatris_Degerlendirme!L$15:L$24)/(SUM(DersMatris_Degerlendirme!L$15:L$24))))/2,0))*(DersMatris!$K$12/100)</f>
        <v>0</v>
      </c>
      <c r="N219" s="204" cm="1">
        <f t="array" ref="N219">_xlfn.SINGLE(IFERROR(((MMULT(NotlarYuzdelikBasari!$E219:$N219,DersMatris_Degerlendirme!M$4:M$13)/(SUM(DersMatris_Degerlendirme!M$4:M$13)))+(MMULT(NotlarYuzdelikBasari!$AL219:$AU219,DersMatris_Degerlendirme!M$15:M$24)/(SUM(DersMatris_Degerlendirme!M$15:M$24))))/2,0))*(DersMatris!$L$12/100)</f>
        <v>0</v>
      </c>
      <c r="O219" s="204" cm="1">
        <f t="array" ref="O219">_xlfn.SINGLE(IFERROR(((MMULT(NotlarYuzdelikBasari!$E219:$N219,DersMatris_Degerlendirme!N$4:N$13)/(SUM(DersMatris_Degerlendirme!N$4:N$13)))+(MMULT(NotlarYuzdelikBasari!$AL219:$AU219,DersMatris_Degerlendirme!N$15:N$24)/(SUM(DersMatris_Degerlendirme!N$15:N$24))))/2,0))*(DersMatris!$M$12/100)</f>
        <v>0</v>
      </c>
      <c r="P219" s="204" cm="1">
        <f t="array" ref="P219">_xlfn.SINGLE(IFERROR(((MMULT(NotlarYuzdelikBasari!$E219:$N219,DersMatris_Degerlendirme!O$4:O$13)/(SUM(DersMatris_Degerlendirme!O$4:O$13)))+(MMULT(NotlarYuzdelikBasari!$AL219:$AU219,DersMatris_Degerlendirme!O$15:O$24)/(SUM(DersMatris_Degerlendirme!O$15:O$24))))/2,0))*(DersMatris!$N$12/100)</f>
        <v>0</v>
      </c>
      <c r="Q219" s="204" cm="1">
        <f t="array" ref="Q219">_xlfn.SINGLE(IFERROR(((MMULT(NotlarYuzdelikBasari!$E219:$N219,DersMatris_Degerlendirme!P$4:P$13)/(SUM(DersMatris_Degerlendirme!P$4:P$13)))+(MMULT(NotlarYuzdelikBasari!$AL219:$AU219,DersMatris_Degerlendirme!P$15:P$24)/(SUM(DersMatris_Degerlendirme!P$15:P$24))))/2,0))*(DersMatris!$O$12/100)</f>
        <v>0</v>
      </c>
      <c r="R219" s="204" cm="1">
        <f t="array" ref="R219">_xlfn.SINGLE(IFERROR(((MMULT(NotlarYuzdelikBasari!$E219:$N219,DersMatris_Degerlendirme!Q$4:Q$13)/(SUM(DersMatris_Degerlendirme!Q$4:Q$13)))+(MMULT(NotlarYuzdelikBasari!$AL219:$AU219,DersMatris_Degerlendirme!Q$15:Q$24)/(SUM(DersMatris_Degerlendirme!Q$15:Q$24))))/2,0))*(DersMatris!$P$12/100)</f>
        <v>0</v>
      </c>
      <c r="S219" s="204" cm="1">
        <f t="array" ref="S219">_xlfn.SINGLE(IFERROR(((MMULT(NotlarYuzdelikBasari!$E219:$N219,DersMatris_Degerlendirme!R$4:R$13)/(SUM(DersMatris_Degerlendirme!R$4:R$13)))+(MMULT(NotlarYuzdelikBasari!$AL219:$AU219,DersMatris_Degerlendirme!R$15:R$24)/(SUM(DersMatris_Degerlendirme!R$15:R$24))))/2,0))*(DersMatris!$Q$12/100)</f>
        <v>0</v>
      </c>
      <c r="U219" s="188">
        <f>IFERROR(
    (
        IFERROR( MMULT(NotlarYuzdelikBasari!$E219:$N219, Degerlendirme!D$4:D$13) / SUM(Degerlendirme!D$4:D$13), 0 ) +
        IFERROR( MMULT(NotlarYuzdelikBasari!$AL219:$AU219, Degerlendirme!D$15:D$24) / SUM(Degerlendirme!D$15:D$24), 0 )
    ) / 2,
    0
)</f>
        <v>0</v>
      </c>
      <c r="V219" s="188">
        <f>IFERROR(
    (
        IFERROR( MMULT(NotlarYuzdelikBasari!$E219:$N219, Degerlendirme!E$4:E$13) / SUM(Degerlendirme!E$4:E$13), 0 ) +
        IFERROR( MMULT(NotlarYuzdelikBasari!$AL219:$AU219, Degerlendirme!E$15:E$24) / SUM(Degerlendirme!E$15:E$24), 0 )
    ) / 2,
    0
)</f>
        <v>0</v>
      </c>
      <c r="W219" s="188">
        <f>IFERROR(
    (
        IFERROR( MMULT(NotlarYuzdelikBasari!$E219:$N219, Degerlendirme!F$4:F$13) / SUM(Degerlendirme!F$4:F$13), 0 ) +
        IFERROR( MMULT(NotlarYuzdelikBasari!$AL219:$AU219, Degerlendirme!F$15:F$24) / SUM(Degerlendirme!F$15:F$24), 0 )
    ) / 2,
    0
)</f>
        <v>0</v>
      </c>
      <c r="X219" s="188">
        <f>IFERROR(
    (
        IFERROR( MMULT(NotlarYuzdelikBasari!$E219:$N219, Degerlendirme!G$4:G$13) / SUM(Degerlendirme!G$4:G$13), 0 ) +
        IFERROR( MMULT(NotlarYuzdelikBasari!$AL219:$AU219, Degerlendirme!G$15:G$24) / SUM(Degerlendirme!G$15:G$24), 0 )
    ) / 2,
    0
)</f>
        <v>0</v>
      </c>
      <c r="Y219" s="188">
        <f>IFERROR(
    (
        IFERROR( MMULT(NotlarYuzdelikBasari!$E219:$N219, Degerlendirme!H$4:H$13) / SUM(Degerlendirme!H$4:H$13), 0 ) +
        IFERROR( MMULT(NotlarYuzdelikBasari!$AL219:$AU219, Degerlendirme!H$15:H$24) / SUM(Degerlendirme!H$15:H$24), 0 )
    ) / 2,
    0
)</f>
        <v>0</v>
      </c>
      <c r="Z219" s="188">
        <f>IFERROR(
    (
        IFERROR( MMULT(NotlarYuzdelikBasari!$E219:$N219, Degerlendirme!I$4:I$13) / SUM(Degerlendirme!I$4:I$13), 0 ) +
        IFERROR( MMULT(NotlarYuzdelikBasari!$AL219:$AU219, Degerlendirme!I$15:I$24) / SUM(Degerlendirme!I$15:I$24), 0 )
    ) / 2,
    0
)</f>
        <v>0</v>
      </c>
      <c r="AA219" s="188">
        <f>IFERROR(
    (
        IFERROR( MMULT(NotlarYuzdelikBasari!$E219:$N219, Degerlendirme!J$4:J$13) / SUM(Degerlendirme!J$4:J$13), 0 ) +
        IFERROR( MMULT(NotlarYuzdelikBasari!$AL219:$AU219, Degerlendirme!J$15:J$24) / SUM(Degerlendirme!J$15:J$24), 0 )
    ) / 2,
    0
)</f>
        <v>0</v>
      </c>
      <c r="AB219" s="188">
        <f>IFERROR(
    (
        IFERROR( MMULT(NotlarYuzdelikBasari!$E219:$N219, Degerlendirme!K$4:K$13) / SUM(Degerlendirme!K$4:K$13), 0 ) +
        IFERROR( MMULT(NotlarYuzdelikBasari!$AL219:$AU219, Degerlendirme!K$15:K$24) / SUM(Degerlendirme!K$15:K$24), 0 )
    ) / 2,
    0
)</f>
        <v>0</v>
      </c>
    </row>
    <row r="220" spans="1:28" x14ac:dyDescent="0.25">
      <c r="A220" s="95">
        <v>218</v>
      </c>
      <c r="B220" s="141" t="str">
        <f>IF(Notlar!B220&lt;&gt;"",Notlar!B220,"")</f>
        <v/>
      </c>
      <c r="C220" s="142" t="str">
        <f>IF(Notlar!C220&lt;&gt;"",Notlar!C220,"")</f>
        <v/>
      </c>
      <c r="D220" s="183" t="str">
        <f>IF(Notlar!D220&lt;&gt;"",Notlar!D220,"")</f>
        <v/>
      </c>
      <c r="E220" s="208" cm="1">
        <f t="array" ref="E220">_xlfn.SINGLE(IFERROR(((MMULT(NotlarYuzdelikBasari!$E220:$N220,DersMatris_Degerlendirme!D$4:D$13)/(SUM(DersMatris_Degerlendirme!D$4:D$13)))+(MMULT(NotlarYuzdelikBasari!$AL220:$AU220,DersMatris_Degerlendirme!D$15:D$24)/(SUM(DersMatris_Degerlendirme!D$15:D$24))))/2,0))*(DersMatris!$C$12/100)</f>
        <v>0</v>
      </c>
      <c r="F220" s="208" cm="1">
        <f t="array" ref="F220">_xlfn.SINGLE(IFERROR(((MMULT(NotlarYuzdelikBasari!$E220:$N220,DersMatris_Degerlendirme!E$4:E$13)/(SUM(DersMatris_Degerlendirme!E$4:E$13)))+(MMULT(NotlarYuzdelikBasari!$AL220:$AU220,DersMatris_Degerlendirme!E$15:E$24)/(SUM(DersMatris_Degerlendirme!E$15:E$24))))/2,0))*(DersMatris!$D$12/100)</f>
        <v>0</v>
      </c>
      <c r="G220" s="204" cm="1">
        <f t="array" ref="G220">_xlfn.SINGLE(IFERROR(((MMULT(NotlarYuzdelikBasari!$E220:$N220,DersMatris_Degerlendirme!F$4:F$13)/(SUM(DersMatris_Degerlendirme!F$4:F$13)))+(MMULT(NotlarYuzdelikBasari!$AL220:$AU220,DersMatris_Degerlendirme!F$15:F$24)/(SUM(DersMatris_Degerlendirme!F$15:F$24))))/2,0))*(DersMatris!$E$12/100)</f>
        <v>0</v>
      </c>
      <c r="H220" s="204" cm="1">
        <f t="array" ref="H220">_xlfn.SINGLE(IFERROR(((MMULT(NotlarYuzdelikBasari!$E220:$N220,DersMatris_Degerlendirme!G$4:G$13)/(SUM(DersMatris_Degerlendirme!G$4:G$13)))+(MMULT(NotlarYuzdelikBasari!$AL220:$AU220,DersMatris_Degerlendirme!G$15:G$24)/(SUM(DersMatris_Degerlendirme!G$15:G$24))))/2,0))*(DersMatris!$F$12/100)</f>
        <v>0</v>
      </c>
      <c r="I220" s="204" cm="1">
        <f t="array" ref="I220">_xlfn.SINGLE(IFERROR(((MMULT(NotlarYuzdelikBasari!$E220:$N220,DersMatris_Degerlendirme!H$4:H$13)/(SUM(DersMatris_Degerlendirme!H$4:H$13)))+(MMULT(NotlarYuzdelikBasari!$AL220:$AU220,DersMatris_Degerlendirme!H$15:H$24)/(SUM(DersMatris_Degerlendirme!H$15:H$24))))/2,0))*(DersMatris!$G$12/100)</f>
        <v>0</v>
      </c>
      <c r="J220" s="204" cm="1">
        <f t="array" ref="J220">_xlfn.SINGLE(IFERROR(((MMULT(NotlarYuzdelikBasari!$E220:$N220,DersMatris_Degerlendirme!I$4:I$13)/(SUM(DersMatris_Degerlendirme!I$4:I$13)))+(MMULT(NotlarYuzdelikBasari!$AL220:$AU220,DersMatris_Degerlendirme!I$15:I$24)/(SUM(DersMatris_Degerlendirme!I$15:I$24))))/2,0))*(DersMatris!$H$12/100)</f>
        <v>0</v>
      </c>
      <c r="K220" s="204" cm="1">
        <f t="array" ref="K220">_xlfn.SINGLE(IFERROR(((MMULT(NotlarYuzdelikBasari!$E220:$N220,DersMatris_Degerlendirme!J$4:J$13)/(SUM(DersMatris_Degerlendirme!J$4:J$13)))+(MMULT(NotlarYuzdelikBasari!$AL220:$AU220,DersMatris_Degerlendirme!J$15:J$24)/(SUM(DersMatris_Degerlendirme!J$15:J$24))))/2,0))*(DersMatris!$I$12/100)</f>
        <v>0</v>
      </c>
      <c r="L220" s="204" cm="1">
        <f t="array" ref="L220">_xlfn.SINGLE(IFERROR(((MMULT(NotlarYuzdelikBasari!$E220:$N220,DersMatris_Degerlendirme!K$4:K$13)/(SUM(DersMatris_Degerlendirme!K$4:K$13)))+(MMULT(NotlarYuzdelikBasari!$AL220:$AU220,DersMatris_Degerlendirme!K$15:K$24)/(SUM(DersMatris_Degerlendirme!K$15:K$24))))/2,0))*(DersMatris!$J$12/100)</f>
        <v>0</v>
      </c>
      <c r="M220" s="204" cm="1">
        <f t="array" ref="M220">_xlfn.SINGLE(IFERROR(((MMULT(NotlarYuzdelikBasari!$E220:$N220,DersMatris_Degerlendirme!L$4:L$13)/(SUM(DersMatris_Degerlendirme!L$4:L$13)))+(MMULT(NotlarYuzdelikBasari!$AL220:$AU220,DersMatris_Degerlendirme!L$15:L$24)/(SUM(DersMatris_Degerlendirme!L$15:L$24))))/2,0))*(DersMatris!$K$12/100)</f>
        <v>0</v>
      </c>
      <c r="N220" s="204" cm="1">
        <f t="array" ref="N220">_xlfn.SINGLE(IFERROR(((MMULT(NotlarYuzdelikBasari!$E220:$N220,DersMatris_Degerlendirme!M$4:M$13)/(SUM(DersMatris_Degerlendirme!M$4:M$13)))+(MMULT(NotlarYuzdelikBasari!$AL220:$AU220,DersMatris_Degerlendirme!M$15:M$24)/(SUM(DersMatris_Degerlendirme!M$15:M$24))))/2,0))*(DersMatris!$L$12/100)</f>
        <v>0</v>
      </c>
      <c r="O220" s="204" cm="1">
        <f t="array" ref="O220">_xlfn.SINGLE(IFERROR(((MMULT(NotlarYuzdelikBasari!$E220:$N220,DersMatris_Degerlendirme!N$4:N$13)/(SUM(DersMatris_Degerlendirme!N$4:N$13)))+(MMULT(NotlarYuzdelikBasari!$AL220:$AU220,DersMatris_Degerlendirme!N$15:N$24)/(SUM(DersMatris_Degerlendirme!N$15:N$24))))/2,0))*(DersMatris!$M$12/100)</f>
        <v>0</v>
      </c>
      <c r="P220" s="204" cm="1">
        <f t="array" ref="P220">_xlfn.SINGLE(IFERROR(((MMULT(NotlarYuzdelikBasari!$E220:$N220,DersMatris_Degerlendirme!O$4:O$13)/(SUM(DersMatris_Degerlendirme!O$4:O$13)))+(MMULT(NotlarYuzdelikBasari!$AL220:$AU220,DersMatris_Degerlendirme!O$15:O$24)/(SUM(DersMatris_Degerlendirme!O$15:O$24))))/2,0))*(DersMatris!$N$12/100)</f>
        <v>0</v>
      </c>
      <c r="Q220" s="204" cm="1">
        <f t="array" ref="Q220">_xlfn.SINGLE(IFERROR(((MMULT(NotlarYuzdelikBasari!$E220:$N220,DersMatris_Degerlendirme!P$4:P$13)/(SUM(DersMatris_Degerlendirme!P$4:P$13)))+(MMULT(NotlarYuzdelikBasari!$AL220:$AU220,DersMatris_Degerlendirme!P$15:P$24)/(SUM(DersMatris_Degerlendirme!P$15:P$24))))/2,0))*(DersMatris!$O$12/100)</f>
        <v>0</v>
      </c>
      <c r="R220" s="204" cm="1">
        <f t="array" ref="R220">_xlfn.SINGLE(IFERROR(((MMULT(NotlarYuzdelikBasari!$E220:$N220,DersMatris_Degerlendirme!Q$4:Q$13)/(SUM(DersMatris_Degerlendirme!Q$4:Q$13)))+(MMULT(NotlarYuzdelikBasari!$AL220:$AU220,DersMatris_Degerlendirme!Q$15:Q$24)/(SUM(DersMatris_Degerlendirme!Q$15:Q$24))))/2,0))*(DersMatris!$P$12/100)</f>
        <v>0</v>
      </c>
      <c r="S220" s="204" cm="1">
        <f t="array" ref="S220">_xlfn.SINGLE(IFERROR(((MMULT(NotlarYuzdelikBasari!$E220:$N220,DersMatris_Degerlendirme!R$4:R$13)/(SUM(DersMatris_Degerlendirme!R$4:R$13)))+(MMULT(NotlarYuzdelikBasari!$AL220:$AU220,DersMatris_Degerlendirme!R$15:R$24)/(SUM(DersMatris_Degerlendirme!R$15:R$24))))/2,0))*(DersMatris!$Q$12/100)</f>
        <v>0</v>
      </c>
      <c r="U220" s="188">
        <f>IFERROR(
    (
        IFERROR( MMULT(NotlarYuzdelikBasari!$E220:$N220, Degerlendirme!D$4:D$13) / SUM(Degerlendirme!D$4:D$13), 0 ) +
        IFERROR( MMULT(NotlarYuzdelikBasari!$AL220:$AU220, Degerlendirme!D$15:D$24) / SUM(Degerlendirme!D$15:D$24), 0 )
    ) / 2,
    0
)</f>
        <v>0</v>
      </c>
      <c r="V220" s="188">
        <f>IFERROR(
    (
        IFERROR( MMULT(NotlarYuzdelikBasari!$E220:$N220, Degerlendirme!E$4:E$13) / SUM(Degerlendirme!E$4:E$13), 0 ) +
        IFERROR( MMULT(NotlarYuzdelikBasari!$AL220:$AU220, Degerlendirme!E$15:E$24) / SUM(Degerlendirme!E$15:E$24), 0 )
    ) / 2,
    0
)</f>
        <v>0</v>
      </c>
      <c r="W220" s="188">
        <f>IFERROR(
    (
        IFERROR( MMULT(NotlarYuzdelikBasari!$E220:$N220, Degerlendirme!F$4:F$13) / SUM(Degerlendirme!F$4:F$13), 0 ) +
        IFERROR( MMULT(NotlarYuzdelikBasari!$AL220:$AU220, Degerlendirme!F$15:F$24) / SUM(Degerlendirme!F$15:F$24), 0 )
    ) / 2,
    0
)</f>
        <v>0</v>
      </c>
      <c r="X220" s="188">
        <f>IFERROR(
    (
        IFERROR( MMULT(NotlarYuzdelikBasari!$E220:$N220, Degerlendirme!G$4:G$13) / SUM(Degerlendirme!G$4:G$13), 0 ) +
        IFERROR( MMULT(NotlarYuzdelikBasari!$AL220:$AU220, Degerlendirme!G$15:G$24) / SUM(Degerlendirme!G$15:G$24), 0 )
    ) / 2,
    0
)</f>
        <v>0</v>
      </c>
      <c r="Y220" s="188">
        <f>IFERROR(
    (
        IFERROR( MMULT(NotlarYuzdelikBasari!$E220:$N220, Degerlendirme!H$4:H$13) / SUM(Degerlendirme!H$4:H$13), 0 ) +
        IFERROR( MMULT(NotlarYuzdelikBasari!$AL220:$AU220, Degerlendirme!H$15:H$24) / SUM(Degerlendirme!H$15:H$24), 0 )
    ) / 2,
    0
)</f>
        <v>0</v>
      </c>
      <c r="Z220" s="188">
        <f>IFERROR(
    (
        IFERROR( MMULT(NotlarYuzdelikBasari!$E220:$N220, Degerlendirme!I$4:I$13) / SUM(Degerlendirme!I$4:I$13), 0 ) +
        IFERROR( MMULT(NotlarYuzdelikBasari!$AL220:$AU220, Degerlendirme!I$15:I$24) / SUM(Degerlendirme!I$15:I$24), 0 )
    ) / 2,
    0
)</f>
        <v>0</v>
      </c>
      <c r="AA220" s="188">
        <f>IFERROR(
    (
        IFERROR( MMULT(NotlarYuzdelikBasari!$E220:$N220, Degerlendirme!J$4:J$13) / SUM(Degerlendirme!J$4:J$13), 0 ) +
        IFERROR( MMULT(NotlarYuzdelikBasari!$AL220:$AU220, Degerlendirme!J$15:J$24) / SUM(Degerlendirme!J$15:J$24), 0 )
    ) / 2,
    0
)</f>
        <v>0</v>
      </c>
      <c r="AB220" s="188">
        <f>IFERROR(
    (
        IFERROR( MMULT(NotlarYuzdelikBasari!$E220:$N220, Degerlendirme!K$4:K$13) / SUM(Degerlendirme!K$4:K$13), 0 ) +
        IFERROR( MMULT(NotlarYuzdelikBasari!$AL220:$AU220, Degerlendirme!K$15:K$24) / SUM(Degerlendirme!K$15:K$24), 0 )
    ) / 2,
    0
)</f>
        <v>0</v>
      </c>
    </row>
    <row r="221" spans="1:28" x14ac:dyDescent="0.25">
      <c r="A221" s="94">
        <v>219</v>
      </c>
      <c r="B221" s="143" t="str">
        <f>IF(Notlar!B221&lt;&gt;"",Notlar!B221,"")</f>
        <v/>
      </c>
      <c r="C221" s="144" t="str">
        <f>IF(Notlar!C221&lt;&gt;"",Notlar!C221,"")</f>
        <v/>
      </c>
      <c r="D221" s="184" t="str">
        <f>IF(Notlar!D221&lt;&gt;"",Notlar!D221,"")</f>
        <v/>
      </c>
      <c r="E221" s="208" cm="1">
        <f t="array" ref="E221">_xlfn.SINGLE(IFERROR(((MMULT(NotlarYuzdelikBasari!$E221:$N221,DersMatris_Degerlendirme!D$4:D$13)/(SUM(DersMatris_Degerlendirme!D$4:D$13)))+(MMULT(NotlarYuzdelikBasari!$AL221:$AU221,DersMatris_Degerlendirme!D$15:D$24)/(SUM(DersMatris_Degerlendirme!D$15:D$24))))/2,0))*(DersMatris!$C$12/100)</f>
        <v>0</v>
      </c>
      <c r="F221" s="208" cm="1">
        <f t="array" ref="F221">_xlfn.SINGLE(IFERROR(((MMULT(NotlarYuzdelikBasari!$E221:$N221,DersMatris_Degerlendirme!E$4:E$13)/(SUM(DersMatris_Degerlendirme!E$4:E$13)))+(MMULT(NotlarYuzdelikBasari!$AL221:$AU221,DersMatris_Degerlendirme!E$15:E$24)/(SUM(DersMatris_Degerlendirme!E$15:E$24))))/2,0))*(DersMatris!$D$12/100)</f>
        <v>0</v>
      </c>
      <c r="G221" s="204" cm="1">
        <f t="array" ref="G221">_xlfn.SINGLE(IFERROR(((MMULT(NotlarYuzdelikBasari!$E221:$N221,DersMatris_Degerlendirme!F$4:F$13)/(SUM(DersMatris_Degerlendirme!F$4:F$13)))+(MMULT(NotlarYuzdelikBasari!$AL221:$AU221,DersMatris_Degerlendirme!F$15:F$24)/(SUM(DersMatris_Degerlendirme!F$15:F$24))))/2,0))*(DersMatris!$E$12/100)</f>
        <v>0</v>
      </c>
      <c r="H221" s="204" cm="1">
        <f t="array" ref="H221">_xlfn.SINGLE(IFERROR(((MMULT(NotlarYuzdelikBasari!$E221:$N221,DersMatris_Degerlendirme!G$4:G$13)/(SUM(DersMatris_Degerlendirme!G$4:G$13)))+(MMULT(NotlarYuzdelikBasari!$AL221:$AU221,DersMatris_Degerlendirme!G$15:G$24)/(SUM(DersMatris_Degerlendirme!G$15:G$24))))/2,0))*(DersMatris!$F$12/100)</f>
        <v>0</v>
      </c>
      <c r="I221" s="204" cm="1">
        <f t="array" ref="I221">_xlfn.SINGLE(IFERROR(((MMULT(NotlarYuzdelikBasari!$E221:$N221,DersMatris_Degerlendirme!H$4:H$13)/(SUM(DersMatris_Degerlendirme!H$4:H$13)))+(MMULT(NotlarYuzdelikBasari!$AL221:$AU221,DersMatris_Degerlendirme!H$15:H$24)/(SUM(DersMatris_Degerlendirme!H$15:H$24))))/2,0))*(DersMatris!$G$12/100)</f>
        <v>0</v>
      </c>
      <c r="J221" s="204" cm="1">
        <f t="array" ref="J221">_xlfn.SINGLE(IFERROR(((MMULT(NotlarYuzdelikBasari!$E221:$N221,DersMatris_Degerlendirme!I$4:I$13)/(SUM(DersMatris_Degerlendirme!I$4:I$13)))+(MMULT(NotlarYuzdelikBasari!$AL221:$AU221,DersMatris_Degerlendirme!I$15:I$24)/(SUM(DersMatris_Degerlendirme!I$15:I$24))))/2,0))*(DersMatris!$H$12/100)</f>
        <v>0</v>
      </c>
      <c r="K221" s="204" cm="1">
        <f t="array" ref="K221">_xlfn.SINGLE(IFERROR(((MMULT(NotlarYuzdelikBasari!$E221:$N221,DersMatris_Degerlendirme!J$4:J$13)/(SUM(DersMatris_Degerlendirme!J$4:J$13)))+(MMULT(NotlarYuzdelikBasari!$AL221:$AU221,DersMatris_Degerlendirme!J$15:J$24)/(SUM(DersMatris_Degerlendirme!J$15:J$24))))/2,0))*(DersMatris!$I$12/100)</f>
        <v>0</v>
      </c>
      <c r="L221" s="204" cm="1">
        <f t="array" ref="L221">_xlfn.SINGLE(IFERROR(((MMULT(NotlarYuzdelikBasari!$E221:$N221,DersMatris_Degerlendirme!K$4:K$13)/(SUM(DersMatris_Degerlendirme!K$4:K$13)))+(MMULT(NotlarYuzdelikBasari!$AL221:$AU221,DersMatris_Degerlendirme!K$15:K$24)/(SUM(DersMatris_Degerlendirme!K$15:K$24))))/2,0))*(DersMatris!$J$12/100)</f>
        <v>0</v>
      </c>
      <c r="M221" s="204" cm="1">
        <f t="array" ref="M221">_xlfn.SINGLE(IFERROR(((MMULT(NotlarYuzdelikBasari!$E221:$N221,DersMatris_Degerlendirme!L$4:L$13)/(SUM(DersMatris_Degerlendirme!L$4:L$13)))+(MMULT(NotlarYuzdelikBasari!$AL221:$AU221,DersMatris_Degerlendirme!L$15:L$24)/(SUM(DersMatris_Degerlendirme!L$15:L$24))))/2,0))*(DersMatris!$K$12/100)</f>
        <v>0</v>
      </c>
      <c r="N221" s="204" cm="1">
        <f t="array" ref="N221">_xlfn.SINGLE(IFERROR(((MMULT(NotlarYuzdelikBasari!$E221:$N221,DersMatris_Degerlendirme!M$4:M$13)/(SUM(DersMatris_Degerlendirme!M$4:M$13)))+(MMULT(NotlarYuzdelikBasari!$AL221:$AU221,DersMatris_Degerlendirme!M$15:M$24)/(SUM(DersMatris_Degerlendirme!M$15:M$24))))/2,0))*(DersMatris!$L$12/100)</f>
        <v>0</v>
      </c>
      <c r="O221" s="204" cm="1">
        <f t="array" ref="O221">_xlfn.SINGLE(IFERROR(((MMULT(NotlarYuzdelikBasari!$E221:$N221,DersMatris_Degerlendirme!N$4:N$13)/(SUM(DersMatris_Degerlendirme!N$4:N$13)))+(MMULT(NotlarYuzdelikBasari!$AL221:$AU221,DersMatris_Degerlendirme!N$15:N$24)/(SUM(DersMatris_Degerlendirme!N$15:N$24))))/2,0))*(DersMatris!$M$12/100)</f>
        <v>0</v>
      </c>
      <c r="P221" s="204" cm="1">
        <f t="array" ref="P221">_xlfn.SINGLE(IFERROR(((MMULT(NotlarYuzdelikBasari!$E221:$N221,DersMatris_Degerlendirme!O$4:O$13)/(SUM(DersMatris_Degerlendirme!O$4:O$13)))+(MMULT(NotlarYuzdelikBasari!$AL221:$AU221,DersMatris_Degerlendirme!O$15:O$24)/(SUM(DersMatris_Degerlendirme!O$15:O$24))))/2,0))*(DersMatris!$N$12/100)</f>
        <v>0</v>
      </c>
      <c r="Q221" s="204" cm="1">
        <f t="array" ref="Q221">_xlfn.SINGLE(IFERROR(((MMULT(NotlarYuzdelikBasari!$E221:$N221,DersMatris_Degerlendirme!P$4:P$13)/(SUM(DersMatris_Degerlendirme!P$4:P$13)))+(MMULT(NotlarYuzdelikBasari!$AL221:$AU221,DersMatris_Degerlendirme!P$15:P$24)/(SUM(DersMatris_Degerlendirme!P$15:P$24))))/2,0))*(DersMatris!$O$12/100)</f>
        <v>0</v>
      </c>
      <c r="R221" s="204" cm="1">
        <f t="array" ref="R221">_xlfn.SINGLE(IFERROR(((MMULT(NotlarYuzdelikBasari!$E221:$N221,DersMatris_Degerlendirme!Q$4:Q$13)/(SUM(DersMatris_Degerlendirme!Q$4:Q$13)))+(MMULT(NotlarYuzdelikBasari!$AL221:$AU221,DersMatris_Degerlendirme!Q$15:Q$24)/(SUM(DersMatris_Degerlendirme!Q$15:Q$24))))/2,0))*(DersMatris!$P$12/100)</f>
        <v>0</v>
      </c>
      <c r="S221" s="204" cm="1">
        <f t="array" ref="S221">_xlfn.SINGLE(IFERROR(((MMULT(NotlarYuzdelikBasari!$E221:$N221,DersMatris_Degerlendirme!R$4:R$13)/(SUM(DersMatris_Degerlendirme!R$4:R$13)))+(MMULT(NotlarYuzdelikBasari!$AL221:$AU221,DersMatris_Degerlendirme!R$15:R$24)/(SUM(DersMatris_Degerlendirme!R$15:R$24))))/2,0))*(DersMatris!$Q$12/100)</f>
        <v>0</v>
      </c>
      <c r="U221" s="188">
        <f>IFERROR(
    (
        IFERROR( MMULT(NotlarYuzdelikBasari!$E221:$N221, Degerlendirme!D$4:D$13) / SUM(Degerlendirme!D$4:D$13), 0 ) +
        IFERROR( MMULT(NotlarYuzdelikBasari!$AL221:$AU221, Degerlendirme!D$15:D$24) / SUM(Degerlendirme!D$15:D$24), 0 )
    ) / 2,
    0
)</f>
        <v>0</v>
      </c>
      <c r="V221" s="188">
        <f>IFERROR(
    (
        IFERROR( MMULT(NotlarYuzdelikBasari!$E221:$N221, Degerlendirme!E$4:E$13) / SUM(Degerlendirme!E$4:E$13), 0 ) +
        IFERROR( MMULT(NotlarYuzdelikBasari!$AL221:$AU221, Degerlendirme!E$15:E$24) / SUM(Degerlendirme!E$15:E$24), 0 )
    ) / 2,
    0
)</f>
        <v>0</v>
      </c>
      <c r="W221" s="188">
        <f>IFERROR(
    (
        IFERROR( MMULT(NotlarYuzdelikBasari!$E221:$N221, Degerlendirme!F$4:F$13) / SUM(Degerlendirme!F$4:F$13), 0 ) +
        IFERROR( MMULT(NotlarYuzdelikBasari!$AL221:$AU221, Degerlendirme!F$15:F$24) / SUM(Degerlendirme!F$15:F$24), 0 )
    ) / 2,
    0
)</f>
        <v>0</v>
      </c>
      <c r="X221" s="188">
        <f>IFERROR(
    (
        IFERROR( MMULT(NotlarYuzdelikBasari!$E221:$N221, Degerlendirme!G$4:G$13) / SUM(Degerlendirme!G$4:G$13), 0 ) +
        IFERROR( MMULT(NotlarYuzdelikBasari!$AL221:$AU221, Degerlendirme!G$15:G$24) / SUM(Degerlendirme!G$15:G$24), 0 )
    ) / 2,
    0
)</f>
        <v>0</v>
      </c>
      <c r="Y221" s="188">
        <f>IFERROR(
    (
        IFERROR( MMULT(NotlarYuzdelikBasari!$E221:$N221, Degerlendirme!H$4:H$13) / SUM(Degerlendirme!H$4:H$13), 0 ) +
        IFERROR( MMULT(NotlarYuzdelikBasari!$AL221:$AU221, Degerlendirme!H$15:H$24) / SUM(Degerlendirme!H$15:H$24), 0 )
    ) / 2,
    0
)</f>
        <v>0</v>
      </c>
      <c r="Z221" s="188">
        <f>IFERROR(
    (
        IFERROR( MMULT(NotlarYuzdelikBasari!$E221:$N221, Degerlendirme!I$4:I$13) / SUM(Degerlendirme!I$4:I$13), 0 ) +
        IFERROR( MMULT(NotlarYuzdelikBasari!$AL221:$AU221, Degerlendirme!I$15:I$24) / SUM(Degerlendirme!I$15:I$24), 0 )
    ) / 2,
    0
)</f>
        <v>0</v>
      </c>
      <c r="AA221" s="188">
        <f>IFERROR(
    (
        IFERROR( MMULT(NotlarYuzdelikBasari!$E221:$N221, Degerlendirme!J$4:J$13) / SUM(Degerlendirme!J$4:J$13), 0 ) +
        IFERROR( MMULT(NotlarYuzdelikBasari!$AL221:$AU221, Degerlendirme!J$15:J$24) / SUM(Degerlendirme!J$15:J$24), 0 )
    ) / 2,
    0
)</f>
        <v>0</v>
      </c>
      <c r="AB221" s="188">
        <f>IFERROR(
    (
        IFERROR( MMULT(NotlarYuzdelikBasari!$E221:$N221, Degerlendirme!K$4:K$13) / SUM(Degerlendirme!K$4:K$13), 0 ) +
        IFERROR( MMULT(NotlarYuzdelikBasari!$AL221:$AU221, Degerlendirme!K$15:K$24) / SUM(Degerlendirme!K$15:K$24), 0 )
    ) / 2,
    0
)</f>
        <v>0</v>
      </c>
    </row>
    <row r="222" spans="1:28" x14ac:dyDescent="0.25">
      <c r="A222" s="95">
        <v>220</v>
      </c>
      <c r="B222" s="141" t="str">
        <f>IF(Notlar!B222&lt;&gt;"",Notlar!B222,"")</f>
        <v/>
      </c>
      <c r="C222" s="142" t="str">
        <f>IF(Notlar!C222&lt;&gt;"",Notlar!C222,"")</f>
        <v/>
      </c>
      <c r="D222" s="183" t="str">
        <f>IF(Notlar!D222&lt;&gt;"",Notlar!D222,"")</f>
        <v/>
      </c>
      <c r="E222" s="208" cm="1">
        <f t="array" ref="E222">_xlfn.SINGLE(IFERROR(((MMULT(NotlarYuzdelikBasari!$E222:$N222,DersMatris_Degerlendirme!D$4:D$13)/(SUM(DersMatris_Degerlendirme!D$4:D$13)))+(MMULT(NotlarYuzdelikBasari!$AL222:$AU222,DersMatris_Degerlendirme!D$15:D$24)/(SUM(DersMatris_Degerlendirme!D$15:D$24))))/2,0))*(DersMatris!$C$12/100)</f>
        <v>0</v>
      </c>
      <c r="F222" s="208" cm="1">
        <f t="array" ref="F222">_xlfn.SINGLE(IFERROR(((MMULT(NotlarYuzdelikBasari!$E222:$N222,DersMatris_Degerlendirme!E$4:E$13)/(SUM(DersMatris_Degerlendirme!E$4:E$13)))+(MMULT(NotlarYuzdelikBasari!$AL222:$AU222,DersMatris_Degerlendirme!E$15:E$24)/(SUM(DersMatris_Degerlendirme!E$15:E$24))))/2,0))*(DersMatris!$D$12/100)</f>
        <v>0</v>
      </c>
      <c r="G222" s="204" cm="1">
        <f t="array" ref="G222">_xlfn.SINGLE(IFERROR(((MMULT(NotlarYuzdelikBasari!$E222:$N222,DersMatris_Degerlendirme!F$4:F$13)/(SUM(DersMatris_Degerlendirme!F$4:F$13)))+(MMULT(NotlarYuzdelikBasari!$AL222:$AU222,DersMatris_Degerlendirme!F$15:F$24)/(SUM(DersMatris_Degerlendirme!F$15:F$24))))/2,0))*(DersMatris!$E$12/100)</f>
        <v>0</v>
      </c>
      <c r="H222" s="204" cm="1">
        <f t="array" ref="H222">_xlfn.SINGLE(IFERROR(((MMULT(NotlarYuzdelikBasari!$E222:$N222,DersMatris_Degerlendirme!G$4:G$13)/(SUM(DersMatris_Degerlendirme!G$4:G$13)))+(MMULT(NotlarYuzdelikBasari!$AL222:$AU222,DersMatris_Degerlendirme!G$15:G$24)/(SUM(DersMatris_Degerlendirme!G$15:G$24))))/2,0))*(DersMatris!$F$12/100)</f>
        <v>0</v>
      </c>
      <c r="I222" s="204" cm="1">
        <f t="array" ref="I222">_xlfn.SINGLE(IFERROR(((MMULT(NotlarYuzdelikBasari!$E222:$N222,DersMatris_Degerlendirme!H$4:H$13)/(SUM(DersMatris_Degerlendirme!H$4:H$13)))+(MMULT(NotlarYuzdelikBasari!$AL222:$AU222,DersMatris_Degerlendirme!H$15:H$24)/(SUM(DersMatris_Degerlendirme!H$15:H$24))))/2,0))*(DersMatris!$G$12/100)</f>
        <v>0</v>
      </c>
      <c r="J222" s="204" cm="1">
        <f t="array" ref="J222">_xlfn.SINGLE(IFERROR(((MMULT(NotlarYuzdelikBasari!$E222:$N222,DersMatris_Degerlendirme!I$4:I$13)/(SUM(DersMatris_Degerlendirme!I$4:I$13)))+(MMULT(NotlarYuzdelikBasari!$AL222:$AU222,DersMatris_Degerlendirme!I$15:I$24)/(SUM(DersMatris_Degerlendirme!I$15:I$24))))/2,0))*(DersMatris!$H$12/100)</f>
        <v>0</v>
      </c>
      <c r="K222" s="204" cm="1">
        <f t="array" ref="K222">_xlfn.SINGLE(IFERROR(((MMULT(NotlarYuzdelikBasari!$E222:$N222,DersMatris_Degerlendirme!J$4:J$13)/(SUM(DersMatris_Degerlendirme!J$4:J$13)))+(MMULT(NotlarYuzdelikBasari!$AL222:$AU222,DersMatris_Degerlendirme!J$15:J$24)/(SUM(DersMatris_Degerlendirme!J$15:J$24))))/2,0))*(DersMatris!$I$12/100)</f>
        <v>0</v>
      </c>
      <c r="L222" s="204" cm="1">
        <f t="array" ref="L222">_xlfn.SINGLE(IFERROR(((MMULT(NotlarYuzdelikBasari!$E222:$N222,DersMatris_Degerlendirme!K$4:K$13)/(SUM(DersMatris_Degerlendirme!K$4:K$13)))+(MMULT(NotlarYuzdelikBasari!$AL222:$AU222,DersMatris_Degerlendirme!K$15:K$24)/(SUM(DersMatris_Degerlendirme!K$15:K$24))))/2,0))*(DersMatris!$J$12/100)</f>
        <v>0</v>
      </c>
      <c r="M222" s="204" cm="1">
        <f t="array" ref="M222">_xlfn.SINGLE(IFERROR(((MMULT(NotlarYuzdelikBasari!$E222:$N222,DersMatris_Degerlendirme!L$4:L$13)/(SUM(DersMatris_Degerlendirme!L$4:L$13)))+(MMULT(NotlarYuzdelikBasari!$AL222:$AU222,DersMatris_Degerlendirme!L$15:L$24)/(SUM(DersMatris_Degerlendirme!L$15:L$24))))/2,0))*(DersMatris!$K$12/100)</f>
        <v>0</v>
      </c>
      <c r="N222" s="204" cm="1">
        <f t="array" ref="N222">_xlfn.SINGLE(IFERROR(((MMULT(NotlarYuzdelikBasari!$E222:$N222,DersMatris_Degerlendirme!M$4:M$13)/(SUM(DersMatris_Degerlendirme!M$4:M$13)))+(MMULT(NotlarYuzdelikBasari!$AL222:$AU222,DersMatris_Degerlendirme!M$15:M$24)/(SUM(DersMatris_Degerlendirme!M$15:M$24))))/2,0))*(DersMatris!$L$12/100)</f>
        <v>0</v>
      </c>
      <c r="O222" s="204" cm="1">
        <f t="array" ref="O222">_xlfn.SINGLE(IFERROR(((MMULT(NotlarYuzdelikBasari!$E222:$N222,DersMatris_Degerlendirme!N$4:N$13)/(SUM(DersMatris_Degerlendirme!N$4:N$13)))+(MMULT(NotlarYuzdelikBasari!$AL222:$AU222,DersMatris_Degerlendirme!N$15:N$24)/(SUM(DersMatris_Degerlendirme!N$15:N$24))))/2,0))*(DersMatris!$M$12/100)</f>
        <v>0</v>
      </c>
      <c r="P222" s="204" cm="1">
        <f t="array" ref="P222">_xlfn.SINGLE(IFERROR(((MMULT(NotlarYuzdelikBasari!$E222:$N222,DersMatris_Degerlendirme!O$4:O$13)/(SUM(DersMatris_Degerlendirme!O$4:O$13)))+(MMULT(NotlarYuzdelikBasari!$AL222:$AU222,DersMatris_Degerlendirme!O$15:O$24)/(SUM(DersMatris_Degerlendirme!O$15:O$24))))/2,0))*(DersMatris!$N$12/100)</f>
        <v>0</v>
      </c>
      <c r="Q222" s="204" cm="1">
        <f t="array" ref="Q222">_xlfn.SINGLE(IFERROR(((MMULT(NotlarYuzdelikBasari!$E222:$N222,DersMatris_Degerlendirme!P$4:P$13)/(SUM(DersMatris_Degerlendirme!P$4:P$13)))+(MMULT(NotlarYuzdelikBasari!$AL222:$AU222,DersMatris_Degerlendirme!P$15:P$24)/(SUM(DersMatris_Degerlendirme!P$15:P$24))))/2,0))*(DersMatris!$O$12/100)</f>
        <v>0</v>
      </c>
      <c r="R222" s="204" cm="1">
        <f t="array" ref="R222">_xlfn.SINGLE(IFERROR(((MMULT(NotlarYuzdelikBasari!$E222:$N222,DersMatris_Degerlendirme!Q$4:Q$13)/(SUM(DersMatris_Degerlendirme!Q$4:Q$13)))+(MMULT(NotlarYuzdelikBasari!$AL222:$AU222,DersMatris_Degerlendirme!Q$15:Q$24)/(SUM(DersMatris_Degerlendirme!Q$15:Q$24))))/2,0))*(DersMatris!$P$12/100)</f>
        <v>0</v>
      </c>
      <c r="S222" s="204" cm="1">
        <f t="array" ref="S222">_xlfn.SINGLE(IFERROR(((MMULT(NotlarYuzdelikBasari!$E222:$N222,DersMatris_Degerlendirme!R$4:R$13)/(SUM(DersMatris_Degerlendirme!R$4:R$13)))+(MMULT(NotlarYuzdelikBasari!$AL222:$AU222,DersMatris_Degerlendirme!R$15:R$24)/(SUM(DersMatris_Degerlendirme!R$15:R$24))))/2,0))*(DersMatris!$Q$12/100)</f>
        <v>0</v>
      </c>
      <c r="U222" s="188">
        <f>IFERROR(
    (
        IFERROR( MMULT(NotlarYuzdelikBasari!$E222:$N222, Degerlendirme!D$4:D$13) / SUM(Degerlendirme!D$4:D$13), 0 ) +
        IFERROR( MMULT(NotlarYuzdelikBasari!$AL222:$AU222, Degerlendirme!D$15:D$24) / SUM(Degerlendirme!D$15:D$24), 0 )
    ) / 2,
    0
)</f>
        <v>0</v>
      </c>
      <c r="V222" s="188">
        <f>IFERROR(
    (
        IFERROR( MMULT(NotlarYuzdelikBasari!$E222:$N222, Degerlendirme!E$4:E$13) / SUM(Degerlendirme!E$4:E$13), 0 ) +
        IFERROR( MMULT(NotlarYuzdelikBasari!$AL222:$AU222, Degerlendirme!E$15:E$24) / SUM(Degerlendirme!E$15:E$24), 0 )
    ) / 2,
    0
)</f>
        <v>0</v>
      </c>
      <c r="W222" s="188">
        <f>IFERROR(
    (
        IFERROR( MMULT(NotlarYuzdelikBasari!$E222:$N222, Degerlendirme!F$4:F$13) / SUM(Degerlendirme!F$4:F$13), 0 ) +
        IFERROR( MMULT(NotlarYuzdelikBasari!$AL222:$AU222, Degerlendirme!F$15:F$24) / SUM(Degerlendirme!F$15:F$24), 0 )
    ) / 2,
    0
)</f>
        <v>0</v>
      </c>
      <c r="X222" s="188">
        <f>IFERROR(
    (
        IFERROR( MMULT(NotlarYuzdelikBasari!$E222:$N222, Degerlendirme!G$4:G$13) / SUM(Degerlendirme!G$4:G$13), 0 ) +
        IFERROR( MMULT(NotlarYuzdelikBasari!$AL222:$AU222, Degerlendirme!G$15:G$24) / SUM(Degerlendirme!G$15:G$24), 0 )
    ) / 2,
    0
)</f>
        <v>0</v>
      </c>
      <c r="Y222" s="188">
        <f>IFERROR(
    (
        IFERROR( MMULT(NotlarYuzdelikBasari!$E222:$N222, Degerlendirme!H$4:H$13) / SUM(Degerlendirme!H$4:H$13), 0 ) +
        IFERROR( MMULT(NotlarYuzdelikBasari!$AL222:$AU222, Degerlendirme!H$15:H$24) / SUM(Degerlendirme!H$15:H$24), 0 )
    ) / 2,
    0
)</f>
        <v>0</v>
      </c>
      <c r="Z222" s="188">
        <f>IFERROR(
    (
        IFERROR( MMULT(NotlarYuzdelikBasari!$E222:$N222, Degerlendirme!I$4:I$13) / SUM(Degerlendirme!I$4:I$13), 0 ) +
        IFERROR( MMULT(NotlarYuzdelikBasari!$AL222:$AU222, Degerlendirme!I$15:I$24) / SUM(Degerlendirme!I$15:I$24), 0 )
    ) / 2,
    0
)</f>
        <v>0</v>
      </c>
      <c r="AA222" s="188">
        <f>IFERROR(
    (
        IFERROR( MMULT(NotlarYuzdelikBasari!$E222:$N222, Degerlendirme!J$4:J$13) / SUM(Degerlendirme!J$4:J$13), 0 ) +
        IFERROR( MMULT(NotlarYuzdelikBasari!$AL222:$AU222, Degerlendirme!J$15:J$24) / SUM(Degerlendirme!J$15:J$24), 0 )
    ) / 2,
    0
)</f>
        <v>0</v>
      </c>
      <c r="AB222" s="188">
        <f>IFERROR(
    (
        IFERROR( MMULT(NotlarYuzdelikBasari!$E222:$N222, Degerlendirme!K$4:K$13) / SUM(Degerlendirme!K$4:K$13), 0 ) +
        IFERROR( MMULT(NotlarYuzdelikBasari!$AL222:$AU222, Degerlendirme!K$15:K$24) / SUM(Degerlendirme!K$15:K$24), 0 )
    ) / 2,
    0
)</f>
        <v>0</v>
      </c>
    </row>
    <row r="223" spans="1:28" x14ac:dyDescent="0.25">
      <c r="A223" s="94">
        <v>221</v>
      </c>
      <c r="B223" s="143" t="str">
        <f>IF(Notlar!B223&lt;&gt;"",Notlar!B223,"")</f>
        <v/>
      </c>
      <c r="C223" s="144" t="str">
        <f>IF(Notlar!C223&lt;&gt;"",Notlar!C223,"")</f>
        <v/>
      </c>
      <c r="D223" s="184" t="str">
        <f>IF(Notlar!D223&lt;&gt;"",Notlar!D223,"")</f>
        <v/>
      </c>
      <c r="E223" s="208" cm="1">
        <f t="array" ref="E223">_xlfn.SINGLE(IFERROR(((MMULT(NotlarYuzdelikBasari!$E223:$N223,DersMatris_Degerlendirme!D$4:D$13)/(SUM(DersMatris_Degerlendirme!D$4:D$13)))+(MMULT(NotlarYuzdelikBasari!$AL223:$AU223,DersMatris_Degerlendirme!D$15:D$24)/(SUM(DersMatris_Degerlendirme!D$15:D$24))))/2,0))*(DersMatris!$C$12/100)</f>
        <v>0</v>
      </c>
      <c r="F223" s="208" cm="1">
        <f t="array" ref="F223">_xlfn.SINGLE(IFERROR(((MMULT(NotlarYuzdelikBasari!$E223:$N223,DersMatris_Degerlendirme!E$4:E$13)/(SUM(DersMatris_Degerlendirme!E$4:E$13)))+(MMULT(NotlarYuzdelikBasari!$AL223:$AU223,DersMatris_Degerlendirme!E$15:E$24)/(SUM(DersMatris_Degerlendirme!E$15:E$24))))/2,0))*(DersMatris!$D$12/100)</f>
        <v>0</v>
      </c>
      <c r="G223" s="204" cm="1">
        <f t="array" ref="G223">_xlfn.SINGLE(IFERROR(((MMULT(NotlarYuzdelikBasari!$E223:$N223,DersMatris_Degerlendirme!F$4:F$13)/(SUM(DersMatris_Degerlendirme!F$4:F$13)))+(MMULT(NotlarYuzdelikBasari!$AL223:$AU223,DersMatris_Degerlendirme!F$15:F$24)/(SUM(DersMatris_Degerlendirme!F$15:F$24))))/2,0))*(DersMatris!$E$12/100)</f>
        <v>0</v>
      </c>
      <c r="H223" s="204" cm="1">
        <f t="array" ref="H223">_xlfn.SINGLE(IFERROR(((MMULT(NotlarYuzdelikBasari!$E223:$N223,DersMatris_Degerlendirme!G$4:G$13)/(SUM(DersMatris_Degerlendirme!G$4:G$13)))+(MMULT(NotlarYuzdelikBasari!$AL223:$AU223,DersMatris_Degerlendirme!G$15:G$24)/(SUM(DersMatris_Degerlendirme!G$15:G$24))))/2,0))*(DersMatris!$F$12/100)</f>
        <v>0</v>
      </c>
      <c r="I223" s="204" cm="1">
        <f t="array" ref="I223">_xlfn.SINGLE(IFERROR(((MMULT(NotlarYuzdelikBasari!$E223:$N223,DersMatris_Degerlendirme!H$4:H$13)/(SUM(DersMatris_Degerlendirme!H$4:H$13)))+(MMULT(NotlarYuzdelikBasari!$AL223:$AU223,DersMatris_Degerlendirme!H$15:H$24)/(SUM(DersMatris_Degerlendirme!H$15:H$24))))/2,0))*(DersMatris!$G$12/100)</f>
        <v>0</v>
      </c>
      <c r="J223" s="204" cm="1">
        <f t="array" ref="J223">_xlfn.SINGLE(IFERROR(((MMULT(NotlarYuzdelikBasari!$E223:$N223,DersMatris_Degerlendirme!I$4:I$13)/(SUM(DersMatris_Degerlendirme!I$4:I$13)))+(MMULT(NotlarYuzdelikBasari!$AL223:$AU223,DersMatris_Degerlendirme!I$15:I$24)/(SUM(DersMatris_Degerlendirme!I$15:I$24))))/2,0))*(DersMatris!$H$12/100)</f>
        <v>0</v>
      </c>
      <c r="K223" s="204" cm="1">
        <f t="array" ref="K223">_xlfn.SINGLE(IFERROR(((MMULT(NotlarYuzdelikBasari!$E223:$N223,DersMatris_Degerlendirme!J$4:J$13)/(SUM(DersMatris_Degerlendirme!J$4:J$13)))+(MMULT(NotlarYuzdelikBasari!$AL223:$AU223,DersMatris_Degerlendirme!J$15:J$24)/(SUM(DersMatris_Degerlendirme!J$15:J$24))))/2,0))*(DersMatris!$I$12/100)</f>
        <v>0</v>
      </c>
      <c r="L223" s="204" cm="1">
        <f t="array" ref="L223">_xlfn.SINGLE(IFERROR(((MMULT(NotlarYuzdelikBasari!$E223:$N223,DersMatris_Degerlendirme!K$4:K$13)/(SUM(DersMatris_Degerlendirme!K$4:K$13)))+(MMULT(NotlarYuzdelikBasari!$AL223:$AU223,DersMatris_Degerlendirme!K$15:K$24)/(SUM(DersMatris_Degerlendirme!K$15:K$24))))/2,0))*(DersMatris!$J$12/100)</f>
        <v>0</v>
      </c>
      <c r="M223" s="204" cm="1">
        <f t="array" ref="M223">_xlfn.SINGLE(IFERROR(((MMULT(NotlarYuzdelikBasari!$E223:$N223,DersMatris_Degerlendirme!L$4:L$13)/(SUM(DersMatris_Degerlendirme!L$4:L$13)))+(MMULT(NotlarYuzdelikBasari!$AL223:$AU223,DersMatris_Degerlendirme!L$15:L$24)/(SUM(DersMatris_Degerlendirme!L$15:L$24))))/2,0))*(DersMatris!$K$12/100)</f>
        <v>0</v>
      </c>
      <c r="N223" s="204" cm="1">
        <f t="array" ref="N223">_xlfn.SINGLE(IFERROR(((MMULT(NotlarYuzdelikBasari!$E223:$N223,DersMatris_Degerlendirme!M$4:M$13)/(SUM(DersMatris_Degerlendirme!M$4:M$13)))+(MMULT(NotlarYuzdelikBasari!$AL223:$AU223,DersMatris_Degerlendirme!M$15:M$24)/(SUM(DersMatris_Degerlendirme!M$15:M$24))))/2,0))*(DersMatris!$L$12/100)</f>
        <v>0</v>
      </c>
      <c r="O223" s="204" cm="1">
        <f t="array" ref="O223">_xlfn.SINGLE(IFERROR(((MMULT(NotlarYuzdelikBasari!$E223:$N223,DersMatris_Degerlendirme!N$4:N$13)/(SUM(DersMatris_Degerlendirme!N$4:N$13)))+(MMULT(NotlarYuzdelikBasari!$AL223:$AU223,DersMatris_Degerlendirme!N$15:N$24)/(SUM(DersMatris_Degerlendirme!N$15:N$24))))/2,0))*(DersMatris!$M$12/100)</f>
        <v>0</v>
      </c>
      <c r="P223" s="204" cm="1">
        <f t="array" ref="P223">_xlfn.SINGLE(IFERROR(((MMULT(NotlarYuzdelikBasari!$E223:$N223,DersMatris_Degerlendirme!O$4:O$13)/(SUM(DersMatris_Degerlendirme!O$4:O$13)))+(MMULT(NotlarYuzdelikBasari!$AL223:$AU223,DersMatris_Degerlendirme!O$15:O$24)/(SUM(DersMatris_Degerlendirme!O$15:O$24))))/2,0))*(DersMatris!$N$12/100)</f>
        <v>0</v>
      </c>
      <c r="Q223" s="204" cm="1">
        <f t="array" ref="Q223">_xlfn.SINGLE(IFERROR(((MMULT(NotlarYuzdelikBasari!$E223:$N223,DersMatris_Degerlendirme!P$4:P$13)/(SUM(DersMatris_Degerlendirme!P$4:P$13)))+(MMULT(NotlarYuzdelikBasari!$AL223:$AU223,DersMatris_Degerlendirme!P$15:P$24)/(SUM(DersMatris_Degerlendirme!P$15:P$24))))/2,0))*(DersMatris!$O$12/100)</f>
        <v>0</v>
      </c>
      <c r="R223" s="204" cm="1">
        <f t="array" ref="R223">_xlfn.SINGLE(IFERROR(((MMULT(NotlarYuzdelikBasari!$E223:$N223,DersMatris_Degerlendirme!Q$4:Q$13)/(SUM(DersMatris_Degerlendirme!Q$4:Q$13)))+(MMULT(NotlarYuzdelikBasari!$AL223:$AU223,DersMatris_Degerlendirme!Q$15:Q$24)/(SUM(DersMatris_Degerlendirme!Q$15:Q$24))))/2,0))*(DersMatris!$P$12/100)</f>
        <v>0</v>
      </c>
      <c r="S223" s="204" cm="1">
        <f t="array" ref="S223">_xlfn.SINGLE(IFERROR(((MMULT(NotlarYuzdelikBasari!$E223:$N223,DersMatris_Degerlendirme!R$4:R$13)/(SUM(DersMatris_Degerlendirme!R$4:R$13)))+(MMULT(NotlarYuzdelikBasari!$AL223:$AU223,DersMatris_Degerlendirme!R$15:R$24)/(SUM(DersMatris_Degerlendirme!R$15:R$24))))/2,0))*(DersMatris!$Q$12/100)</f>
        <v>0</v>
      </c>
      <c r="U223" s="188">
        <f>IFERROR(
    (
        IFERROR( MMULT(NotlarYuzdelikBasari!$E223:$N223, Degerlendirme!D$4:D$13) / SUM(Degerlendirme!D$4:D$13), 0 ) +
        IFERROR( MMULT(NotlarYuzdelikBasari!$AL223:$AU223, Degerlendirme!D$15:D$24) / SUM(Degerlendirme!D$15:D$24), 0 )
    ) / 2,
    0
)</f>
        <v>0</v>
      </c>
      <c r="V223" s="188">
        <f>IFERROR(
    (
        IFERROR( MMULT(NotlarYuzdelikBasari!$E223:$N223, Degerlendirme!E$4:E$13) / SUM(Degerlendirme!E$4:E$13), 0 ) +
        IFERROR( MMULT(NotlarYuzdelikBasari!$AL223:$AU223, Degerlendirme!E$15:E$24) / SUM(Degerlendirme!E$15:E$24), 0 )
    ) / 2,
    0
)</f>
        <v>0</v>
      </c>
      <c r="W223" s="188">
        <f>IFERROR(
    (
        IFERROR( MMULT(NotlarYuzdelikBasari!$E223:$N223, Degerlendirme!F$4:F$13) / SUM(Degerlendirme!F$4:F$13), 0 ) +
        IFERROR( MMULT(NotlarYuzdelikBasari!$AL223:$AU223, Degerlendirme!F$15:F$24) / SUM(Degerlendirme!F$15:F$24), 0 )
    ) / 2,
    0
)</f>
        <v>0</v>
      </c>
      <c r="X223" s="188">
        <f>IFERROR(
    (
        IFERROR( MMULT(NotlarYuzdelikBasari!$E223:$N223, Degerlendirme!G$4:G$13) / SUM(Degerlendirme!G$4:G$13), 0 ) +
        IFERROR( MMULT(NotlarYuzdelikBasari!$AL223:$AU223, Degerlendirme!G$15:G$24) / SUM(Degerlendirme!G$15:G$24), 0 )
    ) / 2,
    0
)</f>
        <v>0</v>
      </c>
      <c r="Y223" s="188">
        <f>IFERROR(
    (
        IFERROR( MMULT(NotlarYuzdelikBasari!$E223:$N223, Degerlendirme!H$4:H$13) / SUM(Degerlendirme!H$4:H$13), 0 ) +
        IFERROR( MMULT(NotlarYuzdelikBasari!$AL223:$AU223, Degerlendirme!H$15:H$24) / SUM(Degerlendirme!H$15:H$24), 0 )
    ) / 2,
    0
)</f>
        <v>0</v>
      </c>
      <c r="Z223" s="188">
        <f>IFERROR(
    (
        IFERROR( MMULT(NotlarYuzdelikBasari!$E223:$N223, Degerlendirme!I$4:I$13) / SUM(Degerlendirme!I$4:I$13), 0 ) +
        IFERROR( MMULT(NotlarYuzdelikBasari!$AL223:$AU223, Degerlendirme!I$15:I$24) / SUM(Degerlendirme!I$15:I$24), 0 )
    ) / 2,
    0
)</f>
        <v>0</v>
      </c>
      <c r="AA223" s="188">
        <f>IFERROR(
    (
        IFERROR( MMULT(NotlarYuzdelikBasari!$E223:$N223, Degerlendirme!J$4:J$13) / SUM(Degerlendirme!J$4:J$13), 0 ) +
        IFERROR( MMULT(NotlarYuzdelikBasari!$AL223:$AU223, Degerlendirme!J$15:J$24) / SUM(Degerlendirme!J$15:J$24), 0 )
    ) / 2,
    0
)</f>
        <v>0</v>
      </c>
      <c r="AB223" s="188">
        <f>IFERROR(
    (
        IFERROR( MMULT(NotlarYuzdelikBasari!$E223:$N223, Degerlendirme!K$4:K$13) / SUM(Degerlendirme!K$4:K$13), 0 ) +
        IFERROR( MMULT(NotlarYuzdelikBasari!$AL223:$AU223, Degerlendirme!K$15:K$24) / SUM(Degerlendirme!K$15:K$24), 0 )
    ) / 2,
    0
)</f>
        <v>0</v>
      </c>
    </row>
    <row r="224" spans="1:28" x14ac:dyDescent="0.25">
      <c r="A224" s="95">
        <v>222</v>
      </c>
      <c r="B224" s="141" t="str">
        <f>IF(Notlar!B224&lt;&gt;"",Notlar!B224,"")</f>
        <v/>
      </c>
      <c r="C224" s="142" t="str">
        <f>IF(Notlar!C224&lt;&gt;"",Notlar!C224,"")</f>
        <v/>
      </c>
      <c r="D224" s="183" t="str">
        <f>IF(Notlar!D224&lt;&gt;"",Notlar!D224,"")</f>
        <v/>
      </c>
      <c r="E224" s="208" cm="1">
        <f t="array" ref="E224">_xlfn.SINGLE(IFERROR(((MMULT(NotlarYuzdelikBasari!$E224:$N224,DersMatris_Degerlendirme!D$4:D$13)/(SUM(DersMatris_Degerlendirme!D$4:D$13)))+(MMULT(NotlarYuzdelikBasari!$AL224:$AU224,DersMatris_Degerlendirme!D$15:D$24)/(SUM(DersMatris_Degerlendirme!D$15:D$24))))/2,0))*(DersMatris!$C$12/100)</f>
        <v>0</v>
      </c>
      <c r="F224" s="208" cm="1">
        <f t="array" ref="F224">_xlfn.SINGLE(IFERROR(((MMULT(NotlarYuzdelikBasari!$E224:$N224,DersMatris_Degerlendirme!E$4:E$13)/(SUM(DersMatris_Degerlendirme!E$4:E$13)))+(MMULT(NotlarYuzdelikBasari!$AL224:$AU224,DersMatris_Degerlendirme!E$15:E$24)/(SUM(DersMatris_Degerlendirme!E$15:E$24))))/2,0))*(DersMatris!$D$12/100)</f>
        <v>0</v>
      </c>
      <c r="G224" s="204" cm="1">
        <f t="array" ref="G224">_xlfn.SINGLE(IFERROR(((MMULT(NotlarYuzdelikBasari!$E224:$N224,DersMatris_Degerlendirme!F$4:F$13)/(SUM(DersMatris_Degerlendirme!F$4:F$13)))+(MMULT(NotlarYuzdelikBasari!$AL224:$AU224,DersMatris_Degerlendirme!F$15:F$24)/(SUM(DersMatris_Degerlendirme!F$15:F$24))))/2,0))*(DersMatris!$E$12/100)</f>
        <v>0</v>
      </c>
      <c r="H224" s="204" cm="1">
        <f t="array" ref="H224">_xlfn.SINGLE(IFERROR(((MMULT(NotlarYuzdelikBasari!$E224:$N224,DersMatris_Degerlendirme!G$4:G$13)/(SUM(DersMatris_Degerlendirme!G$4:G$13)))+(MMULT(NotlarYuzdelikBasari!$AL224:$AU224,DersMatris_Degerlendirme!G$15:G$24)/(SUM(DersMatris_Degerlendirme!G$15:G$24))))/2,0))*(DersMatris!$F$12/100)</f>
        <v>0</v>
      </c>
      <c r="I224" s="204" cm="1">
        <f t="array" ref="I224">_xlfn.SINGLE(IFERROR(((MMULT(NotlarYuzdelikBasari!$E224:$N224,DersMatris_Degerlendirme!H$4:H$13)/(SUM(DersMatris_Degerlendirme!H$4:H$13)))+(MMULT(NotlarYuzdelikBasari!$AL224:$AU224,DersMatris_Degerlendirme!H$15:H$24)/(SUM(DersMatris_Degerlendirme!H$15:H$24))))/2,0))*(DersMatris!$G$12/100)</f>
        <v>0</v>
      </c>
      <c r="J224" s="204" cm="1">
        <f t="array" ref="J224">_xlfn.SINGLE(IFERROR(((MMULT(NotlarYuzdelikBasari!$E224:$N224,DersMatris_Degerlendirme!I$4:I$13)/(SUM(DersMatris_Degerlendirme!I$4:I$13)))+(MMULT(NotlarYuzdelikBasari!$AL224:$AU224,DersMatris_Degerlendirme!I$15:I$24)/(SUM(DersMatris_Degerlendirme!I$15:I$24))))/2,0))*(DersMatris!$H$12/100)</f>
        <v>0</v>
      </c>
      <c r="K224" s="204" cm="1">
        <f t="array" ref="K224">_xlfn.SINGLE(IFERROR(((MMULT(NotlarYuzdelikBasari!$E224:$N224,DersMatris_Degerlendirme!J$4:J$13)/(SUM(DersMatris_Degerlendirme!J$4:J$13)))+(MMULT(NotlarYuzdelikBasari!$AL224:$AU224,DersMatris_Degerlendirme!J$15:J$24)/(SUM(DersMatris_Degerlendirme!J$15:J$24))))/2,0))*(DersMatris!$I$12/100)</f>
        <v>0</v>
      </c>
      <c r="L224" s="204" cm="1">
        <f t="array" ref="L224">_xlfn.SINGLE(IFERROR(((MMULT(NotlarYuzdelikBasari!$E224:$N224,DersMatris_Degerlendirme!K$4:K$13)/(SUM(DersMatris_Degerlendirme!K$4:K$13)))+(MMULT(NotlarYuzdelikBasari!$AL224:$AU224,DersMatris_Degerlendirme!K$15:K$24)/(SUM(DersMatris_Degerlendirme!K$15:K$24))))/2,0))*(DersMatris!$J$12/100)</f>
        <v>0</v>
      </c>
      <c r="M224" s="204" cm="1">
        <f t="array" ref="M224">_xlfn.SINGLE(IFERROR(((MMULT(NotlarYuzdelikBasari!$E224:$N224,DersMatris_Degerlendirme!L$4:L$13)/(SUM(DersMatris_Degerlendirme!L$4:L$13)))+(MMULT(NotlarYuzdelikBasari!$AL224:$AU224,DersMatris_Degerlendirme!L$15:L$24)/(SUM(DersMatris_Degerlendirme!L$15:L$24))))/2,0))*(DersMatris!$K$12/100)</f>
        <v>0</v>
      </c>
      <c r="N224" s="204" cm="1">
        <f t="array" ref="N224">_xlfn.SINGLE(IFERROR(((MMULT(NotlarYuzdelikBasari!$E224:$N224,DersMatris_Degerlendirme!M$4:M$13)/(SUM(DersMatris_Degerlendirme!M$4:M$13)))+(MMULT(NotlarYuzdelikBasari!$AL224:$AU224,DersMatris_Degerlendirme!M$15:M$24)/(SUM(DersMatris_Degerlendirme!M$15:M$24))))/2,0))*(DersMatris!$L$12/100)</f>
        <v>0</v>
      </c>
      <c r="O224" s="204" cm="1">
        <f t="array" ref="O224">_xlfn.SINGLE(IFERROR(((MMULT(NotlarYuzdelikBasari!$E224:$N224,DersMatris_Degerlendirme!N$4:N$13)/(SUM(DersMatris_Degerlendirme!N$4:N$13)))+(MMULT(NotlarYuzdelikBasari!$AL224:$AU224,DersMatris_Degerlendirme!N$15:N$24)/(SUM(DersMatris_Degerlendirme!N$15:N$24))))/2,0))*(DersMatris!$M$12/100)</f>
        <v>0</v>
      </c>
      <c r="P224" s="204" cm="1">
        <f t="array" ref="P224">_xlfn.SINGLE(IFERROR(((MMULT(NotlarYuzdelikBasari!$E224:$N224,DersMatris_Degerlendirme!O$4:O$13)/(SUM(DersMatris_Degerlendirme!O$4:O$13)))+(MMULT(NotlarYuzdelikBasari!$AL224:$AU224,DersMatris_Degerlendirme!O$15:O$24)/(SUM(DersMatris_Degerlendirme!O$15:O$24))))/2,0))*(DersMatris!$N$12/100)</f>
        <v>0</v>
      </c>
      <c r="Q224" s="204" cm="1">
        <f t="array" ref="Q224">_xlfn.SINGLE(IFERROR(((MMULT(NotlarYuzdelikBasari!$E224:$N224,DersMatris_Degerlendirme!P$4:P$13)/(SUM(DersMatris_Degerlendirme!P$4:P$13)))+(MMULT(NotlarYuzdelikBasari!$AL224:$AU224,DersMatris_Degerlendirme!P$15:P$24)/(SUM(DersMatris_Degerlendirme!P$15:P$24))))/2,0))*(DersMatris!$O$12/100)</f>
        <v>0</v>
      </c>
      <c r="R224" s="204" cm="1">
        <f t="array" ref="R224">_xlfn.SINGLE(IFERROR(((MMULT(NotlarYuzdelikBasari!$E224:$N224,DersMatris_Degerlendirme!Q$4:Q$13)/(SUM(DersMatris_Degerlendirme!Q$4:Q$13)))+(MMULT(NotlarYuzdelikBasari!$AL224:$AU224,DersMatris_Degerlendirme!Q$15:Q$24)/(SUM(DersMatris_Degerlendirme!Q$15:Q$24))))/2,0))*(DersMatris!$P$12/100)</f>
        <v>0</v>
      </c>
      <c r="S224" s="204" cm="1">
        <f t="array" ref="S224">_xlfn.SINGLE(IFERROR(((MMULT(NotlarYuzdelikBasari!$E224:$N224,DersMatris_Degerlendirme!R$4:R$13)/(SUM(DersMatris_Degerlendirme!R$4:R$13)))+(MMULT(NotlarYuzdelikBasari!$AL224:$AU224,DersMatris_Degerlendirme!R$15:R$24)/(SUM(DersMatris_Degerlendirme!R$15:R$24))))/2,0))*(DersMatris!$Q$12/100)</f>
        <v>0</v>
      </c>
      <c r="U224" s="188">
        <f>IFERROR(
    (
        IFERROR( MMULT(NotlarYuzdelikBasari!$E224:$N224, Degerlendirme!D$4:D$13) / SUM(Degerlendirme!D$4:D$13), 0 ) +
        IFERROR( MMULT(NotlarYuzdelikBasari!$AL224:$AU224, Degerlendirme!D$15:D$24) / SUM(Degerlendirme!D$15:D$24), 0 )
    ) / 2,
    0
)</f>
        <v>0</v>
      </c>
      <c r="V224" s="188">
        <f>IFERROR(
    (
        IFERROR( MMULT(NotlarYuzdelikBasari!$E224:$N224, Degerlendirme!E$4:E$13) / SUM(Degerlendirme!E$4:E$13), 0 ) +
        IFERROR( MMULT(NotlarYuzdelikBasari!$AL224:$AU224, Degerlendirme!E$15:E$24) / SUM(Degerlendirme!E$15:E$24), 0 )
    ) / 2,
    0
)</f>
        <v>0</v>
      </c>
      <c r="W224" s="188">
        <f>IFERROR(
    (
        IFERROR( MMULT(NotlarYuzdelikBasari!$E224:$N224, Degerlendirme!F$4:F$13) / SUM(Degerlendirme!F$4:F$13), 0 ) +
        IFERROR( MMULT(NotlarYuzdelikBasari!$AL224:$AU224, Degerlendirme!F$15:F$24) / SUM(Degerlendirme!F$15:F$24), 0 )
    ) / 2,
    0
)</f>
        <v>0</v>
      </c>
      <c r="X224" s="188">
        <f>IFERROR(
    (
        IFERROR( MMULT(NotlarYuzdelikBasari!$E224:$N224, Degerlendirme!G$4:G$13) / SUM(Degerlendirme!G$4:G$13), 0 ) +
        IFERROR( MMULT(NotlarYuzdelikBasari!$AL224:$AU224, Degerlendirme!G$15:G$24) / SUM(Degerlendirme!G$15:G$24), 0 )
    ) / 2,
    0
)</f>
        <v>0</v>
      </c>
      <c r="Y224" s="188">
        <f>IFERROR(
    (
        IFERROR( MMULT(NotlarYuzdelikBasari!$E224:$N224, Degerlendirme!H$4:H$13) / SUM(Degerlendirme!H$4:H$13), 0 ) +
        IFERROR( MMULT(NotlarYuzdelikBasari!$AL224:$AU224, Degerlendirme!H$15:H$24) / SUM(Degerlendirme!H$15:H$24), 0 )
    ) / 2,
    0
)</f>
        <v>0</v>
      </c>
      <c r="Z224" s="188">
        <f>IFERROR(
    (
        IFERROR( MMULT(NotlarYuzdelikBasari!$E224:$N224, Degerlendirme!I$4:I$13) / SUM(Degerlendirme!I$4:I$13), 0 ) +
        IFERROR( MMULT(NotlarYuzdelikBasari!$AL224:$AU224, Degerlendirme!I$15:I$24) / SUM(Degerlendirme!I$15:I$24), 0 )
    ) / 2,
    0
)</f>
        <v>0</v>
      </c>
      <c r="AA224" s="188">
        <f>IFERROR(
    (
        IFERROR( MMULT(NotlarYuzdelikBasari!$E224:$N224, Degerlendirme!J$4:J$13) / SUM(Degerlendirme!J$4:J$13), 0 ) +
        IFERROR( MMULT(NotlarYuzdelikBasari!$AL224:$AU224, Degerlendirme!J$15:J$24) / SUM(Degerlendirme!J$15:J$24), 0 )
    ) / 2,
    0
)</f>
        <v>0</v>
      </c>
      <c r="AB224" s="188">
        <f>IFERROR(
    (
        IFERROR( MMULT(NotlarYuzdelikBasari!$E224:$N224, Degerlendirme!K$4:K$13) / SUM(Degerlendirme!K$4:K$13), 0 ) +
        IFERROR( MMULT(NotlarYuzdelikBasari!$AL224:$AU224, Degerlendirme!K$15:K$24) / SUM(Degerlendirme!K$15:K$24), 0 )
    ) / 2,
    0
)</f>
        <v>0</v>
      </c>
    </row>
    <row r="225" spans="1:28" x14ac:dyDescent="0.25">
      <c r="A225" s="94">
        <v>223</v>
      </c>
      <c r="B225" s="143" t="str">
        <f>IF(Notlar!B225&lt;&gt;"",Notlar!B225,"")</f>
        <v/>
      </c>
      <c r="C225" s="144" t="str">
        <f>IF(Notlar!C225&lt;&gt;"",Notlar!C225,"")</f>
        <v/>
      </c>
      <c r="D225" s="184" t="str">
        <f>IF(Notlar!D225&lt;&gt;"",Notlar!D225,"")</f>
        <v/>
      </c>
      <c r="E225" s="208" cm="1">
        <f t="array" ref="E225">_xlfn.SINGLE(IFERROR(((MMULT(NotlarYuzdelikBasari!$E225:$N225,DersMatris_Degerlendirme!D$4:D$13)/(SUM(DersMatris_Degerlendirme!D$4:D$13)))+(MMULT(NotlarYuzdelikBasari!$AL225:$AU225,DersMatris_Degerlendirme!D$15:D$24)/(SUM(DersMatris_Degerlendirme!D$15:D$24))))/2,0))*(DersMatris!$C$12/100)</f>
        <v>0</v>
      </c>
      <c r="F225" s="208" cm="1">
        <f t="array" ref="F225">_xlfn.SINGLE(IFERROR(((MMULT(NotlarYuzdelikBasari!$E225:$N225,DersMatris_Degerlendirme!E$4:E$13)/(SUM(DersMatris_Degerlendirme!E$4:E$13)))+(MMULT(NotlarYuzdelikBasari!$AL225:$AU225,DersMatris_Degerlendirme!E$15:E$24)/(SUM(DersMatris_Degerlendirme!E$15:E$24))))/2,0))*(DersMatris!$D$12/100)</f>
        <v>0</v>
      </c>
      <c r="G225" s="204" cm="1">
        <f t="array" ref="G225">_xlfn.SINGLE(IFERROR(((MMULT(NotlarYuzdelikBasari!$E225:$N225,DersMatris_Degerlendirme!F$4:F$13)/(SUM(DersMatris_Degerlendirme!F$4:F$13)))+(MMULT(NotlarYuzdelikBasari!$AL225:$AU225,DersMatris_Degerlendirme!F$15:F$24)/(SUM(DersMatris_Degerlendirme!F$15:F$24))))/2,0))*(DersMatris!$E$12/100)</f>
        <v>0</v>
      </c>
      <c r="H225" s="204" cm="1">
        <f t="array" ref="H225">_xlfn.SINGLE(IFERROR(((MMULT(NotlarYuzdelikBasari!$E225:$N225,DersMatris_Degerlendirme!G$4:G$13)/(SUM(DersMatris_Degerlendirme!G$4:G$13)))+(MMULT(NotlarYuzdelikBasari!$AL225:$AU225,DersMatris_Degerlendirme!G$15:G$24)/(SUM(DersMatris_Degerlendirme!G$15:G$24))))/2,0))*(DersMatris!$F$12/100)</f>
        <v>0</v>
      </c>
      <c r="I225" s="204" cm="1">
        <f t="array" ref="I225">_xlfn.SINGLE(IFERROR(((MMULT(NotlarYuzdelikBasari!$E225:$N225,DersMatris_Degerlendirme!H$4:H$13)/(SUM(DersMatris_Degerlendirme!H$4:H$13)))+(MMULT(NotlarYuzdelikBasari!$AL225:$AU225,DersMatris_Degerlendirme!H$15:H$24)/(SUM(DersMatris_Degerlendirme!H$15:H$24))))/2,0))*(DersMatris!$G$12/100)</f>
        <v>0</v>
      </c>
      <c r="J225" s="204" cm="1">
        <f t="array" ref="J225">_xlfn.SINGLE(IFERROR(((MMULT(NotlarYuzdelikBasari!$E225:$N225,DersMatris_Degerlendirme!I$4:I$13)/(SUM(DersMatris_Degerlendirme!I$4:I$13)))+(MMULT(NotlarYuzdelikBasari!$AL225:$AU225,DersMatris_Degerlendirme!I$15:I$24)/(SUM(DersMatris_Degerlendirme!I$15:I$24))))/2,0))*(DersMatris!$H$12/100)</f>
        <v>0</v>
      </c>
      <c r="K225" s="204" cm="1">
        <f t="array" ref="K225">_xlfn.SINGLE(IFERROR(((MMULT(NotlarYuzdelikBasari!$E225:$N225,DersMatris_Degerlendirme!J$4:J$13)/(SUM(DersMatris_Degerlendirme!J$4:J$13)))+(MMULT(NotlarYuzdelikBasari!$AL225:$AU225,DersMatris_Degerlendirme!J$15:J$24)/(SUM(DersMatris_Degerlendirme!J$15:J$24))))/2,0))*(DersMatris!$I$12/100)</f>
        <v>0</v>
      </c>
      <c r="L225" s="204" cm="1">
        <f t="array" ref="L225">_xlfn.SINGLE(IFERROR(((MMULT(NotlarYuzdelikBasari!$E225:$N225,DersMatris_Degerlendirme!K$4:K$13)/(SUM(DersMatris_Degerlendirme!K$4:K$13)))+(MMULT(NotlarYuzdelikBasari!$AL225:$AU225,DersMatris_Degerlendirme!K$15:K$24)/(SUM(DersMatris_Degerlendirme!K$15:K$24))))/2,0))*(DersMatris!$J$12/100)</f>
        <v>0</v>
      </c>
      <c r="M225" s="204" cm="1">
        <f t="array" ref="M225">_xlfn.SINGLE(IFERROR(((MMULT(NotlarYuzdelikBasari!$E225:$N225,DersMatris_Degerlendirme!L$4:L$13)/(SUM(DersMatris_Degerlendirme!L$4:L$13)))+(MMULT(NotlarYuzdelikBasari!$AL225:$AU225,DersMatris_Degerlendirme!L$15:L$24)/(SUM(DersMatris_Degerlendirme!L$15:L$24))))/2,0))*(DersMatris!$K$12/100)</f>
        <v>0</v>
      </c>
      <c r="N225" s="204" cm="1">
        <f t="array" ref="N225">_xlfn.SINGLE(IFERROR(((MMULT(NotlarYuzdelikBasari!$E225:$N225,DersMatris_Degerlendirme!M$4:M$13)/(SUM(DersMatris_Degerlendirme!M$4:M$13)))+(MMULT(NotlarYuzdelikBasari!$AL225:$AU225,DersMatris_Degerlendirme!M$15:M$24)/(SUM(DersMatris_Degerlendirme!M$15:M$24))))/2,0))*(DersMatris!$L$12/100)</f>
        <v>0</v>
      </c>
      <c r="O225" s="204" cm="1">
        <f t="array" ref="O225">_xlfn.SINGLE(IFERROR(((MMULT(NotlarYuzdelikBasari!$E225:$N225,DersMatris_Degerlendirme!N$4:N$13)/(SUM(DersMatris_Degerlendirme!N$4:N$13)))+(MMULT(NotlarYuzdelikBasari!$AL225:$AU225,DersMatris_Degerlendirme!N$15:N$24)/(SUM(DersMatris_Degerlendirme!N$15:N$24))))/2,0))*(DersMatris!$M$12/100)</f>
        <v>0</v>
      </c>
      <c r="P225" s="204" cm="1">
        <f t="array" ref="P225">_xlfn.SINGLE(IFERROR(((MMULT(NotlarYuzdelikBasari!$E225:$N225,DersMatris_Degerlendirme!O$4:O$13)/(SUM(DersMatris_Degerlendirme!O$4:O$13)))+(MMULT(NotlarYuzdelikBasari!$AL225:$AU225,DersMatris_Degerlendirme!O$15:O$24)/(SUM(DersMatris_Degerlendirme!O$15:O$24))))/2,0))*(DersMatris!$N$12/100)</f>
        <v>0</v>
      </c>
      <c r="Q225" s="204" cm="1">
        <f t="array" ref="Q225">_xlfn.SINGLE(IFERROR(((MMULT(NotlarYuzdelikBasari!$E225:$N225,DersMatris_Degerlendirme!P$4:P$13)/(SUM(DersMatris_Degerlendirme!P$4:P$13)))+(MMULT(NotlarYuzdelikBasari!$AL225:$AU225,DersMatris_Degerlendirme!P$15:P$24)/(SUM(DersMatris_Degerlendirme!P$15:P$24))))/2,0))*(DersMatris!$O$12/100)</f>
        <v>0</v>
      </c>
      <c r="R225" s="204" cm="1">
        <f t="array" ref="R225">_xlfn.SINGLE(IFERROR(((MMULT(NotlarYuzdelikBasari!$E225:$N225,DersMatris_Degerlendirme!Q$4:Q$13)/(SUM(DersMatris_Degerlendirme!Q$4:Q$13)))+(MMULT(NotlarYuzdelikBasari!$AL225:$AU225,DersMatris_Degerlendirme!Q$15:Q$24)/(SUM(DersMatris_Degerlendirme!Q$15:Q$24))))/2,0))*(DersMatris!$P$12/100)</f>
        <v>0</v>
      </c>
      <c r="S225" s="204" cm="1">
        <f t="array" ref="S225">_xlfn.SINGLE(IFERROR(((MMULT(NotlarYuzdelikBasari!$E225:$N225,DersMatris_Degerlendirme!R$4:R$13)/(SUM(DersMatris_Degerlendirme!R$4:R$13)))+(MMULT(NotlarYuzdelikBasari!$AL225:$AU225,DersMatris_Degerlendirme!R$15:R$24)/(SUM(DersMatris_Degerlendirme!R$15:R$24))))/2,0))*(DersMatris!$Q$12/100)</f>
        <v>0</v>
      </c>
      <c r="U225" s="188">
        <f>IFERROR(
    (
        IFERROR( MMULT(NotlarYuzdelikBasari!$E225:$N225, Degerlendirme!D$4:D$13) / SUM(Degerlendirme!D$4:D$13), 0 ) +
        IFERROR( MMULT(NotlarYuzdelikBasari!$AL225:$AU225, Degerlendirme!D$15:D$24) / SUM(Degerlendirme!D$15:D$24), 0 )
    ) / 2,
    0
)</f>
        <v>0</v>
      </c>
      <c r="V225" s="188">
        <f>IFERROR(
    (
        IFERROR( MMULT(NotlarYuzdelikBasari!$E225:$N225, Degerlendirme!E$4:E$13) / SUM(Degerlendirme!E$4:E$13), 0 ) +
        IFERROR( MMULT(NotlarYuzdelikBasari!$AL225:$AU225, Degerlendirme!E$15:E$24) / SUM(Degerlendirme!E$15:E$24), 0 )
    ) / 2,
    0
)</f>
        <v>0</v>
      </c>
      <c r="W225" s="188">
        <f>IFERROR(
    (
        IFERROR( MMULT(NotlarYuzdelikBasari!$E225:$N225, Degerlendirme!F$4:F$13) / SUM(Degerlendirme!F$4:F$13), 0 ) +
        IFERROR( MMULT(NotlarYuzdelikBasari!$AL225:$AU225, Degerlendirme!F$15:F$24) / SUM(Degerlendirme!F$15:F$24), 0 )
    ) / 2,
    0
)</f>
        <v>0</v>
      </c>
      <c r="X225" s="188">
        <f>IFERROR(
    (
        IFERROR( MMULT(NotlarYuzdelikBasari!$E225:$N225, Degerlendirme!G$4:G$13) / SUM(Degerlendirme!G$4:G$13), 0 ) +
        IFERROR( MMULT(NotlarYuzdelikBasari!$AL225:$AU225, Degerlendirme!G$15:G$24) / SUM(Degerlendirme!G$15:G$24), 0 )
    ) / 2,
    0
)</f>
        <v>0</v>
      </c>
      <c r="Y225" s="188">
        <f>IFERROR(
    (
        IFERROR( MMULT(NotlarYuzdelikBasari!$E225:$N225, Degerlendirme!H$4:H$13) / SUM(Degerlendirme!H$4:H$13), 0 ) +
        IFERROR( MMULT(NotlarYuzdelikBasari!$AL225:$AU225, Degerlendirme!H$15:H$24) / SUM(Degerlendirme!H$15:H$24), 0 )
    ) / 2,
    0
)</f>
        <v>0</v>
      </c>
      <c r="Z225" s="188">
        <f>IFERROR(
    (
        IFERROR( MMULT(NotlarYuzdelikBasari!$E225:$N225, Degerlendirme!I$4:I$13) / SUM(Degerlendirme!I$4:I$13), 0 ) +
        IFERROR( MMULT(NotlarYuzdelikBasari!$AL225:$AU225, Degerlendirme!I$15:I$24) / SUM(Degerlendirme!I$15:I$24), 0 )
    ) / 2,
    0
)</f>
        <v>0</v>
      </c>
      <c r="AA225" s="188">
        <f>IFERROR(
    (
        IFERROR( MMULT(NotlarYuzdelikBasari!$E225:$N225, Degerlendirme!J$4:J$13) / SUM(Degerlendirme!J$4:J$13), 0 ) +
        IFERROR( MMULT(NotlarYuzdelikBasari!$AL225:$AU225, Degerlendirme!J$15:J$24) / SUM(Degerlendirme!J$15:J$24), 0 )
    ) / 2,
    0
)</f>
        <v>0</v>
      </c>
      <c r="AB225" s="188">
        <f>IFERROR(
    (
        IFERROR( MMULT(NotlarYuzdelikBasari!$E225:$N225, Degerlendirme!K$4:K$13) / SUM(Degerlendirme!K$4:K$13), 0 ) +
        IFERROR( MMULT(NotlarYuzdelikBasari!$AL225:$AU225, Degerlendirme!K$15:K$24) / SUM(Degerlendirme!K$15:K$24), 0 )
    ) / 2,
    0
)</f>
        <v>0</v>
      </c>
    </row>
    <row r="226" spans="1:28" x14ac:dyDescent="0.25">
      <c r="A226" s="95">
        <v>224</v>
      </c>
      <c r="B226" s="141" t="str">
        <f>IF(Notlar!B226&lt;&gt;"",Notlar!B226,"")</f>
        <v/>
      </c>
      <c r="C226" s="142" t="str">
        <f>IF(Notlar!C226&lt;&gt;"",Notlar!C226,"")</f>
        <v/>
      </c>
      <c r="D226" s="183" t="str">
        <f>IF(Notlar!D226&lt;&gt;"",Notlar!D226,"")</f>
        <v/>
      </c>
      <c r="E226" s="208" cm="1">
        <f t="array" ref="E226">_xlfn.SINGLE(IFERROR(((MMULT(NotlarYuzdelikBasari!$E226:$N226,DersMatris_Degerlendirme!D$4:D$13)/(SUM(DersMatris_Degerlendirme!D$4:D$13)))+(MMULT(NotlarYuzdelikBasari!$AL226:$AU226,DersMatris_Degerlendirme!D$15:D$24)/(SUM(DersMatris_Degerlendirme!D$15:D$24))))/2,0))*(DersMatris!$C$12/100)</f>
        <v>0</v>
      </c>
      <c r="F226" s="208" cm="1">
        <f t="array" ref="F226">_xlfn.SINGLE(IFERROR(((MMULT(NotlarYuzdelikBasari!$E226:$N226,DersMatris_Degerlendirme!E$4:E$13)/(SUM(DersMatris_Degerlendirme!E$4:E$13)))+(MMULT(NotlarYuzdelikBasari!$AL226:$AU226,DersMatris_Degerlendirme!E$15:E$24)/(SUM(DersMatris_Degerlendirme!E$15:E$24))))/2,0))*(DersMatris!$D$12/100)</f>
        <v>0</v>
      </c>
      <c r="G226" s="204" cm="1">
        <f t="array" ref="G226">_xlfn.SINGLE(IFERROR(((MMULT(NotlarYuzdelikBasari!$E226:$N226,DersMatris_Degerlendirme!F$4:F$13)/(SUM(DersMatris_Degerlendirme!F$4:F$13)))+(MMULT(NotlarYuzdelikBasari!$AL226:$AU226,DersMatris_Degerlendirme!F$15:F$24)/(SUM(DersMatris_Degerlendirme!F$15:F$24))))/2,0))*(DersMatris!$E$12/100)</f>
        <v>0</v>
      </c>
      <c r="H226" s="204" cm="1">
        <f t="array" ref="H226">_xlfn.SINGLE(IFERROR(((MMULT(NotlarYuzdelikBasari!$E226:$N226,DersMatris_Degerlendirme!G$4:G$13)/(SUM(DersMatris_Degerlendirme!G$4:G$13)))+(MMULT(NotlarYuzdelikBasari!$AL226:$AU226,DersMatris_Degerlendirme!G$15:G$24)/(SUM(DersMatris_Degerlendirme!G$15:G$24))))/2,0))*(DersMatris!$F$12/100)</f>
        <v>0</v>
      </c>
      <c r="I226" s="204" cm="1">
        <f t="array" ref="I226">_xlfn.SINGLE(IFERROR(((MMULT(NotlarYuzdelikBasari!$E226:$N226,DersMatris_Degerlendirme!H$4:H$13)/(SUM(DersMatris_Degerlendirme!H$4:H$13)))+(MMULT(NotlarYuzdelikBasari!$AL226:$AU226,DersMatris_Degerlendirme!H$15:H$24)/(SUM(DersMatris_Degerlendirme!H$15:H$24))))/2,0))*(DersMatris!$G$12/100)</f>
        <v>0</v>
      </c>
      <c r="J226" s="204" cm="1">
        <f t="array" ref="J226">_xlfn.SINGLE(IFERROR(((MMULT(NotlarYuzdelikBasari!$E226:$N226,DersMatris_Degerlendirme!I$4:I$13)/(SUM(DersMatris_Degerlendirme!I$4:I$13)))+(MMULT(NotlarYuzdelikBasari!$AL226:$AU226,DersMatris_Degerlendirme!I$15:I$24)/(SUM(DersMatris_Degerlendirme!I$15:I$24))))/2,0))*(DersMatris!$H$12/100)</f>
        <v>0</v>
      </c>
      <c r="K226" s="204" cm="1">
        <f t="array" ref="K226">_xlfn.SINGLE(IFERROR(((MMULT(NotlarYuzdelikBasari!$E226:$N226,DersMatris_Degerlendirme!J$4:J$13)/(SUM(DersMatris_Degerlendirme!J$4:J$13)))+(MMULT(NotlarYuzdelikBasari!$AL226:$AU226,DersMatris_Degerlendirme!J$15:J$24)/(SUM(DersMatris_Degerlendirme!J$15:J$24))))/2,0))*(DersMatris!$I$12/100)</f>
        <v>0</v>
      </c>
      <c r="L226" s="204" cm="1">
        <f t="array" ref="L226">_xlfn.SINGLE(IFERROR(((MMULT(NotlarYuzdelikBasari!$E226:$N226,DersMatris_Degerlendirme!K$4:K$13)/(SUM(DersMatris_Degerlendirme!K$4:K$13)))+(MMULT(NotlarYuzdelikBasari!$AL226:$AU226,DersMatris_Degerlendirme!K$15:K$24)/(SUM(DersMatris_Degerlendirme!K$15:K$24))))/2,0))*(DersMatris!$J$12/100)</f>
        <v>0</v>
      </c>
      <c r="M226" s="204" cm="1">
        <f t="array" ref="M226">_xlfn.SINGLE(IFERROR(((MMULT(NotlarYuzdelikBasari!$E226:$N226,DersMatris_Degerlendirme!L$4:L$13)/(SUM(DersMatris_Degerlendirme!L$4:L$13)))+(MMULT(NotlarYuzdelikBasari!$AL226:$AU226,DersMatris_Degerlendirme!L$15:L$24)/(SUM(DersMatris_Degerlendirme!L$15:L$24))))/2,0))*(DersMatris!$K$12/100)</f>
        <v>0</v>
      </c>
      <c r="N226" s="204" cm="1">
        <f t="array" ref="N226">_xlfn.SINGLE(IFERROR(((MMULT(NotlarYuzdelikBasari!$E226:$N226,DersMatris_Degerlendirme!M$4:M$13)/(SUM(DersMatris_Degerlendirme!M$4:M$13)))+(MMULT(NotlarYuzdelikBasari!$AL226:$AU226,DersMatris_Degerlendirme!M$15:M$24)/(SUM(DersMatris_Degerlendirme!M$15:M$24))))/2,0))*(DersMatris!$L$12/100)</f>
        <v>0</v>
      </c>
      <c r="O226" s="204" cm="1">
        <f t="array" ref="O226">_xlfn.SINGLE(IFERROR(((MMULT(NotlarYuzdelikBasari!$E226:$N226,DersMatris_Degerlendirme!N$4:N$13)/(SUM(DersMatris_Degerlendirme!N$4:N$13)))+(MMULT(NotlarYuzdelikBasari!$AL226:$AU226,DersMatris_Degerlendirme!N$15:N$24)/(SUM(DersMatris_Degerlendirme!N$15:N$24))))/2,0))*(DersMatris!$M$12/100)</f>
        <v>0</v>
      </c>
      <c r="P226" s="204" cm="1">
        <f t="array" ref="P226">_xlfn.SINGLE(IFERROR(((MMULT(NotlarYuzdelikBasari!$E226:$N226,DersMatris_Degerlendirme!O$4:O$13)/(SUM(DersMatris_Degerlendirme!O$4:O$13)))+(MMULT(NotlarYuzdelikBasari!$AL226:$AU226,DersMatris_Degerlendirme!O$15:O$24)/(SUM(DersMatris_Degerlendirme!O$15:O$24))))/2,0))*(DersMatris!$N$12/100)</f>
        <v>0</v>
      </c>
      <c r="Q226" s="204" cm="1">
        <f t="array" ref="Q226">_xlfn.SINGLE(IFERROR(((MMULT(NotlarYuzdelikBasari!$E226:$N226,DersMatris_Degerlendirme!P$4:P$13)/(SUM(DersMatris_Degerlendirme!P$4:P$13)))+(MMULT(NotlarYuzdelikBasari!$AL226:$AU226,DersMatris_Degerlendirme!P$15:P$24)/(SUM(DersMatris_Degerlendirme!P$15:P$24))))/2,0))*(DersMatris!$O$12/100)</f>
        <v>0</v>
      </c>
      <c r="R226" s="204" cm="1">
        <f t="array" ref="R226">_xlfn.SINGLE(IFERROR(((MMULT(NotlarYuzdelikBasari!$E226:$N226,DersMatris_Degerlendirme!Q$4:Q$13)/(SUM(DersMatris_Degerlendirme!Q$4:Q$13)))+(MMULT(NotlarYuzdelikBasari!$AL226:$AU226,DersMatris_Degerlendirme!Q$15:Q$24)/(SUM(DersMatris_Degerlendirme!Q$15:Q$24))))/2,0))*(DersMatris!$P$12/100)</f>
        <v>0</v>
      </c>
      <c r="S226" s="204" cm="1">
        <f t="array" ref="S226">_xlfn.SINGLE(IFERROR(((MMULT(NotlarYuzdelikBasari!$E226:$N226,DersMatris_Degerlendirme!R$4:R$13)/(SUM(DersMatris_Degerlendirme!R$4:R$13)))+(MMULT(NotlarYuzdelikBasari!$AL226:$AU226,DersMatris_Degerlendirme!R$15:R$24)/(SUM(DersMatris_Degerlendirme!R$15:R$24))))/2,0))*(DersMatris!$Q$12/100)</f>
        <v>0</v>
      </c>
      <c r="U226" s="188">
        <f>IFERROR(
    (
        IFERROR( MMULT(NotlarYuzdelikBasari!$E226:$N226, Degerlendirme!D$4:D$13) / SUM(Degerlendirme!D$4:D$13), 0 ) +
        IFERROR( MMULT(NotlarYuzdelikBasari!$AL226:$AU226, Degerlendirme!D$15:D$24) / SUM(Degerlendirme!D$15:D$24), 0 )
    ) / 2,
    0
)</f>
        <v>0</v>
      </c>
      <c r="V226" s="188">
        <f>IFERROR(
    (
        IFERROR( MMULT(NotlarYuzdelikBasari!$E226:$N226, Degerlendirme!E$4:E$13) / SUM(Degerlendirme!E$4:E$13), 0 ) +
        IFERROR( MMULT(NotlarYuzdelikBasari!$AL226:$AU226, Degerlendirme!E$15:E$24) / SUM(Degerlendirme!E$15:E$24), 0 )
    ) / 2,
    0
)</f>
        <v>0</v>
      </c>
      <c r="W226" s="188">
        <f>IFERROR(
    (
        IFERROR( MMULT(NotlarYuzdelikBasari!$E226:$N226, Degerlendirme!F$4:F$13) / SUM(Degerlendirme!F$4:F$13), 0 ) +
        IFERROR( MMULT(NotlarYuzdelikBasari!$AL226:$AU226, Degerlendirme!F$15:F$24) / SUM(Degerlendirme!F$15:F$24), 0 )
    ) / 2,
    0
)</f>
        <v>0</v>
      </c>
      <c r="X226" s="188">
        <f>IFERROR(
    (
        IFERROR( MMULT(NotlarYuzdelikBasari!$E226:$N226, Degerlendirme!G$4:G$13) / SUM(Degerlendirme!G$4:G$13), 0 ) +
        IFERROR( MMULT(NotlarYuzdelikBasari!$AL226:$AU226, Degerlendirme!G$15:G$24) / SUM(Degerlendirme!G$15:G$24), 0 )
    ) / 2,
    0
)</f>
        <v>0</v>
      </c>
      <c r="Y226" s="188">
        <f>IFERROR(
    (
        IFERROR( MMULT(NotlarYuzdelikBasari!$E226:$N226, Degerlendirme!H$4:H$13) / SUM(Degerlendirme!H$4:H$13), 0 ) +
        IFERROR( MMULT(NotlarYuzdelikBasari!$AL226:$AU226, Degerlendirme!H$15:H$24) / SUM(Degerlendirme!H$15:H$24), 0 )
    ) / 2,
    0
)</f>
        <v>0</v>
      </c>
      <c r="Z226" s="188">
        <f>IFERROR(
    (
        IFERROR( MMULT(NotlarYuzdelikBasari!$E226:$N226, Degerlendirme!I$4:I$13) / SUM(Degerlendirme!I$4:I$13), 0 ) +
        IFERROR( MMULT(NotlarYuzdelikBasari!$AL226:$AU226, Degerlendirme!I$15:I$24) / SUM(Degerlendirme!I$15:I$24), 0 )
    ) / 2,
    0
)</f>
        <v>0</v>
      </c>
      <c r="AA226" s="188">
        <f>IFERROR(
    (
        IFERROR( MMULT(NotlarYuzdelikBasari!$E226:$N226, Degerlendirme!J$4:J$13) / SUM(Degerlendirme!J$4:J$13), 0 ) +
        IFERROR( MMULT(NotlarYuzdelikBasari!$AL226:$AU226, Degerlendirme!J$15:J$24) / SUM(Degerlendirme!J$15:J$24), 0 )
    ) / 2,
    0
)</f>
        <v>0</v>
      </c>
      <c r="AB226" s="188">
        <f>IFERROR(
    (
        IFERROR( MMULT(NotlarYuzdelikBasari!$E226:$N226, Degerlendirme!K$4:K$13) / SUM(Degerlendirme!K$4:K$13), 0 ) +
        IFERROR( MMULT(NotlarYuzdelikBasari!$AL226:$AU226, Degerlendirme!K$15:K$24) / SUM(Degerlendirme!K$15:K$24), 0 )
    ) / 2,
    0
)</f>
        <v>0</v>
      </c>
    </row>
    <row r="227" spans="1:28" x14ac:dyDescent="0.25">
      <c r="A227" s="94">
        <v>225</v>
      </c>
      <c r="B227" s="143" t="str">
        <f>IF(Notlar!B227&lt;&gt;"",Notlar!B227,"")</f>
        <v/>
      </c>
      <c r="C227" s="144" t="str">
        <f>IF(Notlar!C227&lt;&gt;"",Notlar!C227,"")</f>
        <v/>
      </c>
      <c r="D227" s="184" t="str">
        <f>IF(Notlar!D227&lt;&gt;"",Notlar!D227,"")</f>
        <v/>
      </c>
      <c r="E227" s="208" cm="1">
        <f t="array" ref="E227">_xlfn.SINGLE(IFERROR(((MMULT(NotlarYuzdelikBasari!$E227:$N227,DersMatris_Degerlendirme!D$4:D$13)/(SUM(DersMatris_Degerlendirme!D$4:D$13)))+(MMULT(NotlarYuzdelikBasari!$AL227:$AU227,DersMatris_Degerlendirme!D$15:D$24)/(SUM(DersMatris_Degerlendirme!D$15:D$24))))/2,0))*(DersMatris!$C$12/100)</f>
        <v>0</v>
      </c>
      <c r="F227" s="208" cm="1">
        <f t="array" ref="F227">_xlfn.SINGLE(IFERROR(((MMULT(NotlarYuzdelikBasari!$E227:$N227,DersMatris_Degerlendirme!E$4:E$13)/(SUM(DersMatris_Degerlendirme!E$4:E$13)))+(MMULT(NotlarYuzdelikBasari!$AL227:$AU227,DersMatris_Degerlendirme!E$15:E$24)/(SUM(DersMatris_Degerlendirme!E$15:E$24))))/2,0))*(DersMatris!$D$12/100)</f>
        <v>0</v>
      </c>
      <c r="G227" s="204" cm="1">
        <f t="array" ref="G227">_xlfn.SINGLE(IFERROR(((MMULT(NotlarYuzdelikBasari!$E227:$N227,DersMatris_Degerlendirme!F$4:F$13)/(SUM(DersMatris_Degerlendirme!F$4:F$13)))+(MMULT(NotlarYuzdelikBasari!$AL227:$AU227,DersMatris_Degerlendirme!F$15:F$24)/(SUM(DersMatris_Degerlendirme!F$15:F$24))))/2,0))*(DersMatris!$E$12/100)</f>
        <v>0</v>
      </c>
      <c r="H227" s="204" cm="1">
        <f t="array" ref="H227">_xlfn.SINGLE(IFERROR(((MMULT(NotlarYuzdelikBasari!$E227:$N227,DersMatris_Degerlendirme!G$4:G$13)/(SUM(DersMatris_Degerlendirme!G$4:G$13)))+(MMULT(NotlarYuzdelikBasari!$AL227:$AU227,DersMatris_Degerlendirme!G$15:G$24)/(SUM(DersMatris_Degerlendirme!G$15:G$24))))/2,0))*(DersMatris!$F$12/100)</f>
        <v>0</v>
      </c>
      <c r="I227" s="204" cm="1">
        <f t="array" ref="I227">_xlfn.SINGLE(IFERROR(((MMULT(NotlarYuzdelikBasari!$E227:$N227,DersMatris_Degerlendirme!H$4:H$13)/(SUM(DersMatris_Degerlendirme!H$4:H$13)))+(MMULT(NotlarYuzdelikBasari!$AL227:$AU227,DersMatris_Degerlendirme!H$15:H$24)/(SUM(DersMatris_Degerlendirme!H$15:H$24))))/2,0))*(DersMatris!$G$12/100)</f>
        <v>0</v>
      </c>
      <c r="J227" s="204" cm="1">
        <f t="array" ref="J227">_xlfn.SINGLE(IFERROR(((MMULT(NotlarYuzdelikBasari!$E227:$N227,DersMatris_Degerlendirme!I$4:I$13)/(SUM(DersMatris_Degerlendirme!I$4:I$13)))+(MMULT(NotlarYuzdelikBasari!$AL227:$AU227,DersMatris_Degerlendirme!I$15:I$24)/(SUM(DersMatris_Degerlendirme!I$15:I$24))))/2,0))*(DersMatris!$H$12/100)</f>
        <v>0</v>
      </c>
      <c r="K227" s="204" cm="1">
        <f t="array" ref="K227">_xlfn.SINGLE(IFERROR(((MMULT(NotlarYuzdelikBasari!$E227:$N227,DersMatris_Degerlendirme!J$4:J$13)/(SUM(DersMatris_Degerlendirme!J$4:J$13)))+(MMULT(NotlarYuzdelikBasari!$AL227:$AU227,DersMatris_Degerlendirme!J$15:J$24)/(SUM(DersMatris_Degerlendirme!J$15:J$24))))/2,0))*(DersMatris!$I$12/100)</f>
        <v>0</v>
      </c>
      <c r="L227" s="204" cm="1">
        <f t="array" ref="L227">_xlfn.SINGLE(IFERROR(((MMULT(NotlarYuzdelikBasari!$E227:$N227,DersMatris_Degerlendirme!K$4:K$13)/(SUM(DersMatris_Degerlendirme!K$4:K$13)))+(MMULT(NotlarYuzdelikBasari!$AL227:$AU227,DersMatris_Degerlendirme!K$15:K$24)/(SUM(DersMatris_Degerlendirme!K$15:K$24))))/2,0))*(DersMatris!$J$12/100)</f>
        <v>0</v>
      </c>
      <c r="M227" s="204" cm="1">
        <f t="array" ref="M227">_xlfn.SINGLE(IFERROR(((MMULT(NotlarYuzdelikBasari!$E227:$N227,DersMatris_Degerlendirme!L$4:L$13)/(SUM(DersMatris_Degerlendirme!L$4:L$13)))+(MMULT(NotlarYuzdelikBasari!$AL227:$AU227,DersMatris_Degerlendirme!L$15:L$24)/(SUM(DersMatris_Degerlendirme!L$15:L$24))))/2,0))*(DersMatris!$K$12/100)</f>
        <v>0</v>
      </c>
      <c r="N227" s="204" cm="1">
        <f t="array" ref="N227">_xlfn.SINGLE(IFERROR(((MMULT(NotlarYuzdelikBasari!$E227:$N227,DersMatris_Degerlendirme!M$4:M$13)/(SUM(DersMatris_Degerlendirme!M$4:M$13)))+(MMULT(NotlarYuzdelikBasari!$AL227:$AU227,DersMatris_Degerlendirme!M$15:M$24)/(SUM(DersMatris_Degerlendirme!M$15:M$24))))/2,0))*(DersMatris!$L$12/100)</f>
        <v>0</v>
      </c>
      <c r="O227" s="204" cm="1">
        <f t="array" ref="O227">_xlfn.SINGLE(IFERROR(((MMULT(NotlarYuzdelikBasari!$E227:$N227,DersMatris_Degerlendirme!N$4:N$13)/(SUM(DersMatris_Degerlendirme!N$4:N$13)))+(MMULT(NotlarYuzdelikBasari!$AL227:$AU227,DersMatris_Degerlendirme!N$15:N$24)/(SUM(DersMatris_Degerlendirme!N$15:N$24))))/2,0))*(DersMatris!$M$12/100)</f>
        <v>0</v>
      </c>
      <c r="P227" s="204" cm="1">
        <f t="array" ref="P227">_xlfn.SINGLE(IFERROR(((MMULT(NotlarYuzdelikBasari!$E227:$N227,DersMatris_Degerlendirme!O$4:O$13)/(SUM(DersMatris_Degerlendirme!O$4:O$13)))+(MMULT(NotlarYuzdelikBasari!$AL227:$AU227,DersMatris_Degerlendirme!O$15:O$24)/(SUM(DersMatris_Degerlendirme!O$15:O$24))))/2,0))*(DersMatris!$N$12/100)</f>
        <v>0</v>
      </c>
      <c r="Q227" s="204" cm="1">
        <f t="array" ref="Q227">_xlfn.SINGLE(IFERROR(((MMULT(NotlarYuzdelikBasari!$E227:$N227,DersMatris_Degerlendirme!P$4:P$13)/(SUM(DersMatris_Degerlendirme!P$4:P$13)))+(MMULT(NotlarYuzdelikBasari!$AL227:$AU227,DersMatris_Degerlendirme!P$15:P$24)/(SUM(DersMatris_Degerlendirme!P$15:P$24))))/2,0))*(DersMatris!$O$12/100)</f>
        <v>0</v>
      </c>
      <c r="R227" s="204" cm="1">
        <f t="array" ref="R227">_xlfn.SINGLE(IFERROR(((MMULT(NotlarYuzdelikBasari!$E227:$N227,DersMatris_Degerlendirme!Q$4:Q$13)/(SUM(DersMatris_Degerlendirme!Q$4:Q$13)))+(MMULT(NotlarYuzdelikBasari!$AL227:$AU227,DersMatris_Degerlendirme!Q$15:Q$24)/(SUM(DersMatris_Degerlendirme!Q$15:Q$24))))/2,0))*(DersMatris!$P$12/100)</f>
        <v>0</v>
      </c>
      <c r="S227" s="204" cm="1">
        <f t="array" ref="S227">_xlfn.SINGLE(IFERROR(((MMULT(NotlarYuzdelikBasari!$E227:$N227,DersMatris_Degerlendirme!R$4:R$13)/(SUM(DersMatris_Degerlendirme!R$4:R$13)))+(MMULT(NotlarYuzdelikBasari!$AL227:$AU227,DersMatris_Degerlendirme!R$15:R$24)/(SUM(DersMatris_Degerlendirme!R$15:R$24))))/2,0))*(DersMatris!$Q$12/100)</f>
        <v>0</v>
      </c>
      <c r="U227" s="188">
        <f>IFERROR(
    (
        IFERROR( MMULT(NotlarYuzdelikBasari!$E227:$N227, Degerlendirme!D$4:D$13) / SUM(Degerlendirme!D$4:D$13), 0 ) +
        IFERROR( MMULT(NotlarYuzdelikBasari!$AL227:$AU227, Degerlendirme!D$15:D$24) / SUM(Degerlendirme!D$15:D$24), 0 )
    ) / 2,
    0
)</f>
        <v>0</v>
      </c>
      <c r="V227" s="188">
        <f>IFERROR(
    (
        IFERROR( MMULT(NotlarYuzdelikBasari!$E227:$N227, Degerlendirme!E$4:E$13) / SUM(Degerlendirme!E$4:E$13), 0 ) +
        IFERROR( MMULT(NotlarYuzdelikBasari!$AL227:$AU227, Degerlendirme!E$15:E$24) / SUM(Degerlendirme!E$15:E$24), 0 )
    ) / 2,
    0
)</f>
        <v>0</v>
      </c>
      <c r="W227" s="188">
        <f>IFERROR(
    (
        IFERROR( MMULT(NotlarYuzdelikBasari!$E227:$N227, Degerlendirme!F$4:F$13) / SUM(Degerlendirme!F$4:F$13), 0 ) +
        IFERROR( MMULT(NotlarYuzdelikBasari!$AL227:$AU227, Degerlendirme!F$15:F$24) / SUM(Degerlendirme!F$15:F$24), 0 )
    ) / 2,
    0
)</f>
        <v>0</v>
      </c>
      <c r="X227" s="188">
        <f>IFERROR(
    (
        IFERROR( MMULT(NotlarYuzdelikBasari!$E227:$N227, Degerlendirme!G$4:G$13) / SUM(Degerlendirme!G$4:G$13), 0 ) +
        IFERROR( MMULT(NotlarYuzdelikBasari!$AL227:$AU227, Degerlendirme!G$15:G$24) / SUM(Degerlendirme!G$15:G$24), 0 )
    ) / 2,
    0
)</f>
        <v>0</v>
      </c>
      <c r="Y227" s="188">
        <f>IFERROR(
    (
        IFERROR( MMULT(NotlarYuzdelikBasari!$E227:$N227, Degerlendirme!H$4:H$13) / SUM(Degerlendirme!H$4:H$13), 0 ) +
        IFERROR( MMULT(NotlarYuzdelikBasari!$AL227:$AU227, Degerlendirme!H$15:H$24) / SUM(Degerlendirme!H$15:H$24), 0 )
    ) / 2,
    0
)</f>
        <v>0</v>
      </c>
      <c r="Z227" s="188">
        <f>IFERROR(
    (
        IFERROR( MMULT(NotlarYuzdelikBasari!$E227:$N227, Degerlendirme!I$4:I$13) / SUM(Degerlendirme!I$4:I$13), 0 ) +
        IFERROR( MMULT(NotlarYuzdelikBasari!$AL227:$AU227, Degerlendirme!I$15:I$24) / SUM(Degerlendirme!I$15:I$24), 0 )
    ) / 2,
    0
)</f>
        <v>0</v>
      </c>
      <c r="AA227" s="188">
        <f>IFERROR(
    (
        IFERROR( MMULT(NotlarYuzdelikBasari!$E227:$N227, Degerlendirme!J$4:J$13) / SUM(Degerlendirme!J$4:J$13), 0 ) +
        IFERROR( MMULT(NotlarYuzdelikBasari!$AL227:$AU227, Degerlendirme!J$15:J$24) / SUM(Degerlendirme!J$15:J$24), 0 )
    ) / 2,
    0
)</f>
        <v>0</v>
      </c>
      <c r="AB227" s="188">
        <f>IFERROR(
    (
        IFERROR( MMULT(NotlarYuzdelikBasari!$E227:$N227, Degerlendirme!K$4:K$13) / SUM(Degerlendirme!K$4:K$13), 0 ) +
        IFERROR( MMULT(NotlarYuzdelikBasari!$AL227:$AU227, Degerlendirme!K$15:K$24) / SUM(Degerlendirme!K$15:K$24), 0 )
    ) / 2,
    0
)</f>
        <v>0</v>
      </c>
    </row>
    <row r="228" spans="1:28" x14ac:dyDescent="0.25">
      <c r="A228" s="95">
        <v>226</v>
      </c>
      <c r="B228" s="141" t="str">
        <f>IF(Notlar!B228&lt;&gt;"",Notlar!B228,"")</f>
        <v/>
      </c>
      <c r="C228" s="142" t="str">
        <f>IF(Notlar!C228&lt;&gt;"",Notlar!C228,"")</f>
        <v/>
      </c>
      <c r="D228" s="183" t="str">
        <f>IF(Notlar!D228&lt;&gt;"",Notlar!D228,"")</f>
        <v/>
      </c>
      <c r="E228" s="208" cm="1">
        <f t="array" ref="E228">_xlfn.SINGLE(IFERROR(((MMULT(NotlarYuzdelikBasari!$E228:$N228,DersMatris_Degerlendirme!D$4:D$13)/(SUM(DersMatris_Degerlendirme!D$4:D$13)))+(MMULT(NotlarYuzdelikBasari!$AL228:$AU228,DersMatris_Degerlendirme!D$15:D$24)/(SUM(DersMatris_Degerlendirme!D$15:D$24))))/2,0))*(DersMatris!$C$12/100)</f>
        <v>0</v>
      </c>
      <c r="F228" s="208" cm="1">
        <f t="array" ref="F228">_xlfn.SINGLE(IFERROR(((MMULT(NotlarYuzdelikBasari!$E228:$N228,DersMatris_Degerlendirme!E$4:E$13)/(SUM(DersMatris_Degerlendirme!E$4:E$13)))+(MMULT(NotlarYuzdelikBasari!$AL228:$AU228,DersMatris_Degerlendirme!E$15:E$24)/(SUM(DersMatris_Degerlendirme!E$15:E$24))))/2,0))*(DersMatris!$D$12/100)</f>
        <v>0</v>
      </c>
      <c r="G228" s="204" cm="1">
        <f t="array" ref="G228">_xlfn.SINGLE(IFERROR(((MMULT(NotlarYuzdelikBasari!$E228:$N228,DersMatris_Degerlendirme!F$4:F$13)/(SUM(DersMatris_Degerlendirme!F$4:F$13)))+(MMULT(NotlarYuzdelikBasari!$AL228:$AU228,DersMatris_Degerlendirme!F$15:F$24)/(SUM(DersMatris_Degerlendirme!F$15:F$24))))/2,0))*(DersMatris!$E$12/100)</f>
        <v>0</v>
      </c>
      <c r="H228" s="204" cm="1">
        <f t="array" ref="H228">_xlfn.SINGLE(IFERROR(((MMULT(NotlarYuzdelikBasari!$E228:$N228,DersMatris_Degerlendirme!G$4:G$13)/(SUM(DersMatris_Degerlendirme!G$4:G$13)))+(MMULT(NotlarYuzdelikBasari!$AL228:$AU228,DersMatris_Degerlendirme!G$15:G$24)/(SUM(DersMatris_Degerlendirme!G$15:G$24))))/2,0))*(DersMatris!$F$12/100)</f>
        <v>0</v>
      </c>
      <c r="I228" s="204" cm="1">
        <f t="array" ref="I228">_xlfn.SINGLE(IFERROR(((MMULT(NotlarYuzdelikBasari!$E228:$N228,DersMatris_Degerlendirme!H$4:H$13)/(SUM(DersMatris_Degerlendirme!H$4:H$13)))+(MMULT(NotlarYuzdelikBasari!$AL228:$AU228,DersMatris_Degerlendirme!H$15:H$24)/(SUM(DersMatris_Degerlendirme!H$15:H$24))))/2,0))*(DersMatris!$G$12/100)</f>
        <v>0</v>
      </c>
      <c r="J228" s="204" cm="1">
        <f t="array" ref="J228">_xlfn.SINGLE(IFERROR(((MMULT(NotlarYuzdelikBasari!$E228:$N228,DersMatris_Degerlendirme!I$4:I$13)/(SUM(DersMatris_Degerlendirme!I$4:I$13)))+(MMULT(NotlarYuzdelikBasari!$AL228:$AU228,DersMatris_Degerlendirme!I$15:I$24)/(SUM(DersMatris_Degerlendirme!I$15:I$24))))/2,0))*(DersMatris!$H$12/100)</f>
        <v>0</v>
      </c>
      <c r="K228" s="204" cm="1">
        <f t="array" ref="K228">_xlfn.SINGLE(IFERROR(((MMULT(NotlarYuzdelikBasari!$E228:$N228,DersMatris_Degerlendirme!J$4:J$13)/(SUM(DersMatris_Degerlendirme!J$4:J$13)))+(MMULT(NotlarYuzdelikBasari!$AL228:$AU228,DersMatris_Degerlendirme!J$15:J$24)/(SUM(DersMatris_Degerlendirme!J$15:J$24))))/2,0))*(DersMatris!$I$12/100)</f>
        <v>0</v>
      </c>
      <c r="L228" s="204" cm="1">
        <f t="array" ref="L228">_xlfn.SINGLE(IFERROR(((MMULT(NotlarYuzdelikBasari!$E228:$N228,DersMatris_Degerlendirme!K$4:K$13)/(SUM(DersMatris_Degerlendirme!K$4:K$13)))+(MMULT(NotlarYuzdelikBasari!$AL228:$AU228,DersMatris_Degerlendirme!K$15:K$24)/(SUM(DersMatris_Degerlendirme!K$15:K$24))))/2,0))*(DersMatris!$J$12/100)</f>
        <v>0</v>
      </c>
      <c r="M228" s="204" cm="1">
        <f t="array" ref="M228">_xlfn.SINGLE(IFERROR(((MMULT(NotlarYuzdelikBasari!$E228:$N228,DersMatris_Degerlendirme!L$4:L$13)/(SUM(DersMatris_Degerlendirme!L$4:L$13)))+(MMULT(NotlarYuzdelikBasari!$AL228:$AU228,DersMatris_Degerlendirme!L$15:L$24)/(SUM(DersMatris_Degerlendirme!L$15:L$24))))/2,0))*(DersMatris!$K$12/100)</f>
        <v>0</v>
      </c>
      <c r="N228" s="204" cm="1">
        <f t="array" ref="N228">_xlfn.SINGLE(IFERROR(((MMULT(NotlarYuzdelikBasari!$E228:$N228,DersMatris_Degerlendirme!M$4:M$13)/(SUM(DersMatris_Degerlendirme!M$4:M$13)))+(MMULT(NotlarYuzdelikBasari!$AL228:$AU228,DersMatris_Degerlendirme!M$15:M$24)/(SUM(DersMatris_Degerlendirme!M$15:M$24))))/2,0))*(DersMatris!$L$12/100)</f>
        <v>0</v>
      </c>
      <c r="O228" s="204" cm="1">
        <f t="array" ref="O228">_xlfn.SINGLE(IFERROR(((MMULT(NotlarYuzdelikBasari!$E228:$N228,DersMatris_Degerlendirme!N$4:N$13)/(SUM(DersMatris_Degerlendirme!N$4:N$13)))+(MMULT(NotlarYuzdelikBasari!$AL228:$AU228,DersMatris_Degerlendirme!N$15:N$24)/(SUM(DersMatris_Degerlendirme!N$15:N$24))))/2,0))*(DersMatris!$M$12/100)</f>
        <v>0</v>
      </c>
      <c r="P228" s="204" cm="1">
        <f t="array" ref="P228">_xlfn.SINGLE(IFERROR(((MMULT(NotlarYuzdelikBasari!$E228:$N228,DersMatris_Degerlendirme!O$4:O$13)/(SUM(DersMatris_Degerlendirme!O$4:O$13)))+(MMULT(NotlarYuzdelikBasari!$AL228:$AU228,DersMatris_Degerlendirme!O$15:O$24)/(SUM(DersMatris_Degerlendirme!O$15:O$24))))/2,0))*(DersMatris!$N$12/100)</f>
        <v>0</v>
      </c>
      <c r="Q228" s="204" cm="1">
        <f t="array" ref="Q228">_xlfn.SINGLE(IFERROR(((MMULT(NotlarYuzdelikBasari!$E228:$N228,DersMatris_Degerlendirme!P$4:P$13)/(SUM(DersMatris_Degerlendirme!P$4:P$13)))+(MMULT(NotlarYuzdelikBasari!$AL228:$AU228,DersMatris_Degerlendirme!P$15:P$24)/(SUM(DersMatris_Degerlendirme!P$15:P$24))))/2,0))*(DersMatris!$O$12/100)</f>
        <v>0</v>
      </c>
      <c r="R228" s="204" cm="1">
        <f t="array" ref="R228">_xlfn.SINGLE(IFERROR(((MMULT(NotlarYuzdelikBasari!$E228:$N228,DersMatris_Degerlendirme!Q$4:Q$13)/(SUM(DersMatris_Degerlendirme!Q$4:Q$13)))+(MMULT(NotlarYuzdelikBasari!$AL228:$AU228,DersMatris_Degerlendirme!Q$15:Q$24)/(SUM(DersMatris_Degerlendirme!Q$15:Q$24))))/2,0))*(DersMatris!$P$12/100)</f>
        <v>0</v>
      </c>
      <c r="S228" s="204" cm="1">
        <f t="array" ref="S228">_xlfn.SINGLE(IFERROR(((MMULT(NotlarYuzdelikBasari!$E228:$N228,DersMatris_Degerlendirme!R$4:R$13)/(SUM(DersMatris_Degerlendirme!R$4:R$13)))+(MMULT(NotlarYuzdelikBasari!$AL228:$AU228,DersMatris_Degerlendirme!R$15:R$24)/(SUM(DersMatris_Degerlendirme!R$15:R$24))))/2,0))*(DersMatris!$Q$12/100)</f>
        <v>0</v>
      </c>
      <c r="U228" s="188">
        <f>IFERROR(
    (
        IFERROR( MMULT(NotlarYuzdelikBasari!$E228:$N228, Degerlendirme!D$4:D$13) / SUM(Degerlendirme!D$4:D$13), 0 ) +
        IFERROR( MMULT(NotlarYuzdelikBasari!$AL228:$AU228, Degerlendirme!D$15:D$24) / SUM(Degerlendirme!D$15:D$24), 0 )
    ) / 2,
    0
)</f>
        <v>0</v>
      </c>
      <c r="V228" s="188">
        <f>IFERROR(
    (
        IFERROR( MMULT(NotlarYuzdelikBasari!$E228:$N228, Degerlendirme!E$4:E$13) / SUM(Degerlendirme!E$4:E$13), 0 ) +
        IFERROR( MMULT(NotlarYuzdelikBasari!$AL228:$AU228, Degerlendirme!E$15:E$24) / SUM(Degerlendirme!E$15:E$24), 0 )
    ) / 2,
    0
)</f>
        <v>0</v>
      </c>
      <c r="W228" s="188">
        <f>IFERROR(
    (
        IFERROR( MMULT(NotlarYuzdelikBasari!$E228:$N228, Degerlendirme!F$4:F$13) / SUM(Degerlendirme!F$4:F$13), 0 ) +
        IFERROR( MMULT(NotlarYuzdelikBasari!$AL228:$AU228, Degerlendirme!F$15:F$24) / SUM(Degerlendirme!F$15:F$24), 0 )
    ) / 2,
    0
)</f>
        <v>0</v>
      </c>
      <c r="X228" s="188">
        <f>IFERROR(
    (
        IFERROR( MMULT(NotlarYuzdelikBasari!$E228:$N228, Degerlendirme!G$4:G$13) / SUM(Degerlendirme!G$4:G$13), 0 ) +
        IFERROR( MMULT(NotlarYuzdelikBasari!$AL228:$AU228, Degerlendirme!G$15:G$24) / SUM(Degerlendirme!G$15:G$24), 0 )
    ) / 2,
    0
)</f>
        <v>0</v>
      </c>
      <c r="Y228" s="188">
        <f>IFERROR(
    (
        IFERROR( MMULT(NotlarYuzdelikBasari!$E228:$N228, Degerlendirme!H$4:H$13) / SUM(Degerlendirme!H$4:H$13), 0 ) +
        IFERROR( MMULT(NotlarYuzdelikBasari!$AL228:$AU228, Degerlendirme!H$15:H$24) / SUM(Degerlendirme!H$15:H$24), 0 )
    ) / 2,
    0
)</f>
        <v>0</v>
      </c>
      <c r="Z228" s="188">
        <f>IFERROR(
    (
        IFERROR( MMULT(NotlarYuzdelikBasari!$E228:$N228, Degerlendirme!I$4:I$13) / SUM(Degerlendirme!I$4:I$13), 0 ) +
        IFERROR( MMULT(NotlarYuzdelikBasari!$AL228:$AU228, Degerlendirme!I$15:I$24) / SUM(Degerlendirme!I$15:I$24), 0 )
    ) / 2,
    0
)</f>
        <v>0</v>
      </c>
      <c r="AA228" s="188">
        <f>IFERROR(
    (
        IFERROR( MMULT(NotlarYuzdelikBasari!$E228:$N228, Degerlendirme!J$4:J$13) / SUM(Degerlendirme!J$4:J$13), 0 ) +
        IFERROR( MMULT(NotlarYuzdelikBasari!$AL228:$AU228, Degerlendirme!J$15:J$24) / SUM(Degerlendirme!J$15:J$24), 0 )
    ) / 2,
    0
)</f>
        <v>0</v>
      </c>
      <c r="AB228" s="188">
        <f>IFERROR(
    (
        IFERROR( MMULT(NotlarYuzdelikBasari!$E228:$N228, Degerlendirme!K$4:K$13) / SUM(Degerlendirme!K$4:K$13), 0 ) +
        IFERROR( MMULT(NotlarYuzdelikBasari!$AL228:$AU228, Degerlendirme!K$15:K$24) / SUM(Degerlendirme!K$15:K$24), 0 )
    ) / 2,
    0
)</f>
        <v>0</v>
      </c>
    </row>
    <row r="229" spans="1:28" x14ac:dyDescent="0.25">
      <c r="A229" s="94">
        <v>227</v>
      </c>
      <c r="B229" s="143" t="str">
        <f>IF(Notlar!B229&lt;&gt;"",Notlar!B229,"")</f>
        <v/>
      </c>
      <c r="C229" s="144" t="str">
        <f>IF(Notlar!C229&lt;&gt;"",Notlar!C229,"")</f>
        <v/>
      </c>
      <c r="D229" s="184" t="str">
        <f>IF(Notlar!D229&lt;&gt;"",Notlar!D229,"")</f>
        <v/>
      </c>
      <c r="E229" s="208" cm="1">
        <f t="array" ref="E229">_xlfn.SINGLE(IFERROR(((MMULT(NotlarYuzdelikBasari!$E229:$N229,DersMatris_Degerlendirme!D$4:D$13)/(SUM(DersMatris_Degerlendirme!D$4:D$13)))+(MMULT(NotlarYuzdelikBasari!$AL229:$AU229,DersMatris_Degerlendirme!D$15:D$24)/(SUM(DersMatris_Degerlendirme!D$15:D$24))))/2,0))*(DersMatris!$C$12/100)</f>
        <v>0</v>
      </c>
      <c r="F229" s="208" cm="1">
        <f t="array" ref="F229">_xlfn.SINGLE(IFERROR(((MMULT(NotlarYuzdelikBasari!$E229:$N229,DersMatris_Degerlendirme!E$4:E$13)/(SUM(DersMatris_Degerlendirme!E$4:E$13)))+(MMULT(NotlarYuzdelikBasari!$AL229:$AU229,DersMatris_Degerlendirme!E$15:E$24)/(SUM(DersMatris_Degerlendirme!E$15:E$24))))/2,0))*(DersMatris!$D$12/100)</f>
        <v>0</v>
      </c>
      <c r="G229" s="204" cm="1">
        <f t="array" ref="G229">_xlfn.SINGLE(IFERROR(((MMULT(NotlarYuzdelikBasari!$E229:$N229,DersMatris_Degerlendirme!F$4:F$13)/(SUM(DersMatris_Degerlendirme!F$4:F$13)))+(MMULT(NotlarYuzdelikBasari!$AL229:$AU229,DersMatris_Degerlendirme!F$15:F$24)/(SUM(DersMatris_Degerlendirme!F$15:F$24))))/2,0))*(DersMatris!$E$12/100)</f>
        <v>0</v>
      </c>
      <c r="H229" s="204" cm="1">
        <f t="array" ref="H229">_xlfn.SINGLE(IFERROR(((MMULT(NotlarYuzdelikBasari!$E229:$N229,DersMatris_Degerlendirme!G$4:G$13)/(SUM(DersMatris_Degerlendirme!G$4:G$13)))+(MMULT(NotlarYuzdelikBasari!$AL229:$AU229,DersMatris_Degerlendirme!G$15:G$24)/(SUM(DersMatris_Degerlendirme!G$15:G$24))))/2,0))*(DersMatris!$F$12/100)</f>
        <v>0</v>
      </c>
      <c r="I229" s="204" cm="1">
        <f t="array" ref="I229">_xlfn.SINGLE(IFERROR(((MMULT(NotlarYuzdelikBasari!$E229:$N229,DersMatris_Degerlendirme!H$4:H$13)/(SUM(DersMatris_Degerlendirme!H$4:H$13)))+(MMULT(NotlarYuzdelikBasari!$AL229:$AU229,DersMatris_Degerlendirme!H$15:H$24)/(SUM(DersMatris_Degerlendirme!H$15:H$24))))/2,0))*(DersMatris!$G$12/100)</f>
        <v>0</v>
      </c>
      <c r="J229" s="204" cm="1">
        <f t="array" ref="J229">_xlfn.SINGLE(IFERROR(((MMULT(NotlarYuzdelikBasari!$E229:$N229,DersMatris_Degerlendirme!I$4:I$13)/(SUM(DersMatris_Degerlendirme!I$4:I$13)))+(MMULT(NotlarYuzdelikBasari!$AL229:$AU229,DersMatris_Degerlendirme!I$15:I$24)/(SUM(DersMatris_Degerlendirme!I$15:I$24))))/2,0))*(DersMatris!$H$12/100)</f>
        <v>0</v>
      </c>
      <c r="K229" s="204" cm="1">
        <f t="array" ref="K229">_xlfn.SINGLE(IFERROR(((MMULT(NotlarYuzdelikBasari!$E229:$N229,DersMatris_Degerlendirme!J$4:J$13)/(SUM(DersMatris_Degerlendirme!J$4:J$13)))+(MMULT(NotlarYuzdelikBasari!$AL229:$AU229,DersMatris_Degerlendirme!J$15:J$24)/(SUM(DersMatris_Degerlendirme!J$15:J$24))))/2,0))*(DersMatris!$I$12/100)</f>
        <v>0</v>
      </c>
      <c r="L229" s="204" cm="1">
        <f t="array" ref="L229">_xlfn.SINGLE(IFERROR(((MMULT(NotlarYuzdelikBasari!$E229:$N229,DersMatris_Degerlendirme!K$4:K$13)/(SUM(DersMatris_Degerlendirme!K$4:K$13)))+(MMULT(NotlarYuzdelikBasari!$AL229:$AU229,DersMatris_Degerlendirme!K$15:K$24)/(SUM(DersMatris_Degerlendirme!K$15:K$24))))/2,0))*(DersMatris!$J$12/100)</f>
        <v>0</v>
      </c>
      <c r="M229" s="204" cm="1">
        <f t="array" ref="M229">_xlfn.SINGLE(IFERROR(((MMULT(NotlarYuzdelikBasari!$E229:$N229,DersMatris_Degerlendirme!L$4:L$13)/(SUM(DersMatris_Degerlendirme!L$4:L$13)))+(MMULT(NotlarYuzdelikBasari!$AL229:$AU229,DersMatris_Degerlendirme!L$15:L$24)/(SUM(DersMatris_Degerlendirme!L$15:L$24))))/2,0))*(DersMatris!$K$12/100)</f>
        <v>0</v>
      </c>
      <c r="N229" s="204" cm="1">
        <f t="array" ref="N229">_xlfn.SINGLE(IFERROR(((MMULT(NotlarYuzdelikBasari!$E229:$N229,DersMatris_Degerlendirme!M$4:M$13)/(SUM(DersMatris_Degerlendirme!M$4:M$13)))+(MMULT(NotlarYuzdelikBasari!$AL229:$AU229,DersMatris_Degerlendirme!M$15:M$24)/(SUM(DersMatris_Degerlendirme!M$15:M$24))))/2,0))*(DersMatris!$L$12/100)</f>
        <v>0</v>
      </c>
      <c r="O229" s="204" cm="1">
        <f t="array" ref="O229">_xlfn.SINGLE(IFERROR(((MMULT(NotlarYuzdelikBasari!$E229:$N229,DersMatris_Degerlendirme!N$4:N$13)/(SUM(DersMatris_Degerlendirme!N$4:N$13)))+(MMULT(NotlarYuzdelikBasari!$AL229:$AU229,DersMatris_Degerlendirme!N$15:N$24)/(SUM(DersMatris_Degerlendirme!N$15:N$24))))/2,0))*(DersMatris!$M$12/100)</f>
        <v>0</v>
      </c>
      <c r="P229" s="204" cm="1">
        <f t="array" ref="P229">_xlfn.SINGLE(IFERROR(((MMULT(NotlarYuzdelikBasari!$E229:$N229,DersMatris_Degerlendirme!O$4:O$13)/(SUM(DersMatris_Degerlendirme!O$4:O$13)))+(MMULT(NotlarYuzdelikBasari!$AL229:$AU229,DersMatris_Degerlendirme!O$15:O$24)/(SUM(DersMatris_Degerlendirme!O$15:O$24))))/2,0))*(DersMatris!$N$12/100)</f>
        <v>0</v>
      </c>
      <c r="Q229" s="204" cm="1">
        <f t="array" ref="Q229">_xlfn.SINGLE(IFERROR(((MMULT(NotlarYuzdelikBasari!$E229:$N229,DersMatris_Degerlendirme!P$4:P$13)/(SUM(DersMatris_Degerlendirme!P$4:P$13)))+(MMULT(NotlarYuzdelikBasari!$AL229:$AU229,DersMatris_Degerlendirme!P$15:P$24)/(SUM(DersMatris_Degerlendirme!P$15:P$24))))/2,0))*(DersMatris!$O$12/100)</f>
        <v>0</v>
      </c>
      <c r="R229" s="204" cm="1">
        <f t="array" ref="R229">_xlfn.SINGLE(IFERROR(((MMULT(NotlarYuzdelikBasari!$E229:$N229,DersMatris_Degerlendirme!Q$4:Q$13)/(SUM(DersMatris_Degerlendirme!Q$4:Q$13)))+(MMULT(NotlarYuzdelikBasari!$AL229:$AU229,DersMatris_Degerlendirme!Q$15:Q$24)/(SUM(DersMatris_Degerlendirme!Q$15:Q$24))))/2,0))*(DersMatris!$P$12/100)</f>
        <v>0</v>
      </c>
      <c r="S229" s="204" cm="1">
        <f t="array" ref="S229">_xlfn.SINGLE(IFERROR(((MMULT(NotlarYuzdelikBasari!$E229:$N229,DersMatris_Degerlendirme!R$4:R$13)/(SUM(DersMatris_Degerlendirme!R$4:R$13)))+(MMULT(NotlarYuzdelikBasari!$AL229:$AU229,DersMatris_Degerlendirme!R$15:R$24)/(SUM(DersMatris_Degerlendirme!R$15:R$24))))/2,0))*(DersMatris!$Q$12/100)</f>
        <v>0</v>
      </c>
      <c r="U229" s="188">
        <f>IFERROR(
    (
        IFERROR( MMULT(NotlarYuzdelikBasari!$E229:$N229, Degerlendirme!D$4:D$13) / SUM(Degerlendirme!D$4:D$13), 0 ) +
        IFERROR( MMULT(NotlarYuzdelikBasari!$AL229:$AU229, Degerlendirme!D$15:D$24) / SUM(Degerlendirme!D$15:D$24), 0 )
    ) / 2,
    0
)</f>
        <v>0</v>
      </c>
      <c r="V229" s="188">
        <f>IFERROR(
    (
        IFERROR( MMULT(NotlarYuzdelikBasari!$E229:$N229, Degerlendirme!E$4:E$13) / SUM(Degerlendirme!E$4:E$13), 0 ) +
        IFERROR( MMULT(NotlarYuzdelikBasari!$AL229:$AU229, Degerlendirme!E$15:E$24) / SUM(Degerlendirme!E$15:E$24), 0 )
    ) / 2,
    0
)</f>
        <v>0</v>
      </c>
      <c r="W229" s="188">
        <f>IFERROR(
    (
        IFERROR( MMULT(NotlarYuzdelikBasari!$E229:$N229, Degerlendirme!F$4:F$13) / SUM(Degerlendirme!F$4:F$13), 0 ) +
        IFERROR( MMULT(NotlarYuzdelikBasari!$AL229:$AU229, Degerlendirme!F$15:F$24) / SUM(Degerlendirme!F$15:F$24), 0 )
    ) / 2,
    0
)</f>
        <v>0</v>
      </c>
      <c r="X229" s="188">
        <f>IFERROR(
    (
        IFERROR( MMULT(NotlarYuzdelikBasari!$E229:$N229, Degerlendirme!G$4:G$13) / SUM(Degerlendirme!G$4:G$13), 0 ) +
        IFERROR( MMULT(NotlarYuzdelikBasari!$AL229:$AU229, Degerlendirme!G$15:G$24) / SUM(Degerlendirme!G$15:G$24), 0 )
    ) / 2,
    0
)</f>
        <v>0</v>
      </c>
      <c r="Y229" s="188">
        <f>IFERROR(
    (
        IFERROR( MMULT(NotlarYuzdelikBasari!$E229:$N229, Degerlendirme!H$4:H$13) / SUM(Degerlendirme!H$4:H$13), 0 ) +
        IFERROR( MMULT(NotlarYuzdelikBasari!$AL229:$AU229, Degerlendirme!H$15:H$24) / SUM(Degerlendirme!H$15:H$24), 0 )
    ) / 2,
    0
)</f>
        <v>0</v>
      </c>
      <c r="Z229" s="188">
        <f>IFERROR(
    (
        IFERROR( MMULT(NotlarYuzdelikBasari!$E229:$N229, Degerlendirme!I$4:I$13) / SUM(Degerlendirme!I$4:I$13), 0 ) +
        IFERROR( MMULT(NotlarYuzdelikBasari!$AL229:$AU229, Degerlendirme!I$15:I$24) / SUM(Degerlendirme!I$15:I$24), 0 )
    ) / 2,
    0
)</f>
        <v>0</v>
      </c>
      <c r="AA229" s="188">
        <f>IFERROR(
    (
        IFERROR( MMULT(NotlarYuzdelikBasari!$E229:$N229, Degerlendirme!J$4:J$13) / SUM(Degerlendirme!J$4:J$13), 0 ) +
        IFERROR( MMULT(NotlarYuzdelikBasari!$AL229:$AU229, Degerlendirme!J$15:J$24) / SUM(Degerlendirme!J$15:J$24), 0 )
    ) / 2,
    0
)</f>
        <v>0</v>
      </c>
      <c r="AB229" s="188">
        <f>IFERROR(
    (
        IFERROR( MMULT(NotlarYuzdelikBasari!$E229:$N229, Degerlendirme!K$4:K$13) / SUM(Degerlendirme!K$4:K$13), 0 ) +
        IFERROR( MMULT(NotlarYuzdelikBasari!$AL229:$AU229, Degerlendirme!K$15:K$24) / SUM(Degerlendirme!K$15:K$24), 0 )
    ) / 2,
    0
)</f>
        <v>0</v>
      </c>
    </row>
    <row r="230" spans="1:28" x14ac:dyDescent="0.25">
      <c r="A230" s="95">
        <v>228</v>
      </c>
      <c r="B230" s="141" t="str">
        <f>IF(Notlar!B230&lt;&gt;"",Notlar!B230,"")</f>
        <v/>
      </c>
      <c r="C230" s="142" t="str">
        <f>IF(Notlar!C230&lt;&gt;"",Notlar!C230,"")</f>
        <v/>
      </c>
      <c r="D230" s="183" t="str">
        <f>IF(Notlar!D230&lt;&gt;"",Notlar!D230,"")</f>
        <v/>
      </c>
      <c r="E230" s="208" cm="1">
        <f t="array" ref="E230">_xlfn.SINGLE(IFERROR(((MMULT(NotlarYuzdelikBasari!$E230:$N230,DersMatris_Degerlendirme!D$4:D$13)/(SUM(DersMatris_Degerlendirme!D$4:D$13)))+(MMULT(NotlarYuzdelikBasari!$AL230:$AU230,DersMatris_Degerlendirme!D$15:D$24)/(SUM(DersMatris_Degerlendirme!D$15:D$24))))/2,0))*(DersMatris!$C$12/100)</f>
        <v>0</v>
      </c>
      <c r="F230" s="208" cm="1">
        <f t="array" ref="F230">_xlfn.SINGLE(IFERROR(((MMULT(NotlarYuzdelikBasari!$E230:$N230,DersMatris_Degerlendirme!E$4:E$13)/(SUM(DersMatris_Degerlendirme!E$4:E$13)))+(MMULT(NotlarYuzdelikBasari!$AL230:$AU230,DersMatris_Degerlendirme!E$15:E$24)/(SUM(DersMatris_Degerlendirme!E$15:E$24))))/2,0))*(DersMatris!$D$12/100)</f>
        <v>0</v>
      </c>
      <c r="G230" s="204" cm="1">
        <f t="array" ref="G230">_xlfn.SINGLE(IFERROR(((MMULT(NotlarYuzdelikBasari!$E230:$N230,DersMatris_Degerlendirme!F$4:F$13)/(SUM(DersMatris_Degerlendirme!F$4:F$13)))+(MMULT(NotlarYuzdelikBasari!$AL230:$AU230,DersMatris_Degerlendirme!F$15:F$24)/(SUM(DersMatris_Degerlendirme!F$15:F$24))))/2,0))*(DersMatris!$E$12/100)</f>
        <v>0</v>
      </c>
      <c r="H230" s="204" cm="1">
        <f t="array" ref="H230">_xlfn.SINGLE(IFERROR(((MMULT(NotlarYuzdelikBasari!$E230:$N230,DersMatris_Degerlendirme!G$4:G$13)/(SUM(DersMatris_Degerlendirme!G$4:G$13)))+(MMULT(NotlarYuzdelikBasari!$AL230:$AU230,DersMatris_Degerlendirme!G$15:G$24)/(SUM(DersMatris_Degerlendirme!G$15:G$24))))/2,0))*(DersMatris!$F$12/100)</f>
        <v>0</v>
      </c>
      <c r="I230" s="204" cm="1">
        <f t="array" ref="I230">_xlfn.SINGLE(IFERROR(((MMULT(NotlarYuzdelikBasari!$E230:$N230,DersMatris_Degerlendirme!H$4:H$13)/(SUM(DersMatris_Degerlendirme!H$4:H$13)))+(MMULT(NotlarYuzdelikBasari!$AL230:$AU230,DersMatris_Degerlendirme!H$15:H$24)/(SUM(DersMatris_Degerlendirme!H$15:H$24))))/2,0))*(DersMatris!$G$12/100)</f>
        <v>0</v>
      </c>
      <c r="J230" s="204" cm="1">
        <f t="array" ref="J230">_xlfn.SINGLE(IFERROR(((MMULT(NotlarYuzdelikBasari!$E230:$N230,DersMatris_Degerlendirme!I$4:I$13)/(SUM(DersMatris_Degerlendirme!I$4:I$13)))+(MMULT(NotlarYuzdelikBasari!$AL230:$AU230,DersMatris_Degerlendirme!I$15:I$24)/(SUM(DersMatris_Degerlendirme!I$15:I$24))))/2,0))*(DersMatris!$H$12/100)</f>
        <v>0</v>
      </c>
      <c r="K230" s="204" cm="1">
        <f t="array" ref="K230">_xlfn.SINGLE(IFERROR(((MMULT(NotlarYuzdelikBasari!$E230:$N230,DersMatris_Degerlendirme!J$4:J$13)/(SUM(DersMatris_Degerlendirme!J$4:J$13)))+(MMULT(NotlarYuzdelikBasari!$AL230:$AU230,DersMatris_Degerlendirme!J$15:J$24)/(SUM(DersMatris_Degerlendirme!J$15:J$24))))/2,0))*(DersMatris!$I$12/100)</f>
        <v>0</v>
      </c>
      <c r="L230" s="204" cm="1">
        <f t="array" ref="L230">_xlfn.SINGLE(IFERROR(((MMULT(NotlarYuzdelikBasari!$E230:$N230,DersMatris_Degerlendirme!K$4:K$13)/(SUM(DersMatris_Degerlendirme!K$4:K$13)))+(MMULT(NotlarYuzdelikBasari!$AL230:$AU230,DersMatris_Degerlendirme!K$15:K$24)/(SUM(DersMatris_Degerlendirme!K$15:K$24))))/2,0))*(DersMatris!$J$12/100)</f>
        <v>0</v>
      </c>
      <c r="M230" s="204" cm="1">
        <f t="array" ref="M230">_xlfn.SINGLE(IFERROR(((MMULT(NotlarYuzdelikBasari!$E230:$N230,DersMatris_Degerlendirme!L$4:L$13)/(SUM(DersMatris_Degerlendirme!L$4:L$13)))+(MMULT(NotlarYuzdelikBasari!$AL230:$AU230,DersMatris_Degerlendirme!L$15:L$24)/(SUM(DersMatris_Degerlendirme!L$15:L$24))))/2,0))*(DersMatris!$K$12/100)</f>
        <v>0</v>
      </c>
      <c r="N230" s="204" cm="1">
        <f t="array" ref="N230">_xlfn.SINGLE(IFERROR(((MMULT(NotlarYuzdelikBasari!$E230:$N230,DersMatris_Degerlendirme!M$4:M$13)/(SUM(DersMatris_Degerlendirme!M$4:M$13)))+(MMULT(NotlarYuzdelikBasari!$AL230:$AU230,DersMatris_Degerlendirme!M$15:M$24)/(SUM(DersMatris_Degerlendirme!M$15:M$24))))/2,0))*(DersMatris!$L$12/100)</f>
        <v>0</v>
      </c>
      <c r="O230" s="204" cm="1">
        <f t="array" ref="O230">_xlfn.SINGLE(IFERROR(((MMULT(NotlarYuzdelikBasari!$E230:$N230,DersMatris_Degerlendirme!N$4:N$13)/(SUM(DersMatris_Degerlendirme!N$4:N$13)))+(MMULT(NotlarYuzdelikBasari!$AL230:$AU230,DersMatris_Degerlendirme!N$15:N$24)/(SUM(DersMatris_Degerlendirme!N$15:N$24))))/2,0))*(DersMatris!$M$12/100)</f>
        <v>0</v>
      </c>
      <c r="P230" s="204" cm="1">
        <f t="array" ref="P230">_xlfn.SINGLE(IFERROR(((MMULT(NotlarYuzdelikBasari!$E230:$N230,DersMatris_Degerlendirme!O$4:O$13)/(SUM(DersMatris_Degerlendirme!O$4:O$13)))+(MMULT(NotlarYuzdelikBasari!$AL230:$AU230,DersMatris_Degerlendirme!O$15:O$24)/(SUM(DersMatris_Degerlendirme!O$15:O$24))))/2,0))*(DersMatris!$N$12/100)</f>
        <v>0</v>
      </c>
      <c r="Q230" s="204" cm="1">
        <f t="array" ref="Q230">_xlfn.SINGLE(IFERROR(((MMULT(NotlarYuzdelikBasari!$E230:$N230,DersMatris_Degerlendirme!P$4:P$13)/(SUM(DersMatris_Degerlendirme!P$4:P$13)))+(MMULT(NotlarYuzdelikBasari!$AL230:$AU230,DersMatris_Degerlendirme!P$15:P$24)/(SUM(DersMatris_Degerlendirme!P$15:P$24))))/2,0))*(DersMatris!$O$12/100)</f>
        <v>0</v>
      </c>
      <c r="R230" s="204" cm="1">
        <f t="array" ref="R230">_xlfn.SINGLE(IFERROR(((MMULT(NotlarYuzdelikBasari!$E230:$N230,DersMatris_Degerlendirme!Q$4:Q$13)/(SUM(DersMatris_Degerlendirme!Q$4:Q$13)))+(MMULT(NotlarYuzdelikBasari!$AL230:$AU230,DersMatris_Degerlendirme!Q$15:Q$24)/(SUM(DersMatris_Degerlendirme!Q$15:Q$24))))/2,0))*(DersMatris!$P$12/100)</f>
        <v>0</v>
      </c>
      <c r="S230" s="204" cm="1">
        <f t="array" ref="S230">_xlfn.SINGLE(IFERROR(((MMULT(NotlarYuzdelikBasari!$E230:$N230,DersMatris_Degerlendirme!R$4:R$13)/(SUM(DersMatris_Degerlendirme!R$4:R$13)))+(MMULT(NotlarYuzdelikBasari!$AL230:$AU230,DersMatris_Degerlendirme!R$15:R$24)/(SUM(DersMatris_Degerlendirme!R$15:R$24))))/2,0))*(DersMatris!$Q$12/100)</f>
        <v>0</v>
      </c>
      <c r="U230" s="188">
        <f>IFERROR(
    (
        IFERROR( MMULT(NotlarYuzdelikBasari!$E230:$N230, Degerlendirme!D$4:D$13) / SUM(Degerlendirme!D$4:D$13), 0 ) +
        IFERROR( MMULT(NotlarYuzdelikBasari!$AL230:$AU230, Degerlendirme!D$15:D$24) / SUM(Degerlendirme!D$15:D$24), 0 )
    ) / 2,
    0
)</f>
        <v>0</v>
      </c>
      <c r="V230" s="188">
        <f>IFERROR(
    (
        IFERROR( MMULT(NotlarYuzdelikBasari!$E230:$N230, Degerlendirme!E$4:E$13) / SUM(Degerlendirme!E$4:E$13), 0 ) +
        IFERROR( MMULT(NotlarYuzdelikBasari!$AL230:$AU230, Degerlendirme!E$15:E$24) / SUM(Degerlendirme!E$15:E$24), 0 )
    ) / 2,
    0
)</f>
        <v>0</v>
      </c>
      <c r="W230" s="188">
        <f>IFERROR(
    (
        IFERROR( MMULT(NotlarYuzdelikBasari!$E230:$N230, Degerlendirme!F$4:F$13) / SUM(Degerlendirme!F$4:F$13), 0 ) +
        IFERROR( MMULT(NotlarYuzdelikBasari!$AL230:$AU230, Degerlendirme!F$15:F$24) / SUM(Degerlendirme!F$15:F$24), 0 )
    ) / 2,
    0
)</f>
        <v>0</v>
      </c>
      <c r="X230" s="188">
        <f>IFERROR(
    (
        IFERROR( MMULT(NotlarYuzdelikBasari!$E230:$N230, Degerlendirme!G$4:G$13) / SUM(Degerlendirme!G$4:G$13), 0 ) +
        IFERROR( MMULT(NotlarYuzdelikBasari!$AL230:$AU230, Degerlendirme!G$15:G$24) / SUM(Degerlendirme!G$15:G$24), 0 )
    ) / 2,
    0
)</f>
        <v>0</v>
      </c>
      <c r="Y230" s="188">
        <f>IFERROR(
    (
        IFERROR( MMULT(NotlarYuzdelikBasari!$E230:$N230, Degerlendirme!H$4:H$13) / SUM(Degerlendirme!H$4:H$13), 0 ) +
        IFERROR( MMULT(NotlarYuzdelikBasari!$AL230:$AU230, Degerlendirme!H$15:H$24) / SUM(Degerlendirme!H$15:H$24), 0 )
    ) / 2,
    0
)</f>
        <v>0</v>
      </c>
      <c r="Z230" s="188">
        <f>IFERROR(
    (
        IFERROR( MMULT(NotlarYuzdelikBasari!$E230:$N230, Degerlendirme!I$4:I$13) / SUM(Degerlendirme!I$4:I$13), 0 ) +
        IFERROR( MMULT(NotlarYuzdelikBasari!$AL230:$AU230, Degerlendirme!I$15:I$24) / SUM(Degerlendirme!I$15:I$24), 0 )
    ) / 2,
    0
)</f>
        <v>0</v>
      </c>
      <c r="AA230" s="188">
        <f>IFERROR(
    (
        IFERROR( MMULT(NotlarYuzdelikBasari!$E230:$N230, Degerlendirme!J$4:J$13) / SUM(Degerlendirme!J$4:J$13), 0 ) +
        IFERROR( MMULT(NotlarYuzdelikBasari!$AL230:$AU230, Degerlendirme!J$15:J$24) / SUM(Degerlendirme!J$15:J$24), 0 )
    ) / 2,
    0
)</f>
        <v>0</v>
      </c>
      <c r="AB230" s="188">
        <f>IFERROR(
    (
        IFERROR( MMULT(NotlarYuzdelikBasari!$E230:$N230, Degerlendirme!K$4:K$13) / SUM(Degerlendirme!K$4:K$13), 0 ) +
        IFERROR( MMULT(NotlarYuzdelikBasari!$AL230:$AU230, Degerlendirme!K$15:K$24) / SUM(Degerlendirme!K$15:K$24), 0 )
    ) / 2,
    0
)</f>
        <v>0</v>
      </c>
    </row>
    <row r="231" spans="1:28" x14ac:dyDescent="0.25">
      <c r="A231" s="94">
        <v>229</v>
      </c>
      <c r="B231" s="143" t="str">
        <f>IF(Notlar!B231&lt;&gt;"",Notlar!B231,"")</f>
        <v/>
      </c>
      <c r="C231" s="144" t="str">
        <f>IF(Notlar!C231&lt;&gt;"",Notlar!C231,"")</f>
        <v/>
      </c>
      <c r="D231" s="184" t="str">
        <f>IF(Notlar!D231&lt;&gt;"",Notlar!D231,"")</f>
        <v/>
      </c>
      <c r="E231" s="208" cm="1">
        <f t="array" ref="E231">_xlfn.SINGLE(IFERROR(((MMULT(NotlarYuzdelikBasari!$E231:$N231,DersMatris_Degerlendirme!D$4:D$13)/(SUM(DersMatris_Degerlendirme!D$4:D$13)))+(MMULT(NotlarYuzdelikBasari!$AL231:$AU231,DersMatris_Degerlendirme!D$15:D$24)/(SUM(DersMatris_Degerlendirme!D$15:D$24))))/2,0))*(DersMatris!$C$12/100)</f>
        <v>0</v>
      </c>
      <c r="F231" s="208" cm="1">
        <f t="array" ref="F231">_xlfn.SINGLE(IFERROR(((MMULT(NotlarYuzdelikBasari!$E231:$N231,DersMatris_Degerlendirme!E$4:E$13)/(SUM(DersMatris_Degerlendirme!E$4:E$13)))+(MMULT(NotlarYuzdelikBasari!$AL231:$AU231,DersMatris_Degerlendirme!E$15:E$24)/(SUM(DersMatris_Degerlendirme!E$15:E$24))))/2,0))*(DersMatris!$D$12/100)</f>
        <v>0</v>
      </c>
      <c r="G231" s="204" cm="1">
        <f t="array" ref="G231">_xlfn.SINGLE(IFERROR(((MMULT(NotlarYuzdelikBasari!$E231:$N231,DersMatris_Degerlendirme!F$4:F$13)/(SUM(DersMatris_Degerlendirme!F$4:F$13)))+(MMULT(NotlarYuzdelikBasari!$AL231:$AU231,DersMatris_Degerlendirme!F$15:F$24)/(SUM(DersMatris_Degerlendirme!F$15:F$24))))/2,0))*(DersMatris!$E$12/100)</f>
        <v>0</v>
      </c>
      <c r="H231" s="204" cm="1">
        <f t="array" ref="H231">_xlfn.SINGLE(IFERROR(((MMULT(NotlarYuzdelikBasari!$E231:$N231,DersMatris_Degerlendirme!G$4:G$13)/(SUM(DersMatris_Degerlendirme!G$4:G$13)))+(MMULT(NotlarYuzdelikBasari!$AL231:$AU231,DersMatris_Degerlendirme!G$15:G$24)/(SUM(DersMatris_Degerlendirme!G$15:G$24))))/2,0))*(DersMatris!$F$12/100)</f>
        <v>0</v>
      </c>
      <c r="I231" s="204" cm="1">
        <f t="array" ref="I231">_xlfn.SINGLE(IFERROR(((MMULT(NotlarYuzdelikBasari!$E231:$N231,DersMatris_Degerlendirme!H$4:H$13)/(SUM(DersMatris_Degerlendirme!H$4:H$13)))+(MMULT(NotlarYuzdelikBasari!$AL231:$AU231,DersMatris_Degerlendirme!H$15:H$24)/(SUM(DersMatris_Degerlendirme!H$15:H$24))))/2,0))*(DersMatris!$G$12/100)</f>
        <v>0</v>
      </c>
      <c r="J231" s="204" cm="1">
        <f t="array" ref="J231">_xlfn.SINGLE(IFERROR(((MMULT(NotlarYuzdelikBasari!$E231:$N231,DersMatris_Degerlendirme!I$4:I$13)/(SUM(DersMatris_Degerlendirme!I$4:I$13)))+(MMULT(NotlarYuzdelikBasari!$AL231:$AU231,DersMatris_Degerlendirme!I$15:I$24)/(SUM(DersMatris_Degerlendirme!I$15:I$24))))/2,0))*(DersMatris!$H$12/100)</f>
        <v>0</v>
      </c>
      <c r="K231" s="204" cm="1">
        <f t="array" ref="K231">_xlfn.SINGLE(IFERROR(((MMULT(NotlarYuzdelikBasari!$E231:$N231,DersMatris_Degerlendirme!J$4:J$13)/(SUM(DersMatris_Degerlendirme!J$4:J$13)))+(MMULT(NotlarYuzdelikBasari!$AL231:$AU231,DersMatris_Degerlendirme!J$15:J$24)/(SUM(DersMatris_Degerlendirme!J$15:J$24))))/2,0))*(DersMatris!$I$12/100)</f>
        <v>0</v>
      </c>
      <c r="L231" s="204" cm="1">
        <f t="array" ref="L231">_xlfn.SINGLE(IFERROR(((MMULT(NotlarYuzdelikBasari!$E231:$N231,DersMatris_Degerlendirme!K$4:K$13)/(SUM(DersMatris_Degerlendirme!K$4:K$13)))+(MMULT(NotlarYuzdelikBasari!$AL231:$AU231,DersMatris_Degerlendirme!K$15:K$24)/(SUM(DersMatris_Degerlendirme!K$15:K$24))))/2,0))*(DersMatris!$J$12/100)</f>
        <v>0</v>
      </c>
      <c r="M231" s="204" cm="1">
        <f t="array" ref="M231">_xlfn.SINGLE(IFERROR(((MMULT(NotlarYuzdelikBasari!$E231:$N231,DersMatris_Degerlendirme!L$4:L$13)/(SUM(DersMatris_Degerlendirme!L$4:L$13)))+(MMULT(NotlarYuzdelikBasari!$AL231:$AU231,DersMatris_Degerlendirme!L$15:L$24)/(SUM(DersMatris_Degerlendirme!L$15:L$24))))/2,0))*(DersMatris!$K$12/100)</f>
        <v>0</v>
      </c>
      <c r="N231" s="204" cm="1">
        <f t="array" ref="N231">_xlfn.SINGLE(IFERROR(((MMULT(NotlarYuzdelikBasari!$E231:$N231,DersMatris_Degerlendirme!M$4:M$13)/(SUM(DersMatris_Degerlendirme!M$4:M$13)))+(MMULT(NotlarYuzdelikBasari!$AL231:$AU231,DersMatris_Degerlendirme!M$15:M$24)/(SUM(DersMatris_Degerlendirme!M$15:M$24))))/2,0))*(DersMatris!$L$12/100)</f>
        <v>0</v>
      </c>
      <c r="O231" s="204" cm="1">
        <f t="array" ref="O231">_xlfn.SINGLE(IFERROR(((MMULT(NotlarYuzdelikBasari!$E231:$N231,DersMatris_Degerlendirme!N$4:N$13)/(SUM(DersMatris_Degerlendirme!N$4:N$13)))+(MMULT(NotlarYuzdelikBasari!$AL231:$AU231,DersMatris_Degerlendirme!N$15:N$24)/(SUM(DersMatris_Degerlendirme!N$15:N$24))))/2,0))*(DersMatris!$M$12/100)</f>
        <v>0</v>
      </c>
      <c r="P231" s="204" cm="1">
        <f t="array" ref="P231">_xlfn.SINGLE(IFERROR(((MMULT(NotlarYuzdelikBasari!$E231:$N231,DersMatris_Degerlendirme!O$4:O$13)/(SUM(DersMatris_Degerlendirme!O$4:O$13)))+(MMULT(NotlarYuzdelikBasari!$AL231:$AU231,DersMatris_Degerlendirme!O$15:O$24)/(SUM(DersMatris_Degerlendirme!O$15:O$24))))/2,0))*(DersMatris!$N$12/100)</f>
        <v>0</v>
      </c>
      <c r="Q231" s="204" cm="1">
        <f t="array" ref="Q231">_xlfn.SINGLE(IFERROR(((MMULT(NotlarYuzdelikBasari!$E231:$N231,DersMatris_Degerlendirme!P$4:P$13)/(SUM(DersMatris_Degerlendirme!P$4:P$13)))+(MMULT(NotlarYuzdelikBasari!$AL231:$AU231,DersMatris_Degerlendirme!P$15:P$24)/(SUM(DersMatris_Degerlendirme!P$15:P$24))))/2,0))*(DersMatris!$O$12/100)</f>
        <v>0</v>
      </c>
      <c r="R231" s="204" cm="1">
        <f t="array" ref="R231">_xlfn.SINGLE(IFERROR(((MMULT(NotlarYuzdelikBasari!$E231:$N231,DersMatris_Degerlendirme!Q$4:Q$13)/(SUM(DersMatris_Degerlendirme!Q$4:Q$13)))+(MMULT(NotlarYuzdelikBasari!$AL231:$AU231,DersMatris_Degerlendirme!Q$15:Q$24)/(SUM(DersMatris_Degerlendirme!Q$15:Q$24))))/2,0))*(DersMatris!$P$12/100)</f>
        <v>0</v>
      </c>
      <c r="S231" s="204" cm="1">
        <f t="array" ref="S231">_xlfn.SINGLE(IFERROR(((MMULT(NotlarYuzdelikBasari!$E231:$N231,DersMatris_Degerlendirme!R$4:R$13)/(SUM(DersMatris_Degerlendirme!R$4:R$13)))+(MMULT(NotlarYuzdelikBasari!$AL231:$AU231,DersMatris_Degerlendirme!R$15:R$24)/(SUM(DersMatris_Degerlendirme!R$15:R$24))))/2,0))*(DersMatris!$Q$12/100)</f>
        <v>0</v>
      </c>
      <c r="U231" s="188">
        <f>IFERROR(
    (
        IFERROR( MMULT(NotlarYuzdelikBasari!$E231:$N231, Degerlendirme!D$4:D$13) / SUM(Degerlendirme!D$4:D$13), 0 ) +
        IFERROR( MMULT(NotlarYuzdelikBasari!$AL231:$AU231, Degerlendirme!D$15:D$24) / SUM(Degerlendirme!D$15:D$24), 0 )
    ) / 2,
    0
)</f>
        <v>0</v>
      </c>
      <c r="V231" s="188">
        <f>IFERROR(
    (
        IFERROR( MMULT(NotlarYuzdelikBasari!$E231:$N231, Degerlendirme!E$4:E$13) / SUM(Degerlendirme!E$4:E$13), 0 ) +
        IFERROR( MMULT(NotlarYuzdelikBasari!$AL231:$AU231, Degerlendirme!E$15:E$24) / SUM(Degerlendirme!E$15:E$24), 0 )
    ) / 2,
    0
)</f>
        <v>0</v>
      </c>
      <c r="W231" s="188">
        <f>IFERROR(
    (
        IFERROR( MMULT(NotlarYuzdelikBasari!$E231:$N231, Degerlendirme!F$4:F$13) / SUM(Degerlendirme!F$4:F$13), 0 ) +
        IFERROR( MMULT(NotlarYuzdelikBasari!$AL231:$AU231, Degerlendirme!F$15:F$24) / SUM(Degerlendirme!F$15:F$24), 0 )
    ) / 2,
    0
)</f>
        <v>0</v>
      </c>
      <c r="X231" s="188">
        <f>IFERROR(
    (
        IFERROR( MMULT(NotlarYuzdelikBasari!$E231:$N231, Degerlendirme!G$4:G$13) / SUM(Degerlendirme!G$4:G$13), 0 ) +
        IFERROR( MMULT(NotlarYuzdelikBasari!$AL231:$AU231, Degerlendirme!G$15:G$24) / SUM(Degerlendirme!G$15:G$24), 0 )
    ) / 2,
    0
)</f>
        <v>0</v>
      </c>
      <c r="Y231" s="188">
        <f>IFERROR(
    (
        IFERROR( MMULT(NotlarYuzdelikBasari!$E231:$N231, Degerlendirme!H$4:H$13) / SUM(Degerlendirme!H$4:H$13), 0 ) +
        IFERROR( MMULT(NotlarYuzdelikBasari!$AL231:$AU231, Degerlendirme!H$15:H$24) / SUM(Degerlendirme!H$15:H$24), 0 )
    ) / 2,
    0
)</f>
        <v>0</v>
      </c>
      <c r="Z231" s="188">
        <f>IFERROR(
    (
        IFERROR( MMULT(NotlarYuzdelikBasari!$E231:$N231, Degerlendirme!I$4:I$13) / SUM(Degerlendirme!I$4:I$13), 0 ) +
        IFERROR( MMULT(NotlarYuzdelikBasari!$AL231:$AU231, Degerlendirme!I$15:I$24) / SUM(Degerlendirme!I$15:I$24), 0 )
    ) / 2,
    0
)</f>
        <v>0</v>
      </c>
      <c r="AA231" s="188">
        <f>IFERROR(
    (
        IFERROR( MMULT(NotlarYuzdelikBasari!$E231:$N231, Degerlendirme!J$4:J$13) / SUM(Degerlendirme!J$4:J$13), 0 ) +
        IFERROR( MMULT(NotlarYuzdelikBasari!$AL231:$AU231, Degerlendirme!J$15:J$24) / SUM(Degerlendirme!J$15:J$24), 0 )
    ) / 2,
    0
)</f>
        <v>0</v>
      </c>
      <c r="AB231" s="188">
        <f>IFERROR(
    (
        IFERROR( MMULT(NotlarYuzdelikBasari!$E231:$N231, Degerlendirme!K$4:K$13) / SUM(Degerlendirme!K$4:K$13), 0 ) +
        IFERROR( MMULT(NotlarYuzdelikBasari!$AL231:$AU231, Degerlendirme!K$15:K$24) / SUM(Degerlendirme!K$15:K$24), 0 )
    ) / 2,
    0
)</f>
        <v>0</v>
      </c>
    </row>
    <row r="232" spans="1:28" x14ac:dyDescent="0.25">
      <c r="A232" s="95">
        <v>230</v>
      </c>
      <c r="B232" s="141" t="str">
        <f>IF(Notlar!B232&lt;&gt;"",Notlar!B232,"")</f>
        <v/>
      </c>
      <c r="C232" s="142" t="str">
        <f>IF(Notlar!C232&lt;&gt;"",Notlar!C232,"")</f>
        <v/>
      </c>
      <c r="D232" s="183" t="str">
        <f>IF(Notlar!D232&lt;&gt;"",Notlar!D232,"")</f>
        <v/>
      </c>
      <c r="E232" s="208" cm="1">
        <f t="array" ref="E232">_xlfn.SINGLE(IFERROR(((MMULT(NotlarYuzdelikBasari!$E232:$N232,DersMatris_Degerlendirme!D$4:D$13)/(SUM(DersMatris_Degerlendirme!D$4:D$13)))+(MMULT(NotlarYuzdelikBasari!$AL232:$AU232,DersMatris_Degerlendirme!D$15:D$24)/(SUM(DersMatris_Degerlendirme!D$15:D$24))))/2,0))*(DersMatris!$C$12/100)</f>
        <v>0</v>
      </c>
      <c r="F232" s="208" cm="1">
        <f t="array" ref="F232">_xlfn.SINGLE(IFERROR(((MMULT(NotlarYuzdelikBasari!$E232:$N232,DersMatris_Degerlendirme!E$4:E$13)/(SUM(DersMatris_Degerlendirme!E$4:E$13)))+(MMULT(NotlarYuzdelikBasari!$AL232:$AU232,DersMatris_Degerlendirme!E$15:E$24)/(SUM(DersMatris_Degerlendirme!E$15:E$24))))/2,0))*(DersMatris!$D$12/100)</f>
        <v>0</v>
      </c>
      <c r="G232" s="204" cm="1">
        <f t="array" ref="G232">_xlfn.SINGLE(IFERROR(((MMULT(NotlarYuzdelikBasari!$E232:$N232,DersMatris_Degerlendirme!F$4:F$13)/(SUM(DersMatris_Degerlendirme!F$4:F$13)))+(MMULT(NotlarYuzdelikBasari!$AL232:$AU232,DersMatris_Degerlendirme!F$15:F$24)/(SUM(DersMatris_Degerlendirme!F$15:F$24))))/2,0))*(DersMatris!$E$12/100)</f>
        <v>0</v>
      </c>
      <c r="H232" s="204" cm="1">
        <f t="array" ref="H232">_xlfn.SINGLE(IFERROR(((MMULT(NotlarYuzdelikBasari!$E232:$N232,DersMatris_Degerlendirme!G$4:G$13)/(SUM(DersMatris_Degerlendirme!G$4:G$13)))+(MMULT(NotlarYuzdelikBasari!$AL232:$AU232,DersMatris_Degerlendirme!G$15:G$24)/(SUM(DersMatris_Degerlendirme!G$15:G$24))))/2,0))*(DersMatris!$F$12/100)</f>
        <v>0</v>
      </c>
      <c r="I232" s="204" cm="1">
        <f t="array" ref="I232">_xlfn.SINGLE(IFERROR(((MMULT(NotlarYuzdelikBasari!$E232:$N232,DersMatris_Degerlendirme!H$4:H$13)/(SUM(DersMatris_Degerlendirme!H$4:H$13)))+(MMULT(NotlarYuzdelikBasari!$AL232:$AU232,DersMatris_Degerlendirme!H$15:H$24)/(SUM(DersMatris_Degerlendirme!H$15:H$24))))/2,0))*(DersMatris!$G$12/100)</f>
        <v>0</v>
      </c>
      <c r="J232" s="204" cm="1">
        <f t="array" ref="J232">_xlfn.SINGLE(IFERROR(((MMULT(NotlarYuzdelikBasari!$E232:$N232,DersMatris_Degerlendirme!I$4:I$13)/(SUM(DersMatris_Degerlendirme!I$4:I$13)))+(MMULT(NotlarYuzdelikBasari!$AL232:$AU232,DersMatris_Degerlendirme!I$15:I$24)/(SUM(DersMatris_Degerlendirme!I$15:I$24))))/2,0))*(DersMatris!$H$12/100)</f>
        <v>0</v>
      </c>
      <c r="K232" s="204" cm="1">
        <f t="array" ref="K232">_xlfn.SINGLE(IFERROR(((MMULT(NotlarYuzdelikBasari!$E232:$N232,DersMatris_Degerlendirme!J$4:J$13)/(SUM(DersMatris_Degerlendirme!J$4:J$13)))+(MMULT(NotlarYuzdelikBasari!$AL232:$AU232,DersMatris_Degerlendirme!J$15:J$24)/(SUM(DersMatris_Degerlendirme!J$15:J$24))))/2,0))*(DersMatris!$I$12/100)</f>
        <v>0</v>
      </c>
      <c r="L232" s="204" cm="1">
        <f t="array" ref="L232">_xlfn.SINGLE(IFERROR(((MMULT(NotlarYuzdelikBasari!$E232:$N232,DersMatris_Degerlendirme!K$4:K$13)/(SUM(DersMatris_Degerlendirme!K$4:K$13)))+(MMULT(NotlarYuzdelikBasari!$AL232:$AU232,DersMatris_Degerlendirme!K$15:K$24)/(SUM(DersMatris_Degerlendirme!K$15:K$24))))/2,0))*(DersMatris!$J$12/100)</f>
        <v>0</v>
      </c>
      <c r="M232" s="204" cm="1">
        <f t="array" ref="M232">_xlfn.SINGLE(IFERROR(((MMULT(NotlarYuzdelikBasari!$E232:$N232,DersMatris_Degerlendirme!L$4:L$13)/(SUM(DersMatris_Degerlendirme!L$4:L$13)))+(MMULT(NotlarYuzdelikBasari!$AL232:$AU232,DersMatris_Degerlendirme!L$15:L$24)/(SUM(DersMatris_Degerlendirme!L$15:L$24))))/2,0))*(DersMatris!$K$12/100)</f>
        <v>0</v>
      </c>
      <c r="N232" s="204" cm="1">
        <f t="array" ref="N232">_xlfn.SINGLE(IFERROR(((MMULT(NotlarYuzdelikBasari!$E232:$N232,DersMatris_Degerlendirme!M$4:M$13)/(SUM(DersMatris_Degerlendirme!M$4:M$13)))+(MMULT(NotlarYuzdelikBasari!$AL232:$AU232,DersMatris_Degerlendirme!M$15:M$24)/(SUM(DersMatris_Degerlendirme!M$15:M$24))))/2,0))*(DersMatris!$L$12/100)</f>
        <v>0</v>
      </c>
      <c r="O232" s="204" cm="1">
        <f t="array" ref="O232">_xlfn.SINGLE(IFERROR(((MMULT(NotlarYuzdelikBasari!$E232:$N232,DersMatris_Degerlendirme!N$4:N$13)/(SUM(DersMatris_Degerlendirme!N$4:N$13)))+(MMULT(NotlarYuzdelikBasari!$AL232:$AU232,DersMatris_Degerlendirme!N$15:N$24)/(SUM(DersMatris_Degerlendirme!N$15:N$24))))/2,0))*(DersMatris!$M$12/100)</f>
        <v>0</v>
      </c>
      <c r="P232" s="204" cm="1">
        <f t="array" ref="P232">_xlfn.SINGLE(IFERROR(((MMULT(NotlarYuzdelikBasari!$E232:$N232,DersMatris_Degerlendirme!O$4:O$13)/(SUM(DersMatris_Degerlendirme!O$4:O$13)))+(MMULT(NotlarYuzdelikBasari!$AL232:$AU232,DersMatris_Degerlendirme!O$15:O$24)/(SUM(DersMatris_Degerlendirme!O$15:O$24))))/2,0))*(DersMatris!$N$12/100)</f>
        <v>0</v>
      </c>
      <c r="Q232" s="204" cm="1">
        <f t="array" ref="Q232">_xlfn.SINGLE(IFERROR(((MMULT(NotlarYuzdelikBasari!$E232:$N232,DersMatris_Degerlendirme!P$4:P$13)/(SUM(DersMatris_Degerlendirme!P$4:P$13)))+(MMULT(NotlarYuzdelikBasari!$AL232:$AU232,DersMatris_Degerlendirme!P$15:P$24)/(SUM(DersMatris_Degerlendirme!P$15:P$24))))/2,0))*(DersMatris!$O$12/100)</f>
        <v>0</v>
      </c>
      <c r="R232" s="204" cm="1">
        <f t="array" ref="R232">_xlfn.SINGLE(IFERROR(((MMULT(NotlarYuzdelikBasari!$E232:$N232,DersMatris_Degerlendirme!Q$4:Q$13)/(SUM(DersMatris_Degerlendirme!Q$4:Q$13)))+(MMULT(NotlarYuzdelikBasari!$AL232:$AU232,DersMatris_Degerlendirme!Q$15:Q$24)/(SUM(DersMatris_Degerlendirme!Q$15:Q$24))))/2,0))*(DersMatris!$P$12/100)</f>
        <v>0</v>
      </c>
      <c r="S232" s="204" cm="1">
        <f t="array" ref="S232">_xlfn.SINGLE(IFERROR(((MMULT(NotlarYuzdelikBasari!$E232:$N232,DersMatris_Degerlendirme!R$4:R$13)/(SUM(DersMatris_Degerlendirme!R$4:R$13)))+(MMULT(NotlarYuzdelikBasari!$AL232:$AU232,DersMatris_Degerlendirme!R$15:R$24)/(SUM(DersMatris_Degerlendirme!R$15:R$24))))/2,0))*(DersMatris!$Q$12/100)</f>
        <v>0</v>
      </c>
      <c r="U232" s="188">
        <f>IFERROR(
    (
        IFERROR( MMULT(NotlarYuzdelikBasari!$E232:$N232, Degerlendirme!D$4:D$13) / SUM(Degerlendirme!D$4:D$13), 0 ) +
        IFERROR( MMULT(NotlarYuzdelikBasari!$AL232:$AU232, Degerlendirme!D$15:D$24) / SUM(Degerlendirme!D$15:D$24), 0 )
    ) / 2,
    0
)</f>
        <v>0</v>
      </c>
      <c r="V232" s="188">
        <f>IFERROR(
    (
        IFERROR( MMULT(NotlarYuzdelikBasari!$E232:$N232, Degerlendirme!E$4:E$13) / SUM(Degerlendirme!E$4:E$13), 0 ) +
        IFERROR( MMULT(NotlarYuzdelikBasari!$AL232:$AU232, Degerlendirme!E$15:E$24) / SUM(Degerlendirme!E$15:E$24), 0 )
    ) / 2,
    0
)</f>
        <v>0</v>
      </c>
      <c r="W232" s="188">
        <f>IFERROR(
    (
        IFERROR( MMULT(NotlarYuzdelikBasari!$E232:$N232, Degerlendirme!F$4:F$13) / SUM(Degerlendirme!F$4:F$13), 0 ) +
        IFERROR( MMULT(NotlarYuzdelikBasari!$AL232:$AU232, Degerlendirme!F$15:F$24) / SUM(Degerlendirme!F$15:F$24), 0 )
    ) / 2,
    0
)</f>
        <v>0</v>
      </c>
      <c r="X232" s="188">
        <f>IFERROR(
    (
        IFERROR( MMULT(NotlarYuzdelikBasari!$E232:$N232, Degerlendirme!G$4:G$13) / SUM(Degerlendirme!G$4:G$13), 0 ) +
        IFERROR( MMULT(NotlarYuzdelikBasari!$AL232:$AU232, Degerlendirme!G$15:G$24) / SUM(Degerlendirme!G$15:G$24), 0 )
    ) / 2,
    0
)</f>
        <v>0</v>
      </c>
      <c r="Y232" s="188">
        <f>IFERROR(
    (
        IFERROR( MMULT(NotlarYuzdelikBasari!$E232:$N232, Degerlendirme!H$4:H$13) / SUM(Degerlendirme!H$4:H$13), 0 ) +
        IFERROR( MMULT(NotlarYuzdelikBasari!$AL232:$AU232, Degerlendirme!H$15:H$24) / SUM(Degerlendirme!H$15:H$24), 0 )
    ) / 2,
    0
)</f>
        <v>0</v>
      </c>
      <c r="Z232" s="188">
        <f>IFERROR(
    (
        IFERROR( MMULT(NotlarYuzdelikBasari!$E232:$N232, Degerlendirme!I$4:I$13) / SUM(Degerlendirme!I$4:I$13), 0 ) +
        IFERROR( MMULT(NotlarYuzdelikBasari!$AL232:$AU232, Degerlendirme!I$15:I$24) / SUM(Degerlendirme!I$15:I$24), 0 )
    ) / 2,
    0
)</f>
        <v>0</v>
      </c>
      <c r="AA232" s="188">
        <f>IFERROR(
    (
        IFERROR( MMULT(NotlarYuzdelikBasari!$E232:$N232, Degerlendirme!J$4:J$13) / SUM(Degerlendirme!J$4:J$13), 0 ) +
        IFERROR( MMULT(NotlarYuzdelikBasari!$AL232:$AU232, Degerlendirme!J$15:J$24) / SUM(Degerlendirme!J$15:J$24), 0 )
    ) / 2,
    0
)</f>
        <v>0</v>
      </c>
      <c r="AB232" s="188">
        <f>IFERROR(
    (
        IFERROR( MMULT(NotlarYuzdelikBasari!$E232:$N232, Degerlendirme!K$4:K$13) / SUM(Degerlendirme!K$4:K$13), 0 ) +
        IFERROR( MMULT(NotlarYuzdelikBasari!$AL232:$AU232, Degerlendirme!K$15:K$24) / SUM(Degerlendirme!K$15:K$24), 0 )
    ) / 2,
    0
)</f>
        <v>0</v>
      </c>
    </row>
    <row r="233" spans="1:28" x14ac:dyDescent="0.25">
      <c r="A233" s="94">
        <v>231</v>
      </c>
      <c r="B233" s="143" t="str">
        <f>IF(Notlar!B233&lt;&gt;"",Notlar!B233,"")</f>
        <v/>
      </c>
      <c r="C233" s="144" t="str">
        <f>IF(Notlar!C233&lt;&gt;"",Notlar!C233,"")</f>
        <v/>
      </c>
      <c r="D233" s="184" t="str">
        <f>IF(Notlar!D233&lt;&gt;"",Notlar!D233,"")</f>
        <v/>
      </c>
      <c r="E233" s="208" cm="1">
        <f t="array" ref="E233">_xlfn.SINGLE(IFERROR(((MMULT(NotlarYuzdelikBasari!$E233:$N233,DersMatris_Degerlendirme!D$4:D$13)/(SUM(DersMatris_Degerlendirme!D$4:D$13)))+(MMULT(NotlarYuzdelikBasari!$AL233:$AU233,DersMatris_Degerlendirme!D$15:D$24)/(SUM(DersMatris_Degerlendirme!D$15:D$24))))/2,0))*(DersMatris!$C$12/100)</f>
        <v>0</v>
      </c>
      <c r="F233" s="208" cm="1">
        <f t="array" ref="F233">_xlfn.SINGLE(IFERROR(((MMULT(NotlarYuzdelikBasari!$E233:$N233,DersMatris_Degerlendirme!E$4:E$13)/(SUM(DersMatris_Degerlendirme!E$4:E$13)))+(MMULT(NotlarYuzdelikBasari!$AL233:$AU233,DersMatris_Degerlendirme!E$15:E$24)/(SUM(DersMatris_Degerlendirme!E$15:E$24))))/2,0))*(DersMatris!$D$12/100)</f>
        <v>0</v>
      </c>
      <c r="G233" s="204" cm="1">
        <f t="array" ref="G233">_xlfn.SINGLE(IFERROR(((MMULT(NotlarYuzdelikBasari!$E233:$N233,DersMatris_Degerlendirme!F$4:F$13)/(SUM(DersMatris_Degerlendirme!F$4:F$13)))+(MMULT(NotlarYuzdelikBasari!$AL233:$AU233,DersMatris_Degerlendirme!F$15:F$24)/(SUM(DersMatris_Degerlendirme!F$15:F$24))))/2,0))*(DersMatris!$E$12/100)</f>
        <v>0</v>
      </c>
      <c r="H233" s="204" cm="1">
        <f t="array" ref="H233">_xlfn.SINGLE(IFERROR(((MMULT(NotlarYuzdelikBasari!$E233:$N233,DersMatris_Degerlendirme!G$4:G$13)/(SUM(DersMatris_Degerlendirme!G$4:G$13)))+(MMULT(NotlarYuzdelikBasari!$AL233:$AU233,DersMatris_Degerlendirme!G$15:G$24)/(SUM(DersMatris_Degerlendirme!G$15:G$24))))/2,0))*(DersMatris!$F$12/100)</f>
        <v>0</v>
      </c>
      <c r="I233" s="204" cm="1">
        <f t="array" ref="I233">_xlfn.SINGLE(IFERROR(((MMULT(NotlarYuzdelikBasari!$E233:$N233,DersMatris_Degerlendirme!H$4:H$13)/(SUM(DersMatris_Degerlendirme!H$4:H$13)))+(MMULT(NotlarYuzdelikBasari!$AL233:$AU233,DersMatris_Degerlendirme!H$15:H$24)/(SUM(DersMatris_Degerlendirme!H$15:H$24))))/2,0))*(DersMatris!$G$12/100)</f>
        <v>0</v>
      </c>
      <c r="J233" s="204" cm="1">
        <f t="array" ref="J233">_xlfn.SINGLE(IFERROR(((MMULT(NotlarYuzdelikBasari!$E233:$N233,DersMatris_Degerlendirme!I$4:I$13)/(SUM(DersMatris_Degerlendirme!I$4:I$13)))+(MMULT(NotlarYuzdelikBasari!$AL233:$AU233,DersMatris_Degerlendirme!I$15:I$24)/(SUM(DersMatris_Degerlendirme!I$15:I$24))))/2,0))*(DersMatris!$H$12/100)</f>
        <v>0</v>
      </c>
      <c r="K233" s="204" cm="1">
        <f t="array" ref="K233">_xlfn.SINGLE(IFERROR(((MMULT(NotlarYuzdelikBasari!$E233:$N233,DersMatris_Degerlendirme!J$4:J$13)/(SUM(DersMatris_Degerlendirme!J$4:J$13)))+(MMULT(NotlarYuzdelikBasari!$AL233:$AU233,DersMatris_Degerlendirme!J$15:J$24)/(SUM(DersMatris_Degerlendirme!J$15:J$24))))/2,0))*(DersMatris!$I$12/100)</f>
        <v>0</v>
      </c>
      <c r="L233" s="204" cm="1">
        <f t="array" ref="L233">_xlfn.SINGLE(IFERROR(((MMULT(NotlarYuzdelikBasari!$E233:$N233,DersMatris_Degerlendirme!K$4:K$13)/(SUM(DersMatris_Degerlendirme!K$4:K$13)))+(MMULT(NotlarYuzdelikBasari!$AL233:$AU233,DersMatris_Degerlendirme!K$15:K$24)/(SUM(DersMatris_Degerlendirme!K$15:K$24))))/2,0))*(DersMatris!$J$12/100)</f>
        <v>0</v>
      </c>
      <c r="M233" s="204" cm="1">
        <f t="array" ref="M233">_xlfn.SINGLE(IFERROR(((MMULT(NotlarYuzdelikBasari!$E233:$N233,DersMatris_Degerlendirme!L$4:L$13)/(SUM(DersMatris_Degerlendirme!L$4:L$13)))+(MMULT(NotlarYuzdelikBasari!$AL233:$AU233,DersMatris_Degerlendirme!L$15:L$24)/(SUM(DersMatris_Degerlendirme!L$15:L$24))))/2,0))*(DersMatris!$K$12/100)</f>
        <v>0</v>
      </c>
      <c r="N233" s="204" cm="1">
        <f t="array" ref="N233">_xlfn.SINGLE(IFERROR(((MMULT(NotlarYuzdelikBasari!$E233:$N233,DersMatris_Degerlendirme!M$4:M$13)/(SUM(DersMatris_Degerlendirme!M$4:M$13)))+(MMULT(NotlarYuzdelikBasari!$AL233:$AU233,DersMatris_Degerlendirme!M$15:M$24)/(SUM(DersMatris_Degerlendirme!M$15:M$24))))/2,0))*(DersMatris!$L$12/100)</f>
        <v>0</v>
      </c>
      <c r="O233" s="204" cm="1">
        <f t="array" ref="O233">_xlfn.SINGLE(IFERROR(((MMULT(NotlarYuzdelikBasari!$E233:$N233,DersMatris_Degerlendirme!N$4:N$13)/(SUM(DersMatris_Degerlendirme!N$4:N$13)))+(MMULT(NotlarYuzdelikBasari!$AL233:$AU233,DersMatris_Degerlendirme!N$15:N$24)/(SUM(DersMatris_Degerlendirme!N$15:N$24))))/2,0))*(DersMatris!$M$12/100)</f>
        <v>0</v>
      </c>
      <c r="P233" s="204" cm="1">
        <f t="array" ref="P233">_xlfn.SINGLE(IFERROR(((MMULT(NotlarYuzdelikBasari!$E233:$N233,DersMatris_Degerlendirme!O$4:O$13)/(SUM(DersMatris_Degerlendirme!O$4:O$13)))+(MMULT(NotlarYuzdelikBasari!$AL233:$AU233,DersMatris_Degerlendirme!O$15:O$24)/(SUM(DersMatris_Degerlendirme!O$15:O$24))))/2,0))*(DersMatris!$N$12/100)</f>
        <v>0</v>
      </c>
      <c r="Q233" s="204" cm="1">
        <f t="array" ref="Q233">_xlfn.SINGLE(IFERROR(((MMULT(NotlarYuzdelikBasari!$E233:$N233,DersMatris_Degerlendirme!P$4:P$13)/(SUM(DersMatris_Degerlendirme!P$4:P$13)))+(MMULT(NotlarYuzdelikBasari!$AL233:$AU233,DersMatris_Degerlendirme!P$15:P$24)/(SUM(DersMatris_Degerlendirme!P$15:P$24))))/2,0))*(DersMatris!$O$12/100)</f>
        <v>0</v>
      </c>
      <c r="R233" s="204" cm="1">
        <f t="array" ref="R233">_xlfn.SINGLE(IFERROR(((MMULT(NotlarYuzdelikBasari!$E233:$N233,DersMatris_Degerlendirme!Q$4:Q$13)/(SUM(DersMatris_Degerlendirme!Q$4:Q$13)))+(MMULT(NotlarYuzdelikBasari!$AL233:$AU233,DersMatris_Degerlendirme!Q$15:Q$24)/(SUM(DersMatris_Degerlendirme!Q$15:Q$24))))/2,0))*(DersMatris!$P$12/100)</f>
        <v>0</v>
      </c>
      <c r="S233" s="204" cm="1">
        <f t="array" ref="S233">_xlfn.SINGLE(IFERROR(((MMULT(NotlarYuzdelikBasari!$E233:$N233,DersMatris_Degerlendirme!R$4:R$13)/(SUM(DersMatris_Degerlendirme!R$4:R$13)))+(MMULT(NotlarYuzdelikBasari!$AL233:$AU233,DersMatris_Degerlendirme!R$15:R$24)/(SUM(DersMatris_Degerlendirme!R$15:R$24))))/2,0))*(DersMatris!$Q$12/100)</f>
        <v>0</v>
      </c>
      <c r="U233" s="188">
        <f>IFERROR(
    (
        IFERROR( MMULT(NotlarYuzdelikBasari!$E233:$N233, Degerlendirme!D$4:D$13) / SUM(Degerlendirme!D$4:D$13), 0 ) +
        IFERROR( MMULT(NotlarYuzdelikBasari!$AL233:$AU233, Degerlendirme!D$15:D$24) / SUM(Degerlendirme!D$15:D$24), 0 )
    ) / 2,
    0
)</f>
        <v>0</v>
      </c>
      <c r="V233" s="188">
        <f>IFERROR(
    (
        IFERROR( MMULT(NotlarYuzdelikBasari!$E233:$N233, Degerlendirme!E$4:E$13) / SUM(Degerlendirme!E$4:E$13), 0 ) +
        IFERROR( MMULT(NotlarYuzdelikBasari!$AL233:$AU233, Degerlendirme!E$15:E$24) / SUM(Degerlendirme!E$15:E$24), 0 )
    ) / 2,
    0
)</f>
        <v>0</v>
      </c>
      <c r="W233" s="188">
        <f>IFERROR(
    (
        IFERROR( MMULT(NotlarYuzdelikBasari!$E233:$N233, Degerlendirme!F$4:F$13) / SUM(Degerlendirme!F$4:F$13), 0 ) +
        IFERROR( MMULT(NotlarYuzdelikBasari!$AL233:$AU233, Degerlendirme!F$15:F$24) / SUM(Degerlendirme!F$15:F$24), 0 )
    ) / 2,
    0
)</f>
        <v>0</v>
      </c>
      <c r="X233" s="188">
        <f>IFERROR(
    (
        IFERROR( MMULT(NotlarYuzdelikBasari!$E233:$N233, Degerlendirme!G$4:G$13) / SUM(Degerlendirme!G$4:G$13), 0 ) +
        IFERROR( MMULT(NotlarYuzdelikBasari!$AL233:$AU233, Degerlendirme!G$15:G$24) / SUM(Degerlendirme!G$15:G$24), 0 )
    ) / 2,
    0
)</f>
        <v>0</v>
      </c>
      <c r="Y233" s="188">
        <f>IFERROR(
    (
        IFERROR( MMULT(NotlarYuzdelikBasari!$E233:$N233, Degerlendirme!H$4:H$13) / SUM(Degerlendirme!H$4:H$13), 0 ) +
        IFERROR( MMULT(NotlarYuzdelikBasari!$AL233:$AU233, Degerlendirme!H$15:H$24) / SUM(Degerlendirme!H$15:H$24), 0 )
    ) / 2,
    0
)</f>
        <v>0</v>
      </c>
      <c r="Z233" s="188">
        <f>IFERROR(
    (
        IFERROR( MMULT(NotlarYuzdelikBasari!$E233:$N233, Degerlendirme!I$4:I$13) / SUM(Degerlendirme!I$4:I$13), 0 ) +
        IFERROR( MMULT(NotlarYuzdelikBasari!$AL233:$AU233, Degerlendirme!I$15:I$24) / SUM(Degerlendirme!I$15:I$24), 0 )
    ) / 2,
    0
)</f>
        <v>0</v>
      </c>
      <c r="AA233" s="188">
        <f>IFERROR(
    (
        IFERROR( MMULT(NotlarYuzdelikBasari!$E233:$N233, Degerlendirme!J$4:J$13) / SUM(Degerlendirme!J$4:J$13), 0 ) +
        IFERROR( MMULT(NotlarYuzdelikBasari!$AL233:$AU233, Degerlendirme!J$15:J$24) / SUM(Degerlendirme!J$15:J$24), 0 )
    ) / 2,
    0
)</f>
        <v>0</v>
      </c>
      <c r="AB233" s="188">
        <f>IFERROR(
    (
        IFERROR( MMULT(NotlarYuzdelikBasari!$E233:$N233, Degerlendirme!K$4:K$13) / SUM(Degerlendirme!K$4:K$13), 0 ) +
        IFERROR( MMULT(NotlarYuzdelikBasari!$AL233:$AU233, Degerlendirme!K$15:K$24) / SUM(Degerlendirme!K$15:K$24), 0 )
    ) / 2,
    0
)</f>
        <v>0</v>
      </c>
    </row>
    <row r="234" spans="1:28" x14ac:dyDescent="0.25">
      <c r="A234" s="95">
        <v>232</v>
      </c>
      <c r="B234" s="141" t="str">
        <f>IF(Notlar!B234&lt;&gt;"",Notlar!B234,"")</f>
        <v/>
      </c>
      <c r="C234" s="142" t="str">
        <f>IF(Notlar!C234&lt;&gt;"",Notlar!C234,"")</f>
        <v/>
      </c>
      <c r="D234" s="183" t="str">
        <f>IF(Notlar!D234&lt;&gt;"",Notlar!D234,"")</f>
        <v/>
      </c>
      <c r="E234" s="208" cm="1">
        <f t="array" ref="E234">_xlfn.SINGLE(IFERROR(((MMULT(NotlarYuzdelikBasari!$E234:$N234,DersMatris_Degerlendirme!D$4:D$13)/(SUM(DersMatris_Degerlendirme!D$4:D$13)))+(MMULT(NotlarYuzdelikBasari!$AL234:$AU234,DersMatris_Degerlendirme!D$15:D$24)/(SUM(DersMatris_Degerlendirme!D$15:D$24))))/2,0))*(DersMatris!$C$12/100)</f>
        <v>0</v>
      </c>
      <c r="F234" s="208" cm="1">
        <f t="array" ref="F234">_xlfn.SINGLE(IFERROR(((MMULT(NotlarYuzdelikBasari!$E234:$N234,DersMatris_Degerlendirme!E$4:E$13)/(SUM(DersMatris_Degerlendirme!E$4:E$13)))+(MMULT(NotlarYuzdelikBasari!$AL234:$AU234,DersMatris_Degerlendirme!E$15:E$24)/(SUM(DersMatris_Degerlendirme!E$15:E$24))))/2,0))*(DersMatris!$D$12/100)</f>
        <v>0</v>
      </c>
      <c r="G234" s="204" cm="1">
        <f t="array" ref="G234">_xlfn.SINGLE(IFERROR(((MMULT(NotlarYuzdelikBasari!$E234:$N234,DersMatris_Degerlendirme!F$4:F$13)/(SUM(DersMatris_Degerlendirme!F$4:F$13)))+(MMULT(NotlarYuzdelikBasari!$AL234:$AU234,DersMatris_Degerlendirme!F$15:F$24)/(SUM(DersMatris_Degerlendirme!F$15:F$24))))/2,0))*(DersMatris!$E$12/100)</f>
        <v>0</v>
      </c>
      <c r="H234" s="204" cm="1">
        <f t="array" ref="H234">_xlfn.SINGLE(IFERROR(((MMULT(NotlarYuzdelikBasari!$E234:$N234,DersMatris_Degerlendirme!G$4:G$13)/(SUM(DersMatris_Degerlendirme!G$4:G$13)))+(MMULT(NotlarYuzdelikBasari!$AL234:$AU234,DersMatris_Degerlendirme!G$15:G$24)/(SUM(DersMatris_Degerlendirme!G$15:G$24))))/2,0))*(DersMatris!$F$12/100)</f>
        <v>0</v>
      </c>
      <c r="I234" s="204" cm="1">
        <f t="array" ref="I234">_xlfn.SINGLE(IFERROR(((MMULT(NotlarYuzdelikBasari!$E234:$N234,DersMatris_Degerlendirme!H$4:H$13)/(SUM(DersMatris_Degerlendirme!H$4:H$13)))+(MMULT(NotlarYuzdelikBasari!$AL234:$AU234,DersMatris_Degerlendirme!H$15:H$24)/(SUM(DersMatris_Degerlendirme!H$15:H$24))))/2,0))*(DersMatris!$G$12/100)</f>
        <v>0</v>
      </c>
      <c r="J234" s="204" cm="1">
        <f t="array" ref="J234">_xlfn.SINGLE(IFERROR(((MMULT(NotlarYuzdelikBasari!$E234:$N234,DersMatris_Degerlendirme!I$4:I$13)/(SUM(DersMatris_Degerlendirme!I$4:I$13)))+(MMULT(NotlarYuzdelikBasari!$AL234:$AU234,DersMatris_Degerlendirme!I$15:I$24)/(SUM(DersMatris_Degerlendirme!I$15:I$24))))/2,0))*(DersMatris!$H$12/100)</f>
        <v>0</v>
      </c>
      <c r="K234" s="204" cm="1">
        <f t="array" ref="K234">_xlfn.SINGLE(IFERROR(((MMULT(NotlarYuzdelikBasari!$E234:$N234,DersMatris_Degerlendirme!J$4:J$13)/(SUM(DersMatris_Degerlendirme!J$4:J$13)))+(MMULT(NotlarYuzdelikBasari!$AL234:$AU234,DersMatris_Degerlendirme!J$15:J$24)/(SUM(DersMatris_Degerlendirme!J$15:J$24))))/2,0))*(DersMatris!$I$12/100)</f>
        <v>0</v>
      </c>
      <c r="L234" s="204" cm="1">
        <f t="array" ref="L234">_xlfn.SINGLE(IFERROR(((MMULT(NotlarYuzdelikBasari!$E234:$N234,DersMatris_Degerlendirme!K$4:K$13)/(SUM(DersMatris_Degerlendirme!K$4:K$13)))+(MMULT(NotlarYuzdelikBasari!$AL234:$AU234,DersMatris_Degerlendirme!K$15:K$24)/(SUM(DersMatris_Degerlendirme!K$15:K$24))))/2,0))*(DersMatris!$J$12/100)</f>
        <v>0</v>
      </c>
      <c r="M234" s="204" cm="1">
        <f t="array" ref="M234">_xlfn.SINGLE(IFERROR(((MMULT(NotlarYuzdelikBasari!$E234:$N234,DersMatris_Degerlendirme!L$4:L$13)/(SUM(DersMatris_Degerlendirme!L$4:L$13)))+(MMULT(NotlarYuzdelikBasari!$AL234:$AU234,DersMatris_Degerlendirme!L$15:L$24)/(SUM(DersMatris_Degerlendirme!L$15:L$24))))/2,0))*(DersMatris!$K$12/100)</f>
        <v>0</v>
      </c>
      <c r="N234" s="204" cm="1">
        <f t="array" ref="N234">_xlfn.SINGLE(IFERROR(((MMULT(NotlarYuzdelikBasari!$E234:$N234,DersMatris_Degerlendirme!M$4:M$13)/(SUM(DersMatris_Degerlendirme!M$4:M$13)))+(MMULT(NotlarYuzdelikBasari!$AL234:$AU234,DersMatris_Degerlendirme!M$15:M$24)/(SUM(DersMatris_Degerlendirme!M$15:M$24))))/2,0))*(DersMatris!$L$12/100)</f>
        <v>0</v>
      </c>
      <c r="O234" s="204" cm="1">
        <f t="array" ref="O234">_xlfn.SINGLE(IFERROR(((MMULT(NotlarYuzdelikBasari!$E234:$N234,DersMatris_Degerlendirme!N$4:N$13)/(SUM(DersMatris_Degerlendirme!N$4:N$13)))+(MMULT(NotlarYuzdelikBasari!$AL234:$AU234,DersMatris_Degerlendirme!N$15:N$24)/(SUM(DersMatris_Degerlendirme!N$15:N$24))))/2,0))*(DersMatris!$M$12/100)</f>
        <v>0</v>
      </c>
      <c r="P234" s="204" cm="1">
        <f t="array" ref="P234">_xlfn.SINGLE(IFERROR(((MMULT(NotlarYuzdelikBasari!$E234:$N234,DersMatris_Degerlendirme!O$4:O$13)/(SUM(DersMatris_Degerlendirme!O$4:O$13)))+(MMULT(NotlarYuzdelikBasari!$AL234:$AU234,DersMatris_Degerlendirme!O$15:O$24)/(SUM(DersMatris_Degerlendirme!O$15:O$24))))/2,0))*(DersMatris!$N$12/100)</f>
        <v>0</v>
      </c>
      <c r="Q234" s="204" cm="1">
        <f t="array" ref="Q234">_xlfn.SINGLE(IFERROR(((MMULT(NotlarYuzdelikBasari!$E234:$N234,DersMatris_Degerlendirme!P$4:P$13)/(SUM(DersMatris_Degerlendirme!P$4:P$13)))+(MMULT(NotlarYuzdelikBasari!$AL234:$AU234,DersMatris_Degerlendirme!P$15:P$24)/(SUM(DersMatris_Degerlendirme!P$15:P$24))))/2,0))*(DersMatris!$O$12/100)</f>
        <v>0</v>
      </c>
      <c r="R234" s="204" cm="1">
        <f t="array" ref="R234">_xlfn.SINGLE(IFERROR(((MMULT(NotlarYuzdelikBasari!$E234:$N234,DersMatris_Degerlendirme!Q$4:Q$13)/(SUM(DersMatris_Degerlendirme!Q$4:Q$13)))+(MMULT(NotlarYuzdelikBasari!$AL234:$AU234,DersMatris_Degerlendirme!Q$15:Q$24)/(SUM(DersMatris_Degerlendirme!Q$15:Q$24))))/2,0))*(DersMatris!$P$12/100)</f>
        <v>0</v>
      </c>
      <c r="S234" s="204" cm="1">
        <f t="array" ref="S234">_xlfn.SINGLE(IFERROR(((MMULT(NotlarYuzdelikBasari!$E234:$N234,DersMatris_Degerlendirme!R$4:R$13)/(SUM(DersMatris_Degerlendirme!R$4:R$13)))+(MMULT(NotlarYuzdelikBasari!$AL234:$AU234,DersMatris_Degerlendirme!R$15:R$24)/(SUM(DersMatris_Degerlendirme!R$15:R$24))))/2,0))*(DersMatris!$Q$12/100)</f>
        <v>0</v>
      </c>
      <c r="U234" s="188">
        <f>IFERROR(
    (
        IFERROR( MMULT(NotlarYuzdelikBasari!$E234:$N234, Degerlendirme!D$4:D$13) / SUM(Degerlendirme!D$4:D$13), 0 ) +
        IFERROR( MMULT(NotlarYuzdelikBasari!$AL234:$AU234, Degerlendirme!D$15:D$24) / SUM(Degerlendirme!D$15:D$24), 0 )
    ) / 2,
    0
)</f>
        <v>0</v>
      </c>
      <c r="V234" s="188">
        <f>IFERROR(
    (
        IFERROR( MMULT(NotlarYuzdelikBasari!$E234:$N234, Degerlendirme!E$4:E$13) / SUM(Degerlendirme!E$4:E$13), 0 ) +
        IFERROR( MMULT(NotlarYuzdelikBasari!$AL234:$AU234, Degerlendirme!E$15:E$24) / SUM(Degerlendirme!E$15:E$24), 0 )
    ) / 2,
    0
)</f>
        <v>0</v>
      </c>
      <c r="W234" s="188">
        <f>IFERROR(
    (
        IFERROR( MMULT(NotlarYuzdelikBasari!$E234:$N234, Degerlendirme!F$4:F$13) / SUM(Degerlendirme!F$4:F$13), 0 ) +
        IFERROR( MMULT(NotlarYuzdelikBasari!$AL234:$AU234, Degerlendirme!F$15:F$24) / SUM(Degerlendirme!F$15:F$24), 0 )
    ) / 2,
    0
)</f>
        <v>0</v>
      </c>
      <c r="X234" s="188">
        <f>IFERROR(
    (
        IFERROR( MMULT(NotlarYuzdelikBasari!$E234:$N234, Degerlendirme!G$4:G$13) / SUM(Degerlendirme!G$4:G$13), 0 ) +
        IFERROR( MMULT(NotlarYuzdelikBasari!$AL234:$AU234, Degerlendirme!G$15:G$24) / SUM(Degerlendirme!G$15:G$24), 0 )
    ) / 2,
    0
)</f>
        <v>0</v>
      </c>
      <c r="Y234" s="188">
        <f>IFERROR(
    (
        IFERROR( MMULT(NotlarYuzdelikBasari!$E234:$N234, Degerlendirme!H$4:H$13) / SUM(Degerlendirme!H$4:H$13), 0 ) +
        IFERROR( MMULT(NotlarYuzdelikBasari!$AL234:$AU234, Degerlendirme!H$15:H$24) / SUM(Degerlendirme!H$15:H$24), 0 )
    ) / 2,
    0
)</f>
        <v>0</v>
      </c>
      <c r="Z234" s="188">
        <f>IFERROR(
    (
        IFERROR( MMULT(NotlarYuzdelikBasari!$E234:$N234, Degerlendirme!I$4:I$13) / SUM(Degerlendirme!I$4:I$13), 0 ) +
        IFERROR( MMULT(NotlarYuzdelikBasari!$AL234:$AU234, Degerlendirme!I$15:I$24) / SUM(Degerlendirme!I$15:I$24), 0 )
    ) / 2,
    0
)</f>
        <v>0</v>
      </c>
      <c r="AA234" s="188">
        <f>IFERROR(
    (
        IFERROR( MMULT(NotlarYuzdelikBasari!$E234:$N234, Degerlendirme!J$4:J$13) / SUM(Degerlendirme!J$4:J$13), 0 ) +
        IFERROR( MMULT(NotlarYuzdelikBasari!$AL234:$AU234, Degerlendirme!J$15:J$24) / SUM(Degerlendirme!J$15:J$24), 0 )
    ) / 2,
    0
)</f>
        <v>0</v>
      </c>
      <c r="AB234" s="188">
        <f>IFERROR(
    (
        IFERROR( MMULT(NotlarYuzdelikBasari!$E234:$N234, Degerlendirme!K$4:K$13) / SUM(Degerlendirme!K$4:K$13), 0 ) +
        IFERROR( MMULT(NotlarYuzdelikBasari!$AL234:$AU234, Degerlendirme!K$15:K$24) / SUM(Degerlendirme!K$15:K$24), 0 )
    ) / 2,
    0
)</f>
        <v>0</v>
      </c>
    </row>
    <row r="235" spans="1:28" x14ac:dyDescent="0.25">
      <c r="A235" s="94">
        <v>233</v>
      </c>
      <c r="B235" s="143" t="str">
        <f>IF(Notlar!B235&lt;&gt;"",Notlar!B235,"")</f>
        <v/>
      </c>
      <c r="C235" s="144" t="str">
        <f>IF(Notlar!C235&lt;&gt;"",Notlar!C235,"")</f>
        <v/>
      </c>
      <c r="D235" s="184" t="str">
        <f>IF(Notlar!D235&lt;&gt;"",Notlar!D235,"")</f>
        <v/>
      </c>
      <c r="E235" s="208" cm="1">
        <f t="array" ref="E235">_xlfn.SINGLE(IFERROR(((MMULT(NotlarYuzdelikBasari!$E235:$N235,DersMatris_Degerlendirme!D$4:D$13)/(SUM(DersMatris_Degerlendirme!D$4:D$13)))+(MMULT(NotlarYuzdelikBasari!$AL235:$AU235,DersMatris_Degerlendirme!D$15:D$24)/(SUM(DersMatris_Degerlendirme!D$15:D$24))))/2,0))*(DersMatris!$C$12/100)</f>
        <v>0</v>
      </c>
      <c r="F235" s="208" cm="1">
        <f t="array" ref="F235">_xlfn.SINGLE(IFERROR(((MMULT(NotlarYuzdelikBasari!$E235:$N235,DersMatris_Degerlendirme!E$4:E$13)/(SUM(DersMatris_Degerlendirme!E$4:E$13)))+(MMULT(NotlarYuzdelikBasari!$AL235:$AU235,DersMatris_Degerlendirme!E$15:E$24)/(SUM(DersMatris_Degerlendirme!E$15:E$24))))/2,0))*(DersMatris!$D$12/100)</f>
        <v>0</v>
      </c>
      <c r="G235" s="204" cm="1">
        <f t="array" ref="G235">_xlfn.SINGLE(IFERROR(((MMULT(NotlarYuzdelikBasari!$E235:$N235,DersMatris_Degerlendirme!F$4:F$13)/(SUM(DersMatris_Degerlendirme!F$4:F$13)))+(MMULT(NotlarYuzdelikBasari!$AL235:$AU235,DersMatris_Degerlendirme!F$15:F$24)/(SUM(DersMatris_Degerlendirme!F$15:F$24))))/2,0))*(DersMatris!$E$12/100)</f>
        <v>0</v>
      </c>
      <c r="H235" s="204" cm="1">
        <f t="array" ref="H235">_xlfn.SINGLE(IFERROR(((MMULT(NotlarYuzdelikBasari!$E235:$N235,DersMatris_Degerlendirme!G$4:G$13)/(SUM(DersMatris_Degerlendirme!G$4:G$13)))+(MMULT(NotlarYuzdelikBasari!$AL235:$AU235,DersMatris_Degerlendirme!G$15:G$24)/(SUM(DersMatris_Degerlendirme!G$15:G$24))))/2,0))*(DersMatris!$F$12/100)</f>
        <v>0</v>
      </c>
      <c r="I235" s="204" cm="1">
        <f t="array" ref="I235">_xlfn.SINGLE(IFERROR(((MMULT(NotlarYuzdelikBasari!$E235:$N235,DersMatris_Degerlendirme!H$4:H$13)/(SUM(DersMatris_Degerlendirme!H$4:H$13)))+(MMULT(NotlarYuzdelikBasari!$AL235:$AU235,DersMatris_Degerlendirme!H$15:H$24)/(SUM(DersMatris_Degerlendirme!H$15:H$24))))/2,0))*(DersMatris!$G$12/100)</f>
        <v>0</v>
      </c>
      <c r="J235" s="204" cm="1">
        <f t="array" ref="J235">_xlfn.SINGLE(IFERROR(((MMULT(NotlarYuzdelikBasari!$E235:$N235,DersMatris_Degerlendirme!I$4:I$13)/(SUM(DersMatris_Degerlendirme!I$4:I$13)))+(MMULT(NotlarYuzdelikBasari!$AL235:$AU235,DersMatris_Degerlendirme!I$15:I$24)/(SUM(DersMatris_Degerlendirme!I$15:I$24))))/2,0))*(DersMatris!$H$12/100)</f>
        <v>0</v>
      </c>
      <c r="K235" s="204" cm="1">
        <f t="array" ref="K235">_xlfn.SINGLE(IFERROR(((MMULT(NotlarYuzdelikBasari!$E235:$N235,DersMatris_Degerlendirme!J$4:J$13)/(SUM(DersMatris_Degerlendirme!J$4:J$13)))+(MMULT(NotlarYuzdelikBasari!$AL235:$AU235,DersMatris_Degerlendirme!J$15:J$24)/(SUM(DersMatris_Degerlendirme!J$15:J$24))))/2,0))*(DersMatris!$I$12/100)</f>
        <v>0</v>
      </c>
      <c r="L235" s="204" cm="1">
        <f t="array" ref="L235">_xlfn.SINGLE(IFERROR(((MMULT(NotlarYuzdelikBasari!$E235:$N235,DersMatris_Degerlendirme!K$4:K$13)/(SUM(DersMatris_Degerlendirme!K$4:K$13)))+(MMULT(NotlarYuzdelikBasari!$AL235:$AU235,DersMatris_Degerlendirme!K$15:K$24)/(SUM(DersMatris_Degerlendirme!K$15:K$24))))/2,0))*(DersMatris!$J$12/100)</f>
        <v>0</v>
      </c>
      <c r="M235" s="204" cm="1">
        <f t="array" ref="M235">_xlfn.SINGLE(IFERROR(((MMULT(NotlarYuzdelikBasari!$E235:$N235,DersMatris_Degerlendirme!L$4:L$13)/(SUM(DersMatris_Degerlendirme!L$4:L$13)))+(MMULT(NotlarYuzdelikBasari!$AL235:$AU235,DersMatris_Degerlendirme!L$15:L$24)/(SUM(DersMatris_Degerlendirme!L$15:L$24))))/2,0))*(DersMatris!$K$12/100)</f>
        <v>0</v>
      </c>
      <c r="N235" s="204" cm="1">
        <f t="array" ref="N235">_xlfn.SINGLE(IFERROR(((MMULT(NotlarYuzdelikBasari!$E235:$N235,DersMatris_Degerlendirme!M$4:M$13)/(SUM(DersMatris_Degerlendirme!M$4:M$13)))+(MMULT(NotlarYuzdelikBasari!$AL235:$AU235,DersMatris_Degerlendirme!M$15:M$24)/(SUM(DersMatris_Degerlendirme!M$15:M$24))))/2,0))*(DersMatris!$L$12/100)</f>
        <v>0</v>
      </c>
      <c r="O235" s="204" cm="1">
        <f t="array" ref="O235">_xlfn.SINGLE(IFERROR(((MMULT(NotlarYuzdelikBasari!$E235:$N235,DersMatris_Degerlendirme!N$4:N$13)/(SUM(DersMatris_Degerlendirme!N$4:N$13)))+(MMULT(NotlarYuzdelikBasari!$AL235:$AU235,DersMatris_Degerlendirme!N$15:N$24)/(SUM(DersMatris_Degerlendirme!N$15:N$24))))/2,0))*(DersMatris!$M$12/100)</f>
        <v>0</v>
      </c>
      <c r="P235" s="204" cm="1">
        <f t="array" ref="P235">_xlfn.SINGLE(IFERROR(((MMULT(NotlarYuzdelikBasari!$E235:$N235,DersMatris_Degerlendirme!O$4:O$13)/(SUM(DersMatris_Degerlendirme!O$4:O$13)))+(MMULT(NotlarYuzdelikBasari!$AL235:$AU235,DersMatris_Degerlendirme!O$15:O$24)/(SUM(DersMatris_Degerlendirme!O$15:O$24))))/2,0))*(DersMatris!$N$12/100)</f>
        <v>0</v>
      </c>
      <c r="Q235" s="204" cm="1">
        <f t="array" ref="Q235">_xlfn.SINGLE(IFERROR(((MMULT(NotlarYuzdelikBasari!$E235:$N235,DersMatris_Degerlendirme!P$4:P$13)/(SUM(DersMatris_Degerlendirme!P$4:P$13)))+(MMULT(NotlarYuzdelikBasari!$AL235:$AU235,DersMatris_Degerlendirme!P$15:P$24)/(SUM(DersMatris_Degerlendirme!P$15:P$24))))/2,0))*(DersMatris!$O$12/100)</f>
        <v>0</v>
      </c>
      <c r="R235" s="204" cm="1">
        <f t="array" ref="R235">_xlfn.SINGLE(IFERROR(((MMULT(NotlarYuzdelikBasari!$E235:$N235,DersMatris_Degerlendirme!Q$4:Q$13)/(SUM(DersMatris_Degerlendirme!Q$4:Q$13)))+(MMULT(NotlarYuzdelikBasari!$AL235:$AU235,DersMatris_Degerlendirme!Q$15:Q$24)/(SUM(DersMatris_Degerlendirme!Q$15:Q$24))))/2,0))*(DersMatris!$P$12/100)</f>
        <v>0</v>
      </c>
      <c r="S235" s="204" cm="1">
        <f t="array" ref="S235">_xlfn.SINGLE(IFERROR(((MMULT(NotlarYuzdelikBasari!$E235:$N235,DersMatris_Degerlendirme!R$4:R$13)/(SUM(DersMatris_Degerlendirme!R$4:R$13)))+(MMULT(NotlarYuzdelikBasari!$AL235:$AU235,DersMatris_Degerlendirme!R$15:R$24)/(SUM(DersMatris_Degerlendirme!R$15:R$24))))/2,0))*(DersMatris!$Q$12/100)</f>
        <v>0</v>
      </c>
      <c r="U235" s="188">
        <f>IFERROR(
    (
        IFERROR( MMULT(NotlarYuzdelikBasari!$E235:$N235, Degerlendirme!D$4:D$13) / SUM(Degerlendirme!D$4:D$13), 0 ) +
        IFERROR( MMULT(NotlarYuzdelikBasari!$AL235:$AU235, Degerlendirme!D$15:D$24) / SUM(Degerlendirme!D$15:D$24), 0 )
    ) / 2,
    0
)</f>
        <v>0</v>
      </c>
      <c r="V235" s="188">
        <f>IFERROR(
    (
        IFERROR( MMULT(NotlarYuzdelikBasari!$E235:$N235, Degerlendirme!E$4:E$13) / SUM(Degerlendirme!E$4:E$13), 0 ) +
        IFERROR( MMULT(NotlarYuzdelikBasari!$AL235:$AU235, Degerlendirme!E$15:E$24) / SUM(Degerlendirme!E$15:E$24), 0 )
    ) / 2,
    0
)</f>
        <v>0</v>
      </c>
      <c r="W235" s="188">
        <f>IFERROR(
    (
        IFERROR( MMULT(NotlarYuzdelikBasari!$E235:$N235, Degerlendirme!F$4:F$13) / SUM(Degerlendirme!F$4:F$13), 0 ) +
        IFERROR( MMULT(NotlarYuzdelikBasari!$AL235:$AU235, Degerlendirme!F$15:F$24) / SUM(Degerlendirme!F$15:F$24), 0 )
    ) / 2,
    0
)</f>
        <v>0</v>
      </c>
      <c r="X235" s="188">
        <f>IFERROR(
    (
        IFERROR( MMULT(NotlarYuzdelikBasari!$E235:$N235, Degerlendirme!G$4:G$13) / SUM(Degerlendirme!G$4:G$13), 0 ) +
        IFERROR( MMULT(NotlarYuzdelikBasari!$AL235:$AU235, Degerlendirme!G$15:G$24) / SUM(Degerlendirme!G$15:G$24), 0 )
    ) / 2,
    0
)</f>
        <v>0</v>
      </c>
      <c r="Y235" s="188">
        <f>IFERROR(
    (
        IFERROR( MMULT(NotlarYuzdelikBasari!$E235:$N235, Degerlendirme!H$4:H$13) / SUM(Degerlendirme!H$4:H$13), 0 ) +
        IFERROR( MMULT(NotlarYuzdelikBasari!$AL235:$AU235, Degerlendirme!H$15:H$24) / SUM(Degerlendirme!H$15:H$24), 0 )
    ) / 2,
    0
)</f>
        <v>0</v>
      </c>
      <c r="Z235" s="188">
        <f>IFERROR(
    (
        IFERROR( MMULT(NotlarYuzdelikBasari!$E235:$N235, Degerlendirme!I$4:I$13) / SUM(Degerlendirme!I$4:I$13), 0 ) +
        IFERROR( MMULT(NotlarYuzdelikBasari!$AL235:$AU235, Degerlendirme!I$15:I$24) / SUM(Degerlendirme!I$15:I$24), 0 )
    ) / 2,
    0
)</f>
        <v>0</v>
      </c>
      <c r="AA235" s="188">
        <f>IFERROR(
    (
        IFERROR( MMULT(NotlarYuzdelikBasari!$E235:$N235, Degerlendirme!J$4:J$13) / SUM(Degerlendirme!J$4:J$13), 0 ) +
        IFERROR( MMULT(NotlarYuzdelikBasari!$AL235:$AU235, Degerlendirme!J$15:J$24) / SUM(Degerlendirme!J$15:J$24), 0 )
    ) / 2,
    0
)</f>
        <v>0</v>
      </c>
      <c r="AB235" s="188">
        <f>IFERROR(
    (
        IFERROR( MMULT(NotlarYuzdelikBasari!$E235:$N235, Degerlendirme!K$4:K$13) / SUM(Degerlendirme!K$4:K$13), 0 ) +
        IFERROR( MMULT(NotlarYuzdelikBasari!$AL235:$AU235, Degerlendirme!K$15:K$24) / SUM(Degerlendirme!K$15:K$24), 0 )
    ) / 2,
    0
)</f>
        <v>0</v>
      </c>
    </row>
    <row r="236" spans="1:28" x14ac:dyDescent="0.25">
      <c r="A236" s="95">
        <v>234</v>
      </c>
      <c r="B236" s="141" t="str">
        <f>IF(Notlar!B236&lt;&gt;"",Notlar!B236,"")</f>
        <v/>
      </c>
      <c r="C236" s="142" t="str">
        <f>IF(Notlar!C236&lt;&gt;"",Notlar!C236,"")</f>
        <v/>
      </c>
      <c r="D236" s="183" t="str">
        <f>IF(Notlar!D236&lt;&gt;"",Notlar!D236,"")</f>
        <v/>
      </c>
      <c r="E236" s="208" cm="1">
        <f t="array" ref="E236">_xlfn.SINGLE(IFERROR(((MMULT(NotlarYuzdelikBasari!$E236:$N236,DersMatris_Degerlendirme!D$4:D$13)/(SUM(DersMatris_Degerlendirme!D$4:D$13)))+(MMULT(NotlarYuzdelikBasari!$AL236:$AU236,DersMatris_Degerlendirme!D$15:D$24)/(SUM(DersMatris_Degerlendirme!D$15:D$24))))/2,0))*(DersMatris!$C$12/100)</f>
        <v>0</v>
      </c>
      <c r="F236" s="208" cm="1">
        <f t="array" ref="F236">_xlfn.SINGLE(IFERROR(((MMULT(NotlarYuzdelikBasari!$E236:$N236,DersMatris_Degerlendirme!E$4:E$13)/(SUM(DersMatris_Degerlendirme!E$4:E$13)))+(MMULT(NotlarYuzdelikBasari!$AL236:$AU236,DersMatris_Degerlendirme!E$15:E$24)/(SUM(DersMatris_Degerlendirme!E$15:E$24))))/2,0))*(DersMatris!$D$12/100)</f>
        <v>0</v>
      </c>
      <c r="G236" s="204" cm="1">
        <f t="array" ref="G236">_xlfn.SINGLE(IFERROR(((MMULT(NotlarYuzdelikBasari!$E236:$N236,DersMatris_Degerlendirme!F$4:F$13)/(SUM(DersMatris_Degerlendirme!F$4:F$13)))+(MMULT(NotlarYuzdelikBasari!$AL236:$AU236,DersMatris_Degerlendirme!F$15:F$24)/(SUM(DersMatris_Degerlendirme!F$15:F$24))))/2,0))*(DersMatris!$E$12/100)</f>
        <v>0</v>
      </c>
      <c r="H236" s="204" cm="1">
        <f t="array" ref="H236">_xlfn.SINGLE(IFERROR(((MMULT(NotlarYuzdelikBasari!$E236:$N236,DersMatris_Degerlendirme!G$4:G$13)/(SUM(DersMatris_Degerlendirme!G$4:G$13)))+(MMULT(NotlarYuzdelikBasari!$AL236:$AU236,DersMatris_Degerlendirme!G$15:G$24)/(SUM(DersMatris_Degerlendirme!G$15:G$24))))/2,0))*(DersMatris!$F$12/100)</f>
        <v>0</v>
      </c>
      <c r="I236" s="204" cm="1">
        <f t="array" ref="I236">_xlfn.SINGLE(IFERROR(((MMULT(NotlarYuzdelikBasari!$E236:$N236,DersMatris_Degerlendirme!H$4:H$13)/(SUM(DersMatris_Degerlendirme!H$4:H$13)))+(MMULT(NotlarYuzdelikBasari!$AL236:$AU236,DersMatris_Degerlendirme!H$15:H$24)/(SUM(DersMatris_Degerlendirme!H$15:H$24))))/2,0))*(DersMatris!$G$12/100)</f>
        <v>0</v>
      </c>
      <c r="J236" s="204" cm="1">
        <f t="array" ref="J236">_xlfn.SINGLE(IFERROR(((MMULT(NotlarYuzdelikBasari!$E236:$N236,DersMatris_Degerlendirme!I$4:I$13)/(SUM(DersMatris_Degerlendirme!I$4:I$13)))+(MMULT(NotlarYuzdelikBasari!$AL236:$AU236,DersMatris_Degerlendirme!I$15:I$24)/(SUM(DersMatris_Degerlendirme!I$15:I$24))))/2,0))*(DersMatris!$H$12/100)</f>
        <v>0</v>
      </c>
      <c r="K236" s="204" cm="1">
        <f t="array" ref="K236">_xlfn.SINGLE(IFERROR(((MMULT(NotlarYuzdelikBasari!$E236:$N236,DersMatris_Degerlendirme!J$4:J$13)/(SUM(DersMatris_Degerlendirme!J$4:J$13)))+(MMULT(NotlarYuzdelikBasari!$AL236:$AU236,DersMatris_Degerlendirme!J$15:J$24)/(SUM(DersMatris_Degerlendirme!J$15:J$24))))/2,0))*(DersMatris!$I$12/100)</f>
        <v>0</v>
      </c>
      <c r="L236" s="204" cm="1">
        <f t="array" ref="L236">_xlfn.SINGLE(IFERROR(((MMULT(NotlarYuzdelikBasari!$E236:$N236,DersMatris_Degerlendirme!K$4:K$13)/(SUM(DersMatris_Degerlendirme!K$4:K$13)))+(MMULT(NotlarYuzdelikBasari!$AL236:$AU236,DersMatris_Degerlendirme!K$15:K$24)/(SUM(DersMatris_Degerlendirme!K$15:K$24))))/2,0))*(DersMatris!$J$12/100)</f>
        <v>0</v>
      </c>
      <c r="M236" s="204" cm="1">
        <f t="array" ref="M236">_xlfn.SINGLE(IFERROR(((MMULT(NotlarYuzdelikBasari!$E236:$N236,DersMatris_Degerlendirme!L$4:L$13)/(SUM(DersMatris_Degerlendirme!L$4:L$13)))+(MMULT(NotlarYuzdelikBasari!$AL236:$AU236,DersMatris_Degerlendirme!L$15:L$24)/(SUM(DersMatris_Degerlendirme!L$15:L$24))))/2,0))*(DersMatris!$K$12/100)</f>
        <v>0</v>
      </c>
      <c r="N236" s="204" cm="1">
        <f t="array" ref="N236">_xlfn.SINGLE(IFERROR(((MMULT(NotlarYuzdelikBasari!$E236:$N236,DersMatris_Degerlendirme!M$4:M$13)/(SUM(DersMatris_Degerlendirme!M$4:M$13)))+(MMULT(NotlarYuzdelikBasari!$AL236:$AU236,DersMatris_Degerlendirme!M$15:M$24)/(SUM(DersMatris_Degerlendirme!M$15:M$24))))/2,0))*(DersMatris!$L$12/100)</f>
        <v>0</v>
      </c>
      <c r="O236" s="204" cm="1">
        <f t="array" ref="O236">_xlfn.SINGLE(IFERROR(((MMULT(NotlarYuzdelikBasari!$E236:$N236,DersMatris_Degerlendirme!N$4:N$13)/(SUM(DersMatris_Degerlendirme!N$4:N$13)))+(MMULT(NotlarYuzdelikBasari!$AL236:$AU236,DersMatris_Degerlendirme!N$15:N$24)/(SUM(DersMatris_Degerlendirme!N$15:N$24))))/2,0))*(DersMatris!$M$12/100)</f>
        <v>0</v>
      </c>
      <c r="P236" s="204" cm="1">
        <f t="array" ref="P236">_xlfn.SINGLE(IFERROR(((MMULT(NotlarYuzdelikBasari!$E236:$N236,DersMatris_Degerlendirme!O$4:O$13)/(SUM(DersMatris_Degerlendirme!O$4:O$13)))+(MMULT(NotlarYuzdelikBasari!$AL236:$AU236,DersMatris_Degerlendirme!O$15:O$24)/(SUM(DersMatris_Degerlendirme!O$15:O$24))))/2,0))*(DersMatris!$N$12/100)</f>
        <v>0</v>
      </c>
      <c r="Q236" s="204" cm="1">
        <f t="array" ref="Q236">_xlfn.SINGLE(IFERROR(((MMULT(NotlarYuzdelikBasari!$E236:$N236,DersMatris_Degerlendirme!P$4:P$13)/(SUM(DersMatris_Degerlendirme!P$4:P$13)))+(MMULT(NotlarYuzdelikBasari!$AL236:$AU236,DersMatris_Degerlendirme!P$15:P$24)/(SUM(DersMatris_Degerlendirme!P$15:P$24))))/2,0))*(DersMatris!$O$12/100)</f>
        <v>0</v>
      </c>
      <c r="R236" s="204" cm="1">
        <f t="array" ref="R236">_xlfn.SINGLE(IFERROR(((MMULT(NotlarYuzdelikBasari!$E236:$N236,DersMatris_Degerlendirme!Q$4:Q$13)/(SUM(DersMatris_Degerlendirme!Q$4:Q$13)))+(MMULT(NotlarYuzdelikBasari!$AL236:$AU236,DersMatris_Degerlendirme!Q$15:Q$24)/(SUM(DersMatris_Degerlendirme!Q$15:Q$24))))/2,0))*(DersMatris!$P$12/100)</f>
        <v>0</v>
      </c>
      <c r="S236" s="204" cm="1">
        <f t="array" ref="S236">_xlfn.SINGLE(IFERROR(((MMULT(NotlarYuzdelikBasari!$E236:$N236,DersMatris_Degerlendirme!R$4:R$13)/(SUM(DersMatris_Degerlendirme!R$4:R$13)))+(MMULT(NotlarYuzdelikBasari!$AL236:$AU236,DersMatris_Degerlendirme!R$15:R$24)/(SUM(DersMatris_Degerlendirme!R$15:R$24))))/2,0))*(DersMatris!$Q$12/100)</f>
        <v>0</v>
      </c>
      <c r="U236" s="188">
        <f>IFERROR(
    (
        IFERROR( MMULT(NotlarYuzdelikBasari!$E236:$N236, Degerlendirme!D$4:D$13) / SUM(Degerlendirme!D$4:D$13), 0 ) +
        IFERROR( MMULT(NotlarYuzdelikBasari!$AL236:$AU236, Degerlendirme!D$15:D$24) / SUM(Degerlendirme!D$15:D$24), 0 )
    ) / 2,
    0
)</f>
        <v>0</v>
      </c>
      <c r="V236" s="188">
        <f>IFERROR(
    (
        IFERROR( MMULT(NotlarYuzdelikBasari!$E236:$N236, Degerlendirme!E$4:E$13) / SUM(Degerlendirme!E$4:E$13), 0 ) +
        IFERROR( MMULT(NotlarYuzdelikBasari!$AL236:$AU236, Degerlendirme!E$15:E$24) / SUM(Degerlendirme!E$15:E$24), 0 )
    ) / 2,
    0
)</f>
        <v>0</v>
      </c>
      <c r="W236" s="188">
        <f>IFERROR(
    (
        IFERROR( MMULT(NotlarYuzdelikBasari!$E236:$N236, Degerlendirme!F$4:F$13) / SUM(Degerlendirme!F$4:F$13), 0 ) +
        IFERROR( MMULT(NotlarYuzdelikBasari!$AL236:$AU236, Degerlendirme!F$15:F$24) / SUM(Degerlendirme!F$15:F$24), 0 )
    ) / 2,
    0
)</f>
        <v>0</v>
      </c>
      <c r="X236" s="188">
        <f>IFERROR(
    (
        IFERROR( MMULT(NotlarYuzdelikBasari!$E236:$N236, Degerlendirme!G$4:G$13) / SUM(Degerlendirme!G$4:G$13), 0 ) +
        IFERROR( MMULT(NotlarYuzdelikBasari!$AL236:$AU236, Degerlendirme!G$15:G$24) / SUM(Degerlendirme!G$15:G$24), 0 )
    ) / 2,
    0
)</f>
        <v>0</v>
      </c>
      <c r="Y236" s="188">
        <f>IFERROR(
    (
        IFERROR( MMULT(NotlarYuzdelikBasari!$E236:$N236, Degerlendirme!H$4:H$13) / SUM(Degerlendirme!H$4:H$13), 0 ) +
        IFERROR( MMULT(NotlarYuzdelikBasari!$AL236:$AU236, Degerlendirme!H$15:H$24) / SUM(Degerlendirme!H$15:H$24), 0 )
    ) / 2,
    0
)</f>
        <v>0</v>
      </c>
      <c r="Z236" s="188">
        <f>IFERROR(
    (
        IFERROR( MMULT(NotlarYuzdelikBasari!$E236:$N236, Degerlendirme!I$4:I$13) / SUM(Degerlendirme!I$4:I$13), 0 ) +
        IFERROR( MMULT(NotlarYuzdelikBasari!$AL236:$AU236, Degerlendirme!I$15:I$24) / SUM(Degerlendirme!I$15:I$24), 0 )
    ) / 2,
    0
)</f>
        <v>0</v>
      </c>
      <c r="AA236" s="188">
        <f>IFERROR(
    (
        IFERROR( MMULT(NotlarYuzdelikBasari!$E236:$N236, Degerlendirme!J$4:J$13) / SUM(Degerlendirme!J$4:J$13), 0 ) +
        IFERROR( MMULT(NotlarYuzdelikBasari!$AL236:$AU236, Degerlendirme!J$15:J$24) / SUM(Degerlendirme!J$15:J$24), 0 )
    ) / 2,
    0
)</f>
        <v>0</v>
      </c>
      <c r="AB236" s="188">
        <f>IFERROR(
    (
        IFERROR( MMULT(NotlarYuzdelikBasari!$E236:$N236, Degerlendirme!K$4:K$13) / SUM(Degerlendirme!K$4:K$13), 0 ) +
        IFERROR( MMULT(NotlarYuzdelikBasari!$AL236:$AU236, Degerlendirme!K$15:K$24) / SUM(Degerlendirme!K$15:K$24), 0 )
    ) / 2,
    0
)</f>
        <v>0</v>
      </c>
    </row>
    <row r="237" spans="1:28" x14ac:dyDescent="0.25">
      <c r="A237" s="94">
        <v>235</v>
      </c>
      <c r="B237" s="143" t="str">
        <f>IF(Notlar!B237&lt;&gt;"",Notlar!B237,"")</f>
        <v/>
      </c>
      <c r="C237" s="144" t="str">
        <f>IF(Notlar!C237&lt;&gt;"",Notlar!C237,"")</f>
        <v/>
      </c>
      <c r="D237" s="184" t="str">
        <f>IF(Notlar!D237&lt;&gt;"",Notlar!D237,"")</f>
        <v/>
      </c>
      <c r="E237" s="208" cm="1">
        <f t="array" ref="E237">_xlfn.SINGLE(IFERROR(((MMULT(NotlarYuzdelikBasari!$E237:$N237,DersMatris_Degerlendirme!D$4:D$13)/(SUM(DersMatris_Degerlendirme!D$4:D$13)))+(MMULT(NotlarYuzdelikBasari!$AL237:$AU237,DersMatris_Degerlendirme!D$15:D$24)/(SUM(DersMatris_Degerlendirme!D$15:D$24))))/2,0))*(DersMatris!$C$12/100)</f>
        <v>0</v>
      </c>
      <c r="F237" s="208" cm="1">
        <f t="array" ref="F237">_xlfn.SINGLE(IFERROR(((MMULT(NotlarYuzdelikBasari!$E237:$N237,DersMatris_Degerlendirme!E$4:E$13)/(SUM(DersMatris_Degerlendirme!E$4:E$13)))+(MMULT(NotlarYuzdelikBasari!$AL237:$AU237,DersMatris_Degerlendirme!E$15:E$24)/(SUM(DersMatris_Degerlendirme!E$15:E$24))))/2,0))*(DersMatris!$D$12/100)</f>
        <v>0</v>
      </c>
      <c r="G237" s="204" cm="1">
        <f t="array" ref="G237">_xlfn.SINGLE(IFERROR(((MMULT(NotlarYuzdelikBasari!$E237:$N237,DersMatris_Degerlendirme!F$4:F$13)/(SUM(DersMatris_Degerlendirme!F$4:F$13)))+(MMULT(NotlarYuzdelikBasari!$AL237:$AU237,DersMatris_Degerlendirme!F$15:F$24)/(SUM(DersMatris_Degerlendirme!F$15:F$24))))/2,0))*(DersMatris!$E$12/100)</f>
        <v>0</v>
      </c>
      <c r="H237" s="204" cm="1">
        <f t="array" ref="H237">_xlfn.SINGLE(IFERROR(((MMULT(NotlarYuzdelikBasari!$E237:$N237,DersMatris_Degerlendirme!G$4:G$13)/(SUM(DersMatris_Degerlendirme!G$4:G$13)))+(MMULT(NotlarYuzdelikBasari!$AL237:$AU237,DersMatris_Degerlendirme!G$15:G$24)/(SUM(DersMatris_Degerlendirme!G$15:G$24))))/2,0))*(DersMatris!$F$12/100)</f>
        <v>0</v>
      </c>
      <c r="I237" s="204" cm="1">
        <f t="array" ref="I237">_xlfn.SINGLE(IFERROR(((MMULT(NotlarYuzdelikBasari!$E237:$N237,DersMatris_Degerlendirme!H$4:H$13)/(SUM(DersMatris_Degerlendirme!H$4:H$13)))+(MMULT(NotlarYuzdelikBasari!$AL237:$AU237,DersMatris_Degerlendirme!H$15:H$24)/(SUM(DersMatris_Degerlendirme!H$15:H$24))))/2,0))*(DersMatris!$G$12/100)</f>
        <v>0</v>
      </c>
      <c r="J237" s="204" cm="1">
        <f t="array" ref="J237">_xlfn.SINGLE(IFERROR(((MMULT(NotlarYuzdelikBasari!$E237:$N237,DersMatris_Degerlendirme!I$4:I$13)/(SUM(DersMatris_Degerlendirme!I$4:I$13)))+(MMULT(NotlarYuzdelikBasari!$AL237:$AU237,DersMatris_Degerlendirme!I$15:I$24)/(SUM(DersMatris_Degerlendirme!I$15:I$24))))/2,0))*(DersMatris!$H$12/100)</f>
        <v>0</v>
      </c>
      <c r="K237" s="204" cm="1">
        <f t="array" ref="K237">_xlfn.SINGLE(IFERROR(((MMULT(NotlarYuzdelikBasari!$E237:$N237,DersMatris_Degerlendirme!J$4:J$13)/(SUM(DersMatris_Degerlendirme!J$4:J$13)))+(MMULT(NotlarYuzdelikBasari!$AL237:$AU237,DersMatris_Degerlendirme!J$15:J$24)/(SUM(DersMatris_Degerlendirme!J$15:J$24))))/2,0))*(DersMatris!$I$12/100)</f>
        <v>0</v>
      </c>
      <c r="L237" s="204" cm="1">
        <f t="array" ref="L237">_xlfn.SINGLE(IFERROR(((MMULT(NotlarYuzdelikBasari!$E237:$N237,DersMatris_Degerlendirme!K$4:K$13)/(SUM(DersMatris_Degerlendirme!K$4:K$13)))+(MMULT(NotlarYuzdelikBasari!$AL237:$AU237,DersMatris_Degerlendirme!K$15:K$24)/(SUM(DersMatris_Degerlendirme!K$15:K$24))))/2,0))*(DersMatris!$J$12/100)</f>
        <v>0</v>
      </c>
      <c r="M237" s="204" cm="1">
        <f t="array" ref="M237">_xlfn.SINGLE(IFERROR(((MMULT(NotlarYuzdelikBasari!$E237:$N237,DersMatris_Degerlendirme!L$4:L$13)/(SUM(DersMatris_Degerlendirme!L$4:L$13)))+(MMULT(NotlarYuzdelikBasari!$AL237:$AU237,DersMatris_Degerlendirme!L$15:L$24)/(SUM(DersMatris_Degerlendirme!L$15:L$24))))/2,0))*(DersMatris!$K$12/100)</f>
        <v>0</v>
      </c>
      <c r="N237" s="204" cm="1">
        <f t="array" ref="N237">_xlfn.SINGLE(IFERROR(((MMULT(NotlarYuzdelikBasari!$E237:$N237,DersMatris_Degerlendirme!M$4:M$13)/(SUM(DersMatris_Degerlendirme!M$4:M$13)))+(MMULT(NotlarYuzdelikBasari!$AL237:$AU237,DersMatris_Degerlendirme!M$15:M$24)/(SUM(DersMatris_Degerlendirme!M$15:M$24))))/2,0))*(DersMatris!$L$12/100)</f>
        <v>0</v>
      </c>
      <c r="O237" s="204" cm="1">
        <f t="array" ref="O237">_xlfn.SINGLE(IFERROR(((MMULT(NotlarYuzdelikBasari!$E237:$N237,DersMatris_Degerlendirme!N$4:N$13)/(SUM(DersMatris_Degerlendirme!N$4:N$13)))+(MMULT(NotlarYuzdelikBasari!$AL237:$AU237,DersMatris_Degerlendirme!N$15:N$24)/(SUM(DersMatris_Degerlendirme!N$15:N$24))))/2,0))*(DersMatris!$M$12/100)</f>
        <v>0</v>
      </c>
      <c r="P237" s="204" cm="1">
        <f t="array" ref="P237">_xlfn.SINGLE(IFERROR(((MMULT(NotlarYuzdelikBasari!$E237:$N237,DersMatris_Degerlendirme!O$4:O$13)/(SUM(DersMatris_Degerlendirme!O$4:O$13)))+(MMULT(NotlarYuzdelikBasari!$AL237:$AU237,DersMatris_Degerlendirme!O$15:O$24)/(SUM(DersMatris_Degerlendirme!O$15:O$24))))/2,0))*(DersMatris!$N$12/100)</f>
        <v>0</v>
      </c>
      <c r="Q237" s="204" cm="1">
        <f t="array" ref="Q237">_xlfn.SINGLE(IFERROR(((MMULT(NotlarYuzdelikBasari!$E237:$N237,DersMatris_Degerlendirme!P$4:P$13)/(SUM(DersMatris_Degerlendirme!P$4:P$13)))+(MMULT(NotlarYuzdelikBasari!$AL237:$AU237,DersMatris_Degerlendirme!P$15:P$24)/(SUM(DersMatris_Degerlendirme!P$15:P$24))))/2,0))*(DersMatris!$O$12/100)</f>
        <v>0</v>
      </c>
      <c r="R237" s="204" cm="1">
        <f t="array" ref="R237">_xlfn.SINGLE(IFERROR(((MMULT(NotlarYuzdelikBasari!$E237:$N237,DersMatris_Degerlendirme!Q$4:Q$13)/(SUM(DersMatris_Degerlendirme!Q$4:Q$13)))+(MMULT(NotlarYuzdelikBasari!$AL237:$AU237,DersMatris_Degerlendirme!Q$15:Q$24)/(SUM(DersMatris_Degerlendirme!Q$15:Q$24))))/2,0))*(DersMatris!$P$12/100)</f>
        <v>0</v>
      </c>
      <c r="S237" s="204" cm="1">
        <f t="array" ref="S237">_xlfn.SINGLE(IFERROR(((MMULT(NotlarYuzdelikBasari!$E237:$N237,DersMatris_Degerlendirme!R$4:R$13)/(SUM(DersMatris_Degerlendirme!R$4:R$13)))+(MMULT(NotlarYuzdelikBasari!$AL237:$AU237,DersMatris_Degerlendirme!R$15:R$24)/(SUM(DersMatris_Degerlendirme!R$15:R$24))))/2,0))*(DersMatris!$Q$12/100)</f>
        <v>0</v>
      </c>
      <c r="U237" s="188">
        <f>IFERROR(
    (
        IFERROR( MMULT(NotlarYuzdelikBasari!$E237:$N237, Degerlendirme!D$4:D$13) / SUM(Degerlendirme!D$4:D$13), 0 ) +
        IFERROR( MMULT(NotlarYuzdelikBasari!$AL237:$AU237, Degerlendirme!D$15:D$24) / SUM(Degerlendirme!D$15:D$24), 0 )
    ) / 2,
    0
)</f>
        <v>0</v>
      </c>
      <c r="V237" s="188">
        <f>IFERROR(
    (
        IFERROR( MMULT(NotlarYuzdelikBasari!$E237:$N237, Degerlendirme!E$4:E$13) / SUM(Degerlendirme!E$4:E$13), 0 ) +
        IFERROR( MMULT(NotlarYuzdelikBasari!$AL237:$AU237, Degerlendirme!E$15:E$24) / SUM(Degerlendirme!E$15:E$24), 0 )
    ) / 2,
    0
)</f>
        <v>0</v>
      </c>
      <c r="W237" s="188">
        <f>IFERROR(
    (
        IFERROR( MMULT(NotlarYuzdelikBasari!$E237:$N237, Degerlendirme!F$4:F$13) / SUM(Degerlendirme!F$4:F$13), 0 ) +
        IFERROR( MMULT(NotlarYuzdelikBasari!$AL237:$AU237, Degerlendirme!F$15:F$24) / SUM(Degerlendirme!F$15:F$24), 0 )
    ) / 2,
    0
)</f>
        <v>0</v>
      </c>
      <c r="X237" s="188">
        <f>IFERROR(
    (
        IFERROR( MMULT(NotlarYuzdelikBasari!$E237:$N237, Degerlendirme!G$4:G$13) / SUM(Degerlendirme!G$4:G$13), 0 ) +
        IFERROR( MMULT(NotlarYuzdelikBasari!$AL237:$AU237, Degerlendirme!G$15:G$24) / SUM(Degerlendirme!G$15:G$24), 0 )
    ) / 2,
    0
)</f>
        <v>0</v>
      </c>
      <c r="Y237" s="188">
        <f>IFERROR(
    (
        IFERROR( MMULT(NotlarYuzdelikBasari!$E237:$N237, Degerlendirme!H$4:H$13) / SUM(Degerlendirme!H$4:H$13), 0 ) +
        IFERROR( MMULT(NotlarYuzdelikBasari!$AL237:$AU237, Degerlendirme!H$15:H$24) / SUM(Degerlendirme!H$15:H$24), 0 )
    ) / 2,
    0
)</f>
        <v>0</v>
      </c>
      <c r="Z237" s="188">
        <f>IFERROR(
    (
        IFERROR( MMULT(NotlarYuzdelikBasari!$E237:$N237, Degerlendirme!I$4:I$13) / SUM(Degerlendirme!I$4:I$13), 0 ) +
        IFERROR( MMULT(NotlarYuzdelikBasari!$AL237:$AU237, Degerlendirme!I$15:I$24) / SUM(Degerlendirme!I$15:I$24), 0 )
    ) / 2,
    0
)</f>
        <v>0</v>
      </c>
      <c r="AA237" s="188">
        <f>IFERROR(
    (
        IFERROR( MMULT(NotlarYuzdelikBasari!$E237:$N237, Degerlendirme!J$4:J$13) / SUM(Degerlendirme!J$4:J$13), 0 ) +
        IFERROR( MMULT(NotlarYuzdelikBasari!$AL237:$AU237, Degerlendirme!J$15:J$24) / SUM(Degerlendirme!J$15:J$24), 0 )
    ) / 2,
    0
)</f>
        <v>0</v>
      </c>
      <c r="AB237" s="188">
        <f>IFERROR(
    (
        IFERROR( MMULT(NotlarYuzdelikBasari!$E237:$N237, Degerlendirme!K$4:K$13) / SUM(Degerlendirme!K$4:K$13), 0 ) +
        IFERROR( MMULT(NotlarYuzdelikBasari!$AL237:$AU237, Degerlendirme!K$15:K$24) / SUM(Degerlendirme!K$15:K$24), 0 )
    ) / 2,
    0
)</f>
        <v>0</v>
      </c>
    </row>
    <row r="238" spans="1:28" x14ac:dyDescent="0.25">
      <c r="A238" s="95">
        <v>236</v>
      </c>
      <c r="B238" s="141" t="str">
        <f>IF(Notlar!B238&lt;&gt;"",Notlar!B238,"")</f>
        <v/>
      </c>
      <c r="C238" s="142" t="str">
        <f>IF(Notlar!C238&lt;&gt;"",Notlar!C238,"")</f>
        <v/>
      </c>
      <c r="D238" s="183" t="str">
        <f>IF(Notlar!D238&lt;&gt;"",Notlar!D238,"")</f>
        <v/>
      </c>
      <c r="E238" s="208" cm="1">
        <f t="array" ref="E238">_xlfn.SINGLE(IFERROR(((MMULT(NotlarYuzdelikBasari!$E238:$N238,DersMatris_Degerlendirme!D$4:D$13)/(SUM(DersMatris_Degerlendirme!D$4:D$13)))+(MMULT(NotlarYuzdelikBasari!$AL238:$AU238,DersMatris_Degerlendirme!D$15:D$24)/(SUM(DersMatris_Degerlendirme!D$15:D$24))))/2,0))*(DersMatris!$C$12/100)</f>
        <v>0</v>
      </c>
      <c r="F238" s="208" cm="1">
        <f t="array" ref="F238">_xlfn.SINGLE(IFERROR(((MMULT(NotlarYuzdelikBasari!$E238:$N238,DersMatris_Degerlendirme!E$4:E$13)/(SUM(DersMatris_Degerlendirme!E$4:E$13)))+(MMULT(NotlarYuzdelikBasari!$AL238:$AU238,DersMatris_Degerlendirme!E$15:E$24)/(SUM(DersMatris_Degerlendirme!E$15:E$24))))/2,0))*(DersMatris!$D$12/100)</f>
        <v>0</v>
      </c>
      <c r="G238" s="204" cm="1">
        <f t="array" ref="G238">_xlfn.SINGLE(IFERROR(((MMULT(NotlarYuzdelikBasari!$E238:$N238,DersMatris_Degerlendirme!F$4:F$13)/(SUM(DersMatris_Degerlendirme!F$4:F$13)))+(MMULT(NotlarYuzdelikBasari!$AL238:$AU238,DersMatris_Degerlendirme!F$15:F$24)/(SUM(DersMatris_Degerlendirme!F$15:F$24))))/2,0))*(DersMatris!$E$12/100)</f>
        <v>0</v>
      </c>
      <c r="H238" s="204" cm="1">
        <f t="array" ref="H238">_xlfn.SINGLE(IFERROR(((MMULT(NotlarYuzdelikBasari!$E238:$N238,DersMatris_Degerlendirme!G$4:G$13)/(SUM(DersMatris_Degerlendirme!G$4:G$13)))+(MMULT(NotlarYuzdelikBasari!$AL238:$AU238,DersMatris_Degerlendirme!G$15:G$24)/(SUM(DersMatris_Degerlendirme!G$15:G$24))))/2,0))*(DersMatris!$F$12/100)</f>
        <v>0</v>
      </c>
      <c r="I238" s="204" cm="1">
        <f t="array" ref="I238">_xlfn.SINGLE(IFERROR(((MMULT(NotlarYuzdelikBasari!$E238:$N238,DersMatris_Degerlendirme!H$4:H$13)/(SUM(DersMatris_Degerlendirme!H$4:H$13)))+(MMULT(NotlarYuzdelikBasari!$AL238:$AU238,DersMatris_Degerlendirme!H$15:H$24)/(SUM(DersMatris_Degerlendirme!H$15:H$24))))/2,0))*(DersMatris!$G$12/100)</f>
        <v>0</v>
      </c>
      <c r="J238" s="204" cm="1">
        <f t="array" ref="J238">_xlfn.SINGLE(IFERROR(((MMULT(NotlarYuzdelikBasari!$E238:$N238,DersMatris_Degerlendirme!I$4:I$13)/(SUM(DersMatris_Degerlendirme!I$4:I$13)))+(MMULT(NotlarYuzdelikBasari!$AL238:$AU238,DersMatris_Degerlendirme!I$15:I$24)/(SUM(DersMatris_Degerlendirme!I$15:I$24))))/2,0))*(DersMatris!$H$12/100)</f>
        <v>0</v>
      </c>
      <c r="K238" s="204" cm="1">
        <f t="array" ref="K238">_xlfn.SINGLE(IFERROR(((MMULT(NotlarYuzdelikBasari!$E238:$N238,DersMatris_Degerlendirme!J$4:J$13)/(SUM(DersMatris_Degerlendirme!J$4:J$13)))+(MMULT(NotlarYuzdelikBasari!$AL238:$AU238,DersMatris_Degerlendirme!J$15:J$24)/(SUM(DersMatris_Degerlendirme!J$15:J$24))))/2,0))*(DersMatris!$I$12/100)</f>
        <v>0</v>
      </c>
      <c r="L238" s="204" cm="1">
        <f t="array" ref="L238">_xlfn.SINGLE(IFERROR(((MMULT(NotlarYuzdelikBasari!$E238:$N238,DersMatris_Degerlendirme!K$4:K$13)/(SUM(DersMatris_Degerlendirme!K$4:K$13)))+(MMULT(NotlarYuzdelikBasari!$AL238:$AU238,DersMatris_Degerlendirme!K$15:K$24)/(SUM(DersMatris_Degerlendirme!K$15:K$24))))/2,0))*(DersMatris!$J$12/100)</f>
        <v>0</v>
      </c>
      <c r="M238" s="204" cm="1">
        <f t="array" ref="M238">_xlfn.SINGLE(IFERROR(((MMULT(NotlarYuzdelikBasari!$E238:$N238,DersMatris_Degerlendirme!L$4:L$13)/(SUM(DersMatris_Degerlendirme!L$4:L$13)))+(MMULT(NotlarYuzdelikBasari!$AL238:$AU238,DersMatris_Degerlendirme!L$15:L$24)/(SUM(DersMatris_Degerlendirme!L$15:L$24))))/2,0))*(DersMatris!$K$12/100)</f>
        <v>0</v>
      </c>
      <c r="N238" s="204" cm="1">
        <f t="array" ref="N238">_xlfn.SINGLE(IFERROR(((MMULT(NotlarYuzdelikBasari!$E238:$N238,DersMatris_Degerlendirme!M$4:M$13)/(SUM(DersMatris_Degerlendirme!M$4:M$13)))+(MMULT(NotlarYuzdelikBasari!$AL238:$AU238,DersMatris_Degerlendirme!M$15:M$24)/(SUM(DersMatris_Degerlendirme!M$15:M$24))))/2,0))*(DersMatris!$L$12/100)</f>
        <v>0</v>
      </c>
      <c r="O238" s="204" cm="1">
        <f t="array" ref="O238">_xlfn.SINGLE(IFERROR(((MMULT(NotlarYuzdelikBasari!$E238:$N238,DersMatris_Degerlendirme!N$4:N$13)/(SUM(DersMatris_Degerlendirme!N$4:N$13)))+(MMULT(NotlarYuzdelikBasari!$AL238:$AU238,DersMatris_Degerlendirme!N$15:N$24)/(SUM(DersMatris_Degerlendirme!N$15:N$24))))/2,0))*(DersMatris!$M$12/100)</f>
        <v>0</v>
      </c>
      <c r="P238" s="204" cm="1">
        <f t="array" ref="P238">_xlfn.SINGLE(IFERROR(((MMULT(NotlarYuzdelikBasari!$E238:$N238,DersMatris_Degerlendirme!O$4:O$13)/(SUM(DersMatris_Degerlendirme!O$4:O$13)))+(MMULT(NotlarYuzdelikBasari!$AL238:$AU238,DersMatris_Degerlendirme!O$15:O$24)/(SUM(DersMatris_Degerlendirme!O$15:O$24))))/2,0))*(DersMatris!$N$12/100)</f>
        <v>0</v>
      </c>
      <c r="Q238" s="204" cm="1">
        <f t="array" ref="Q238">_xlfn.SINGLE(IFERROR(((MMULT(NotlarYuzdelikBasari!$E238:$N238,DersMatris_Degerlendirme!P$4:P$13)/(SUM(DersMatris_Degerlendirme!P$4:P$13)))+(MMULT(NotlarYuzdelikBasari!$AL238:$AU238,DersMatris_Degerlendirme!P$15:P$24)/(SUM(DersMatris_Degerlendirme!P$15:P$24))))/2,0))*(DersMatris!$O$12/100)</f>
        <v>0</v>
      </c>
      <c r="R238" s="204" cm="1">
        <f t="array" ref="R238">_xlfn.SINGLE(IFERROR(((MMULT(NotlarYuzdelikBasari!$E238:$N238,DersMatris_Degerlendirme!Q$4:Q$13)/(SUM(DersMatris_Degerlendirme!Q$4:Q$13)))+(MMULT(NotlarYuzdelikBasari!$AL238:$AU238,DersMatris_Degerlendirme!Q$15:Q$24)/(SUM(DersMatris_Degerlendirme!Q$15:Q$24))))/2,0))*(DersMatris!$P$12/100)</f>
        <v>0</v>
      </c>
      <c r="S238" s="204" cm="1">
        <f t="array" ref="S238">_xlfn.SINGLE(IFERROR(((MMULT(NotlarYuzdelikBasari!$E238:$N238,DersMatris_Degerlendirme!R$4:R$13)/(SUM(DersMatris_Degerlendirme!R$4:R$13)))+(MMULT(NotlarYuzdelikBasari!$AL238:$AU238,DersMatris_Degerlendirme!R$15:R$24)/(SUM(DersMatris_Degerlendirme!R$15:R$24))))/2,0))*(DersMatris!$Q$12/100)</f>
        <v>0</v>
      </c>
      <c r="U238" s="188">
        <f>IFERROR(
    (
        IFERROR( MMULT(NotlarYuzdelikBasari!$E238:$N238, Degerlendirme!D$4:D$13) / SUM(Degerlendirme!D$4:D$13), 0 ) +
        IFERROR( MMULT(NotlarYuzdelikBasari!$AL238:$AU238, Degerlendirme!D$15:D$24) / SUM(Degerlendirme!D$15:D$24), 0 )
    ) / 2,
    0
)</f>
        <v>0</v>
      </c>
      <c r="V238" s="188">
        <f>IFERROR(
    (
        IFERROR( MMULT(NotlarYuzdelikBasari!$E238:$N238, Degerlendirme!E$4:E$13) / SUM(Degerlendirme!E$4:E$13), 0 ) +
        IFERROR( MMULT(NotlarYuzdelikBasari!$AL238:$AU238, Degerlendirme!E$15:E$24) / SUM(Degerlendirme!E$15:E$24), 0 )
    ) / 2,
    0
)</f>
        <v>0</v>
      </c>
      <c r="W238" s="188">
        <f>IFERROR(
    (
        IFERROR( MMULT(NotlarYuzdelikBasari!$E238:$N238, Degerlendirme!F$4:F$13) / SUM(Degerlendirme!F$4:F$13), 0 ) +
        IFERROR( MMULT(NotlarYuzdelikBasari!$AL238:$AU238, Degerlendirme!F$15:F$24) / SUM(Degerlendirme!F$15:F$24), 0 )
    ) / 2,
    0
)</f>
        <v>0</v>
      </c>
      <c r="X238" s="188">
        <f>IFERROR(
    (
        IFERROR( MMULT(NotlarYuzdelikBasari!$E238:$N238, Degerlendirme!G$4:G$13) / SUM(Degerlendirme!G$4:G$13), 0 ) +
        IFERROR( MMULT(NotlarYuzdelikBasari!$AL238:$AU238, Degerlendirme!G$15:G$24) / SUM(Degerlendirme!G$15:G$24), 0 )
    ) / 2,
    0
)</f>
        <v>0</v>
      </c>
      <c r="Y238" s="188">
        <f>IFERROR(
    (
        IFERROR( MMULT(NotlarYuzdelikBasari!$E238:$N238, Degerlendirme!H$4:H$13) / SUM(Degerlendirme!H$4:H$13), 0 ) +
        IFERROR( MMULT(NotlarYuzdelikBasari!$AL238:$AU238, Degerlendirme!H$15:H$24) / SUM(Degerlendirme!H$15:H$24), 0 )
    ) / 2,
    0
)</f>
        <v>0</v>
      </c>
      <c r="Z238" s="188">
        <f>IFERROR(
    (
        IFERROR( MMULT(NotlarYuzdelikBasari!$E238:$N238, Degerlendirme!I$4:I$13) / SUM(Degerlendirme!I$4:I$13), 0 ) +
        IFERROR( MMULT(NotlarYuzdelikBasari!$AL238:$AU238, Degerlendirme!I$15:I$24) / SUM(Degerlendirme!I$15:I$24), 0 )
    ) / 2,
    0
)</f>
        <v>0</v>
      </c>
      <c r="AA238" s="188">
        <f>IFERROR(
    (
        IFERROR( MMULT(NotlarYuzdelikBasari!$E238:$N238, Degerlendirme!J$4:J$13) / SUM(Degerlendirme!J$4:J$13), 0 ) +
        IFERROR( MMULT(NotlarYuzdelikBasari!$AL238:$AU238, Degerlendirme!J$15:J$24) / SUM(Degerlendirme!J$15:J$24), 0 )
    ) / 2,
    0
)</f>
        <v>0</v>
      </c>
      <c r="AB238" s="188">
        <f>IFERROR(
    (
        IFERROR( MMULT(NotlarYuzdelikBasari!$E238:$N238, Degerlendirme!K$4:K$13) / SUM(Degerlendirme!K$4:K$13), 0 ) +
        IFERROR( MMULT(NotlarYuzdelikBasari!$AL238:$AU238, Degerlendirme!K$15:K$24) / SUM(Degerlendirme!K$15:K$24), 0 )
    ) / 2,
    0
)</f>
        <v>0</v>
      </c>
    </row>
    <row r="239" spans="1:28" x14ac:dyDescent="0.25">
      <c r="A239" s="94">
        <v>237</v>
      </c>
      <c r="B239" s="143" t="str">
        <f>IF(Notlar!B239&lt;&gt;"",Notlar!B239,"")</f>
        <v/>
      </c>
      <c r="C239" s="144" t="str">
        <f>IF(Notlar!C239&lt;&gt;"",Notlar!C239,"")</f>
        <v/>
      </c>
      <c r="D239" s="184" t="str">
        <f>IF(Notlar!D239&lt;&gt;"",Notlar!D239,"")</f>
        <v/>
      </c>
      <c r="E239" s="208" cm="1">
        <f t="array" ref="E239">_xlfn.SINGLE(IFERROR(((MMULT(NotlarYuzdelikBasari!$E239:$N239,DersMatris_Degerlendirme!D$4:D$13)/(SUM(DersMatris_Degerlendirme!D$4:D$13)))+(MMULT(NotlarYuzdelikBasari!$AL239:$AU239,DersMatris_Degerlendirme!D$15:D$24)/(SUM(DersMatris_Degerlendirme!D$15:D$24))))/2,0))*(DersMatris!$C$12/100)</f>
        <v>0</v>
      </c>
      <c r="F239" s="208" cm="1">
        <f t="array" ref="F239">_xlfn.SINGLE(IFERROR(((MMULT(NotlarYuzdelikBasari!$E239:$N239,DersMatris_Degerlendirme!E$4:E$13)/(SUM(DersMatris_Degerlendirme!E$4:E$13)))+(MMULT(NotlarYuzdelikBasari!$AL239:$AU239,DersMatris_Degerlendirme!E$15:E$24)/(SUM(DersMatris_Degerlendirme!E$15:E$24))))/2,0))*(DersMatris!$D$12/100)</f>
        <v>0</v>
      </c>
      <c r="G239" s="204" cm="1">
        <f t="array" ref="G239">_xlfn.SINGLE(IFERROR(((MMULT(NotlarYuzdelikBasari!$E239:$N239,DersMatris_Degerlendirme!F$4:F$13)/(SUM(DersMatris_Degerlendirme!F$4:F$13)))+(MMULT(NotlarYuzdelikBasari!$AL239:$AU239,DersMatris_Degerlendirme!F$15:F$24)/(SUM(DersMatris_Degerlendirme!F$15:F$24))))/2,0))*(DersMatris!$E$12/100)</f>
        <v>0</v>
      </c>
      <c r="H239" s="204" cm="1">
        <f t="array" ref="H239">_xlfn.SINGLE(IFERROR(((MMULT(NotlarYuzdelikBasari!$E239:$N239,DersMatris_Degerlendirme!G$4:G$13)/(SUM(DersMatris_Degerlendirme!G$4:G$13)))+(MMULT(NotlarYuzdelikBasari!$AL239:$AU239,DersMatris_Degerlendirme!G$15:G$24)/(SUM(DersMatris_Degerlendirme!G$15:G$24))))/2,0))*(DersMatris!$F$12/100)</f>
        <v>0</v>
      </c>
      <c r="I239" s="204" cm="1">
        <f t="array" ref="I239">_xlfn.SINGLE(IFERROR(((MMULT(NotlarYuzdelikBasari!$E239:$N239,DersMatris_Degerlendirme!H$4:H$13)/(SUM(DersMatris_Degerlendirme!H$4:H$13)))+(MMULT(NotlarYuzdelikBasari!$AL239:$AU239,DersMatris_Degerlendirme!H$15:H$24)/(SUM(DersMatris_Degerlendirme!H$15:H$24))))/2,0))*(DersMatris!$G$12/100)</f>
        <v>0</v>
      </c>
      <c r="J239" s="204" cm="1">
        <f t="array" ref="J239">_xlfn.SINGLE(IFERROR(((MMULT(NotlarYuzdelikBasari!$E239:$N239,DersMatris_Degerlendirme!I$4:I$13)/(SUM(DersMatris_Degerlendirme!I$4:I$13)))+(MMULT(NotlarYuzdelikBasari!$AL239:$AU239,DersMatris_Degerlendirme!I$15:I$24)/(SUM(DersMatris_Degerlendirme!I$15:I$24))))/2,0))*(DersMatris!$H$12/100)</f>
        <v>0</v>
      </c>
      <c r="K239" s="204" cm="1">
        <f t="array" ref="K239">_xlfn.SINGLE(IFERROR(((MMULT(NotlarYuzdelikBasari!$E239:$N239,DersMatris_Degerlendirme!J$4:J$13)/(SUM(DersMatris_Degerlendirme!J$4:J$13)))+(MMULT(NotlarYuzdelikBasari!$AL239:$AU239,DersMatris_Degerlendirme!J$15:J$24)/(SUM(DersMatris_Degerlendirme!J$15:J$24))))/2,0))*(DersMatris!$I$12/100)</f>
        <v>0</v>
      </c>
      <c r="L239" s="204" cm="1">
        <f t="array" ref="L239">_xlfn.SINGLE(IFERROR(((MMULT(NotlarYuzdelikBasari!$E239:$N239,DersMatris_Degerlendirme!K$4:K$13)/(SUM(DersMatris_Degerlendirme!K$4:K$13)))+(MMULT(NotlarYuzdelikBasari!$AL239:$AU239,DersMatris_Degerlendirme!K$15:K$24)/(SUM(DersMatris_Degerlendirme!K$15:K$24))))/2,0))*(DersMatris!$J$12/100)</f>
        <v>0</v>
      </c>
      <c r="M239" s="204" cm="1">
        <f t="array" ref="M239">_xlfn.SINGLE(IFERROR(((MMULT(NotlarYuzdelikBasari!$E239:$N239,DersMatris_Degerlendirme!L$4:L$13)/(SUM(DersMatris_Degerlendirme!L$4:L$13)))+(MMULT(NotlarYuzdelikBasari!$AL239:$AU239,DersMatris_Degerlendirme!L$15:L$24)/(SUM(DersMatris_Degerlendirme!L$15:L$24))))/2,0))*(DersMatris!$K$12/100)</f>
        <v>0</v>
      </c>
      <c r="N239" s="204" cm="1">
        <f t="array" ref="N239">_xlfn.SINGLE(IFERROR(((MMULT(NotlarYuzdelikBasari!$E239:$N239,DersMatris_Degerlendirme!M$4:M$13)/(SUM(DersMatris_Degerlendirme!M$4:M$13)))+(MMULT(NotlarYuzdelikBasari!$AL239:$AU239,DersMatris_Degerlendirme!M$15:M$24)/(SUM(DersMatris_Degerlendirme!M$15:M$24))))/2,0))*(DersMatris!$L$12/100)</f>
        <v>0</v>
      </c>
      <c r="O239" s="204" cm="1">
        <f t="array" ref="O239">_xlfn.SINGLE(IFERROR(((MMULT(NotlarYuzdelikBasari!$E239:$N239,DersMatris_Degerlendirme!N$4:N$13)/(SUM(DersMatris_Degerlendirme!N$4:N$13)))+(MMULT(NotlarYuzdelikBasari!$AL239:$AU239,DersMatris_Degerlendirme!N$15:N$24)/(SUM(DersMatris_Degerlendirme!N$15:N$24))))/2,0))*(DersMatris!$M$12/100)</f>
        <v>0</v>
      </c>
      <c r="P239" s="204" cm="1">
        <f t="array" ref="P239">_xlfn.SINGLE(IFERROR(((MMULT(NotlarYuzdelikBasari!$E239:$N239,DersMatris_Degerlendirme!O$4:O$13)/(SUM(DersMatris_Degerlendirme!O$4:O$13)))+(MMULT(NotlarYuzdelikBasari!$AL239:$AU239,DersMatris_Degerlendirme!O$15:O$24)/(SUM(DersMatris_Degerlendirme!O$15:O$24))))/2,0))*(DersMatris!$N$12/100)</f>
        <v>0</v>
      </c>
      <c r="Q239" s="204" cm="1">
        <f t="array" ref="Q239">_xlfn.SINGLE(IFERROR(((MMULT(NotlarYuzdelikBasari!$E239:$N239,DersMatris_Degerlendirme!P$4:P$13)/(SUM(DersMatris_Degerlendirme!P$4:P$13)))+(MMULT(NotlarYuzdelikBasari!$AL239:$AU239,DersMatris_Degerlendirme!P$15:P$24)/(SUM(DersMatris_Degerlendirme!P$15:P$24))))/2,0))*(DersMatris!$O$12/100)</f>
        <v>0</v>
      </c>
      <c r="R239" s="204" cm="1">
        <f t="array" ref="R239">_xlfn.SINGLE(IFERROR(((MMULT(NotlarYuzdelikBasari!$E239:$N239,DersMatris_Degerlendirme!Q$4:Q$13)/(SUM(DersMatris_Degerlendirme!Q$4:Q$13)))+(MMULT(NotlarYuzdelikBasari!$AL239:$AU239,DersMatris_Degerlendirme!Q$15:Q$24)/(SUM(DersMatris_Degerlendirme!Q$15:Q$24))))/2,0))*(DersMatris!$P$12/100)</f>
        <v>0</v>
      </c>
      <c r="S239" s="204" cm="1">
        <f t="array" ref="S239">_xlfn.SINGLE(IFERROR(((MMULT(NotlarYuzdelikBasari!$E239:$N239,DersMatris_Degerlendirme!R$4:R$13)/(SUM(DersMatris_Degerlendirme!R$4:R$13)))+(MMULT(NotlarYuzdelikBasari!$AL239:$AU239,DersMatris_Degerlendirme!R$15:R$24)/(SUM(DersMatris_Degerlendirme!R$15:R$24))))/2,0))*(DersMatris!$Q$12/100)</f>
        <v>0</v>
      </c>
      <c r="U239" s="188">
        <f>IFERROR(
    (
        IFERROR( MMULT(NotlarYuzdelikBasari!$E239:$N239, Degerlendirme!D$4:D$13) / SUM(Degerlendirme!D$4:D$13), 0 ) +
        IFERROR( MMULT(NotlarYuzdelikBasari!$AL239:$AU239, Degerlendirme!D$15:D$24) / SUM(Degerlendirme!D$15:D$24), 0 )
    ) / 2,
    0
)</f>
        <v>0</v>
      </c>
      <c r="V239" s="188">
        <f>IFERROR(
    (
        IFERROR( MMULT(NotlarYuzdelikBasari!$E239:$N239, Degerlendirme!E$4:E$13) / SUM(Degerlendirme!E$4:E$13), 0 ) +
        IFERROR( MMULT(NotlarYuzdelikBasari!$AL239:$AU239, Degerlendirme!E$15:E$24) / SUM(Degerlendirme!E$15:E$24), 0 )
    ) / 2,
    0
)</f>
        <v>0</v>
      </c>
      <c r="W239" s="188">
        <f>IFERROR(
    (
        IFERROR( MMULT(NotlarYuzdelikBasari!$E239:$N239, Degerlendirme!F$4:F$13) / SUM(Degerlendirme!F$4:F$13), 0 ) +
        IFERROR( MMULT(NotlarYuzdelikBasari!$AL239:$AU239, Degerlendirme!F$15:F$24) / SUM(Degerlendirme!F$15:F$24), 0 )
    ) / 2,
    0
)</f>
        <v>0</v>
      </c>
      <c r="X239" s="188">
        <f>IFERROR(
    (
        IFERROR( MMULT(NotlarYuzdelikBasari!$E239:$N239, Degerlendirme!G$4:G$13) / SUM(Degerlendirme!G$4:G$13), 0 ) +
        IFERROR( MMULT(NotlarYuzdelikBasari!$AL239:$AU239, Degerlendirme!G$15:G$24) / SUM(Degerlendirme!G$15:G$24), 0 )
    ) / 2,
    0
)</f>
        <v>0</v>
      </c>
      <c r="Y239" s="188">
        <f>IFERROR(
    (
        IFERROR( MMULT(NotlarYuzdelikBasari!$E239:$N239, Degerlendirme!H$4:H$13) / SUM(Degerlendirme!H$4:H$13), 0 ) +
        IFERROR( MMULT(NotlarYuzdelikBasari!$AL239:$AU239, Degerlendirme!H$15:H$24) / SUM(Degerlendirme!H$15:H$24), 0 )
    ) / 2,
    0
)</f>
        <v>0</v>
      </c>
      <c r="Z239" s="188">
        <f>IFERROR(
    (
        IFERROR( MMULT(NotlarYuzdelikBasari!$E239:$N239, Degerlendirme!I$4:I$13) / SUM(Degerlendirme!I$4:I$13), 0 ) +
        IFERROR( MMULT(NotlarYuzdelikBasari!$AL239:$AU239, Degerlendirme!I$15:I$24) / SUM(Degerlendirme!I$15:I$24), 0 )
    ) / 2,
    0
)</f>
        <v>0</v>
      </c>
      <c r="AA239" s="188">
        <f>IFERROR(
    (
        IFERROR( MMULT(NotlarYuzdelikBasari!$E239:$N239, Degerlendirme!J$4:J$13) / SUM(Degerlendirme!J$4:J$13), 0 ) +
        IFERROR( MMULT(NotlarYuzdelikBasari!$AL239:$AU239, Degerlendirme!J$15:J$24) / SUM(Degerlendirme!J$15:J$24), 0 )
    ) / 2,
    0
)</f>
        <v>0</v>
      </c>
      <c r="AB239" s="188">
        <f>IFERROR(
    (
        IFERROR( MMULT(NotlarYuzdelikBasari!$E239:$N239, Degerlendirme!K$4:K$13) / SUM(Degerlendirme!K$4:K$13), 0 ) +
        IFERROR( MMULT(NotlarYuzdelikBasari!$AL239:$AU239, Degerlendirme!K$15:K$24) / SUM(Degerlendirme!K$15:K$24), 0 )
    ) / 2,
    0
)</f>
        <v>0</v>
      </c>
    </row>
    <row r="240" spans="1:28" x14ac:dyDescent="0.25">
      <c r="A240" s="95">
        <v>238</v>
      </c>
      <c r="B240" s="141" t="str">
        <f>IF(Notlar!B240&lt;&gt;"",Notlar!B240,"")</f>
        <v/>
      </c>
      <c r="C240" s="142" t="str">
        <f>IF(Notlar!C240&lt;&gt;"",Notlar!C240,"")</f>
        <v/>
      </c>
      <c r="D240" s="183" t="str">
        <f>IF(Notlar!D240&lt;&gt;"",Notlar!D240,"")</f>
        <v/>
      </c>
      <c r="E240" s="208" cm="1">
        <f t="array" ref="E240">_xlfn.SINGLE(IFERROR(((MMULT(NotlarYuzdelikBasari!$E240:$N240,DersMatris_Degerlendirme!D$4:D$13)/(SUM(DersMatris_Degerlendirme!D$4:D$13)))+(MMULT(NotlarYuzdelikBasari!$AL240:$AU240,DersMatris_Degerlendirme!D$15:D$24)/(SUM(DersMatris_Degerlendirme!D$15:D$24))))/2,0))*(DersMatris!$C$12/100)</f>
        <v>0</v>
      </c>
      <c r="F240" s="208" cm="1">
        <f t="array" ref="F240">_xlfn.SINGLE(IFERROR(((MMULT(NotlarYuzdelikBasari!$E240:$N240,DersMatris_Degerlendirme!E$4:E$13)/(SUM(DersMatris_Degerlendirme!E$4:E$13)))+(MMULT(NotlarYuzdelikBasari!$AL240:$AU240,DersMatris_Degerlendirme!E$15:E$24)/(SUM(DersMatris_Degerlendirme!E$15:E$24))))/2,0))*(DersMatris!$D$12/100)</f>
        <v>0</v>
      </c>
      <c r="G240" s="204" cm="1">
        <f t="array" ref="G240">_xlfn.SINGLE(IFERROR(((MMULT(NotlarYuzdelikBasari!$E240:$N240,DersMatris_Degerlendirme!F$4:F$13)/(SUM(DersMatris_Degerlendirme!F$4:F$13)))+(MMULT(NotlarYuzdelikBasari!$AL240:$AU240,DersMatris_Degerlendirme!F$15:F$24)/(SUM(DersMatris_Degerlendirme!F$15:F$24))))/2,0))*(DersMatris!$E$12/100)</f>
        <v>0</v>
      </c>
      <c r="H240" s="204" cm="1">
        <f t="array" ref="H240">_xlfn.SINGLE(IFERROR(((MMULT(NotlarYuzdelikBasari!$E240:$N240,DersMatris_Degerlendirme!G$4:G$13)/(SUM(DersMatris_Degerlendirme!G$4:G$13)))+(MMULT(NotlarYuzdelikBasari!$AL240:$AU240,DersMatris_Degerlendirme!G$15:G$24)/(SUM(DersMatris_Degerlendirme!G$15:G$24))))/2,0))*(DersMatris!$F$12/100)</f>
        <v>0</v>
      </c>
      <c r="I240" s="204" cm="1">
        <f t="array" ref="I240">_xlfn.SINGLE(IFERROR(((MMULT(NotlarYuzdelikBasari!$E240:$N240,DersMatris_Degerlendirme!H$4:H$13)/(SUM(DersMatris_Degerlendirme!H$4:H$13)))+(MMULT(NotlarYuzdelikBasari!$AL240:$AU240,DersMatris_Degerlendirme!H$15:H$24)/(SUM(DersMatris_Degerlendirme!H$15:H$24))))/2,0))*(DersMatris!$G$12/100)</f>
        <v>0</v>
      </c>
      <c r="J240" s="204" cm="1">
        <f t="array" ref="J240">_xlfn.SINGLE(IFERROR(((MMULT(NotlarYuzdelikBasari!$E240:$N240,DersMatris_Degerlendirme!I$4:I$13)/(SUM(DersMatris_Degerlendirme!I$4:I$13)))+(MMULT(NotlarYuzdelikBasari!$AL240:$AU240,DersMatris_Degerlendirme!I$15:I$24)/(SUM(DersMatris_Degerlendirme!I$15:I$24))))/2,0))*(DersMatris!$H$12/100)</f>
        <v>0</v>
      </c>
      <c r="K240" s="204" cm="1">
        <f t="array" ref="K240">_xlfn.SINGLE(IFERROR(((MMULT(NotlarYuzdelikBasari!$E240:$N240,DersMatris_Degerlendirme!J$4:J$13)/(SUM(DersMatris_Degerlendirme!J$4:J$13)))+(MMULT(NotlarYuzdelikBasari!$AL240:$AU240,DersMatris_Degerlendirme!J$15:J$24)/(SUM(DersMatris_Degerlendirme!J$15:J$24))))/2,0))*(DersMatris!$I$12/100)</f>
        <v>0</v>
      </c>
      <c r="L240" s="204" cm="1">
        <f t="array" ref="L240">_xlfn.SINGLE(IFERROR(((MMULT(NotlarYuzdelikBasari!$E240:$N240,DersMatris_Degerlendirme!K$4:K$13)/(SUM(DersMatris_Degerlendirme!K$4:K$13)))+(MMULT(NotlarYuzdelikBasari!$AL240:$AU240,DersMatris_Degerlendirme!K$15:K$24)/(SUM(DersMatris_Degerlendirme!K$15:K$24))))/2,0))*(DersMatris!$J$12/100)</f>
        <v>0</v>
      </c>
      <c r="M240" s="204" cm="1">
        <f t="array" ref="M240">_xlfn.SINGLE(IFERROR(((MMULT(NotlarYuzdelikBasari!$E240:$N240,DersMatris_Degerlendirme!L$4:L$13)/(SUM(DersMatris_Degerlendirme!L$4:L$13)))+(MMULT(NotlarYuzdelikBasari!$AL240:$AU240,DersMatris_Degerlendirme!L$15:L$24)/(SUM(DersMatris_Degerlendirme!L$15:L$24))))/2,0))*(DersMatris!$K$12/100)</f>
        <v>0</v>
      </c>
      <c r="N240" s="204" cm="1">
        <f t="array" ref="N240">_xlfn.SINGLE(IFERROR(((MMULT(NotlarYuzdelikBasari!$E240:$N240,DersMatris_Degerlendirme!M$4:M$13)/(SUM(DersMatris_Degerlendirme!M$4:M$13)))+(MMULT(NotlarYuzdelikBasari!$AL240:$AU240,DersMatris_Degerlendirme!M$15:M$24)/(SUM(DersMatris_Degerlendirme!M$15:M$24))))/2,0))*(DersMatris!$L$12/100)</f>
        <v>0</v>
      </c>
      <c r="O240" s="204" cm="1">
        <f t="array" ref="O240">_xlfn.SINGLE(IFERROR(((MMULT(NotlarYuzdelikBasari!$E240:$N240,DersMatris_Degerlendirme!N$4:N$13)/(SUM(DersMatris_Degerlendirme!N$4:N$13)))+(MMULT(NotlarYuzdelikBasari!$AL240:$AU240,DersMatris_Degerlendirme!N$15:N$24)/(SUM(DersMatris_Degerlendirme!N$15:N$24))))/2,0))*(DersMatris!$M$12/100)</f>
        <v>0</v>
      </c>
      <c r="P240" s="204" cm="1">
        <f t="array" ref="P240">_xlfn.SINGLE(IFERROR(((MMULT(NotlarYuzdelikBasari!$E240:$N240,DersMatris_Degerlendirme!O$4:O$13)/(SUM(DersMatris_Degerlendirme!O$4:O$13)))+(MMULT(NotlarYuzdelikBasari!$AL240:$AU240,DersMatris_Degerlendirme!O$15:O$24)/(SUM(DersMatris_Degerlendirme!O$15:O$24))))/2,0))*(DersMatris!$N$12/100)</f>
        <v>0</v>
      </c>
      <c r="Q240" s="204" cm="1">
        <f t="array" ref="Q240">_xlfn.SINGLE(IFERROR(((MMULT(NotlarYuzdelikBasari!$E240:$N240,DersMatris_Degerlendirme!P$4:P$13)/(SUM(DersMatris_Degerlendirme!P$4:P$13)))+(MMULT(NotlarYuzdelikBasari!$AL240:$AU240,DersMatris_Degerlendirme!P$15:P$24)/(SUM(DersMatris_Degerlendirme!P$15:P$24))))/2,0))*(DersMatris!$O$12/100)</f>
        <v>0</v>
      </c>
      <c r="R240" s="204" cm="1">
        <f t="array" ref="R240">_xlfn.SINGLE(IFERROR(((MMULT(NotlarYuzdelikBasari!$E240:$N240,DersMatris_Degerlendirme!Q$4:Q$13)/(SUM(DersMatris_Degerlendirme!Q$4:Q$13)))+(MMULT(NotlarYuzdelikBasari!$AL240:$AU240,DersMatris_Degerlendirme!Q$15:Q$24)/(SUM(DersMatris_Degerlendirme!Q$15:Q$24))))/2,0))*(DersMatris!$P$12/100)</f>
        <v>0</v>
      </c>
      <c r="S240" s="204" cm="1">
        <f t="array" ref="S240">_xlfn.SINGLE(IFERROR(((MMULT(NotlarYuzdelikBasari!$E240:$N240,DersMatris_Degerlendirme!R$4:R$13)/(SUM(DersMatris_Degerlendirme!R$4:R$13)))+(MMULT(NotlarYuzdelikBasari!$AL240:$AU240,DersMatris_Degerlendirme!R$15:R$24)/(SUM(DersMatris_Degerlendirme!R$15:R$24))))/2,0))*(DersMatris!$Q$12/100)</f>
        <v>0</v>
      </c>
      <c r="U240" s="188">
        <f>IFERROR(
    (
        IFERROR( MMULT(NotlarYuzdelikBasari!$E240:$N240, Degerlendirme!D$4:D$13) / SUM(Degerlendirme!D$4:D$13), 0 ) +
        IFERROR( MMULT(NotlarYuzdelikBasari!$AL240:$AU240, Degerlendirme!D$15:D$24) / SUM(Degerlendirme!D$15:D$24), 0 )
    ) / 2,
    0
)</f>
        <v>0</v>
      </c>
      <c r="V240" s="188">
        <f>IFERROR(
    (
        IFERROR( MMULT(NotlarYuzdelikBasari!$E240:$N240, Degerlendirme!E$4:E$13) / SUM(Degerlendirme!E$4:E$13), 0 ) +
        IFERROR( MMULT(NotlarYuzdelikBasari!$AL240:$AU240, Degerlendirme!E$15:E$24) / SUM(Degerlendirme!E$15:E$24), 0 )
    ) / 2,
    0
)</f>
        <v>0</v>
      </c>
      <c r="W240" s="188">
        <f>IFERROR(
    (
        IFERROR( MMULT(NotlarYuzdelikBasari!$E240:$N240, Degerlendirme!F$4:F$13) / SUM(Degerlendirme!F$4:F$13), 0 ) +
        IFERROR( MMULT(NotlarYuzdelikBasari!$AL240:$AU240, Degerlendirme!F$15:F$24) / SUM(Degerlendirme!F$15:F$24), 0 )
    ) / 2,
    0
)</f>
        <v>0</v>
      </c>
      <c r="X240" s="188">
        <f>IFERROR(
    (
        IFERROR( MMULT(NotlarYuzdelikBasari!$E240:$N240, Degerlendirme!G$4:G$13) / SUM(Degerlendirme!G$4:G$13), 0 ) +
        IFERROR( MMULT(NotlarYuzdelikBasari!$AL240:$AU240, Degerlendirme!G$15:G$24) / SUM(Degerlendirme!G$15:G$24), 0 )
    ) / 2,
    0
)</f>
        <v>0</v>
      </c>
      <c r="Y240" s="188">
        <f>IFERROR(
    (
        IFERROR( MMULT(NotlarYuzdelikBasari!$E240:$N240, Degerlendirme!H$4:H$13) / SUM(Degerlendirme!H$4:H$13), 0 ) +
        IFERROR( MMULT(NotlarYuzdelikBasari!$AL240:$AU240, Degerlendirme!H$15:H$24) / SUM(Degerlendirme!H$15:H$24), 0 )
    ) / 2,
    0
)</f>
        <v>0</v>
      </c>
      <c r="Z240" s="188">
        <f>IFERROR(
    (
        IFERROR( MMULT(NotlarYuzdelikBasari!$E240:$N240, Degerlendirme!I$4:I$13) / SUM(Degerlendirme!I$4:I$13), 0 ) +
        IFERROR( MMULT(NotlarYuzdelikBasari!$AL240:$AU240, Degerlendirme!I$15:I$24) / SUM(Degerlendirme!I$15:I$24), 0 )
    ) / 2,
    0
)</f>
        <v>0</v>
      </c>
      <c r="AA240" s="188">
        <f>IFERROR(
    (
        IFERROR( MMULT(NotlarYuzdelikBasari!$E240:$N240, Degerlendirme!J$4:J$13) / SUM(Degerlendirme!J$4:J$13), 0 ) +
        IFERROR( MMULT(NotlarYuzdelikBasari!$AL240:$AU240, Degerlendirme!J$15:J$24) / SUM(Degerlendirme!J$15:J$24), 0 )
    ) / 2,
    0
)</f>
        <v>0</v>
      </c>
      <c r="AB240" s="188">
        <f>IFERROR(
    (
        IFERROR( MMULT(NotlarYuzdelikBasari!$E240:$N240, Degerlendirme!K$4:K$13) / SUM(Degerlendirme!K$4:K$13), 0 ) +
        IFERROR( MMULT(NotlarYuzdelikBasari!$AL240:$AU240, Degerlendirme!K$15:K$24) / SUM(Degerlendirme!K$15:K$24), 0 )
    ) / 2,
    0
)</f>
        <v>0</v>
      </c>
    </row>
    <row r="241" spans="1:28" x14ac:dyDescent="0.25">
      <c r="A241" s="94">
        <v>239</v>
      </c>
      <c r="B241" s="143" t="str">
        <f>IF(Notlar!B241&lt;&gt;"",Notlar!B241,"")</f>
        <v/>
      </c>
      <c r="C241" s="144" t="str">
        <f>IF(Notlar!C241&lt;&gt;"",Notlar!C241,"")</f>
        <v/>
      </c>
      <c r="D241" s="184" t="str">
        <f>IF(Notlar!D241&lt;&gt;"",Notlar!D241,"")</f>
        <v/>
      </c>
      <c r="E241" s="208" cm="1">
        <f t="array" ref="E241">_xlfn.SINGLE(IFERROR(((MMULT(NotlarYuzdelikBasari!$E241:$N241,DersMatris_Degerlendirme!D$4:D$13)/(SUM(DersMatris_Degerlendirme!D$4:D$13)))+(MMULT(NotlarYuzdelikBasari!$AL241:$AU241,DersMatris_Degerlendirme!D$15:D$24)/(SUM(DersMatris_Degerlendirme!D$15:D$24))))/2,0))*(DersMatris!$C$12/100)</f>
        <v>0</v>
      </c>
      <c r="F241" s="208" cm="1">
        <f t="array" ref="F241">_xlfn.SINGLE(IFERROR(((MMULT(NotlarYuzdelikBasari!$E241:$N241,DersMatris_Degerlendirme!E$4:E$13)/(SUM(DersMatris_Degerlendirme!E$4:E$13)))+(MMULT(NotlarYuzdelikBasari!$AL241:$AU241,DersMatris_Degerlendirme!E$15:E$24)/(SUM(DersMatris_Degerlendirme!E$15:E$24))))/2,0))*(DersMatris!$D$12/100)</f>
        <v>0</v>
      </c>
      <c r="G241" s="204" cm="1">
        <f t="array" ref="G241">_xlfn.SINGLE(IFERROR(((MMULT(NotlarYuzdelikBasari!$E241:$N241,DersMatris_Degerlendirme!F$4:F$13)/(SUM(DersMatris_Degerlendirme!F$4:F$13)))+(MMULT(NotlarYuzdelikBasari!$AL241:$AU241,DersMatris_Degerlendirme!F$15:F$24)/(SUM(DersMatris_Degerlendirme!F$15:F$24))))/2,0))*(DersMatris!$E$12/100)</f>
        <v>0</v>
      </c>
      <c r="H241" s="204" cm="1">
        <f t="array" ref="H241">_xlfn.SINGLE(IFERROR(((MMULT(NotlarYuzdelikBasari!$E241:$N241,DersMatris_Degerlendirme!G$4:G$13)/(SUM(DersMatris_Degerlendirme!G$4:G$13)))+(MMULT(NotlarYuzdelikBasari!$AL241:$AU241,DersMatris_Degerlendirme!G$15:G$24)/(SUM(DersMatris_Degerlendirme!G$15:G$24))))/2,0))*(DersMatris!$F$12/100)</f>
        <v>0</v>
      </c>
      <c r="I241" s="204" cm="1">
        <f t="array" ref="I241">_xlfn.SINGLE(IFERROR(((MMULT(NotlarYuzdelikBasari!$E241:$N241,DersMatris_Degerlendirme!H$4:H$13)/(SUM(DersMatris_Degerlendirme!H$4:H$13)))+(MMULT(NotlarYuzdelikBasari!$AL241:$AU241,DersMatris_Degerlendirme!H$15:H$24)/(SUM(DersMatris_Degerlendirme!H$15:H$24))))/2,0))*(DersMatris!$G$12/100)</f>
        <v>0</v>
      </c>
      <c r="J241" s="204" cm="1">
        <f t="array" ref="J241">_xlfn.SINGLE(IFERROR(((MMULT(NotlarYuzdelikBasari!$E241:$N241,DersMatris_Degerlendirme!I$4:I$13)/(SUM(DersMatris_Degerlendirme!I$4:I$13)))+(MMULT(NotlarYuzdelikBasari!$AL241:$AU241,DersMatris_Degerlendirme!I$15:I$24)/(SUM(DersMatris_Degerlendirme!I$15:I$24))))/2,0))*(DersMatris!$H$12/100)</f>
        <v>0</v>
      </c>
      <c r="K241" s="204" cm="1">
        <f t="array" ref="K241">_xlfn.SINGLE(IFERROR(((MMULT(NotlarYuzdelikBasari!$E241:$N241,DersMatris_Degerlendirme!J$4:J$13)/(SUM(DersMatris_Degerlendirme!J$4:J$13)))+(MMULT(NotlarYuzdelikBasari!$AL241:$AU241,DersMatris_Degerlendirme!J$15:J$24)/(SUM(DersMatris_Degerlendirme!J$15:J$24))))/2,0))*(DersMatris!$I$12/100)</f>
        <v>0</v>
      </c>
      <c r="L241" s="204" cm="1">
        <f t="array" ref="L241">_xlfn.SINGLE(IFERROR(((MMULT(NotlarYuzdelikBasari!$E241:$N241,DersMatris_Degerlendirme!K$4:K$13)/(SUM(DersMatris_Degerlendirme!K$4:K$13)))+(MMULT(NotlarYuzdelikBasari!$AL241:$AU241,DersMatris_Degerlendirme!K$15:K$24)/(SUM(DersMatris_Degerlendirme!K$15:K$24))))/2,0))*(DersMatris!$J$12/100)</f>
        <v>0</v>
      </c>
      <c r="M241" s="204" cm="1">
        <f t="array" ref="M241">_xlfn.SINGLE(IFERROR(((MMULT(NotlarYuzdelikBasari!$E241:$N241,DersMatris_Degerlendirme!L$4:L$13)/(SUM(DersMatris_Degerlendirme!L$4:L$13)))+(MMULT(NotlarYuzdelikBasari!$AL241:$AU241,DersMatris_Degerlendirme!L$15:L$24)/(SUM(DersMatris_Degerlendirme!L$15:L$24))))/2,0))*(DersMatris!$K$12/100)</f>
        <v>0</v>
      </c>
      <c r="N241" s="204" cm="1">
        <f t="array" ref="N241">_xlfn.SINGLE(IFERROR(((MMULT(NotlarYuzdelikBasari!$E241:$N241,DersMatris_Degerlendirme!M$4:M$13)/(SUM(DersMatris_Degerlendirme!M$4:M$13)))+(MMULT(NotlarYuzdelikBasari!$AL241:$AU241,DersMatris_Degerlendirme!M$15:M$24)/(SUM(DersMatris_Degerlendirme!M$15:M$24))))/2,0))*(DersMatris!$L$12/100)</f>
        <v>0</v>
      </c>
      <c r="O241" s="204" cm="1">
        <f t="array" ref="O241">_xlfn.SINGLE(IFERROR(((MMULT(NotlarYuzdelikBasari!$E241:$N241,DersMatris_Degerlendirme!N$4:N$13)/(SUM(DersMatris_Degerlendirme!N$4:N$13)))+(MMULT(NotlarYuzdelikBasari!$AL241:$AU241,DersMatris_Degerlendirme!N$15:N$24)/(SUM(DersMatris_Degerlendirme!N$15:N$24))))/2,0))*(DersMatris!$M$12/100)</f>
        <v>0</v>
      </c>
      <c r="P241" s="204" cm="1">
        <f t="array" ref="P241">_xlfn.SINGLE(IFERROR(((MMULT(NotlarYuzdelikBasari!$E241:$N241,DersMatris_Degerlendirme!O$4:O$13)/(SUM(DersMatris_Degerlendirme!O$4:O$13)))+(MMULT(NotlarYuzdelikBasari!$AL241:$AU241,DersMatris_Degerlendirme!O$15:O$24)/(SUM(DersMatris_Degerlendirme!O$15:O$24))))/2,0))*(DersMatris!$N$12/100)</f>
        <v>0</v>
      </c>
      <c r="Q241" s="204" cm="1">
        <f t="array" ref="Q241">_xlfn.SINGLE(IFERROR(((MMULT(NotlarYuzdelikBasari!$E241:$N241,DersMatris_Degerlendirme!P$4:P$13)/(SUM(DersMatris_Degerlendirme!P$4:P$13)))+(MMULT(NotlarYuzdelikBasari!$AL241:$AU241,DersMatris_Degerlendirme!P$15:P$24)/(SUM(DersMatris_Degerlendirme!P$15:P$24))))/2,0))*(DersMatris!$O$12/100)</f>
        <v>0</v>
      </c>
      <c r="R241" s="204" cm="1">
        <f t="array" ref="R241">_xlfn.SINGLE(IFERROR(((MMULT(NotlarYuzdelikBasari!$E241:$N241,DersMatris_Degerlendirme!Q$4:Q$13)/(SUM(DersMatris_Degerlendirme!Q$4:Q$13)))+(MMULT(NotlarYuzdelikBasari!$AL241:$AU241,DersMatris_Degerlendirme!Q$15:Q$24)/(SUM(DersMatris_Degerlendirme!Q$15:Q$24))))/2,0))*(DersMatris!$P$12/100)</f>
        <v>0</v>
      </c>
      <c r="S241" s="204" cm="1">
        <f t="array" ref="S241">_xlfn.SINGLE(IFERROR(((MMULT(NotlarYuzdelikBasari!$E241:$N241,DersMatris_Degerlendirme!R$4:R$13)/(SUM(DersMatris_Degerlendirme!R$4:R$13)))+(MMULT(NotlarYuzdelikBasari!$AL241:$AU241,DersMatris_Degerlendirme!R$15:R$24)/(SUM(DersMatris_Degerlendirme!R$15:R$24))))/2,0))*(DersMatris!$Q$12/100)</f>
        <v>0</v>
      </c>
      <c r="U241" s="188">
        <f>IFERROR(
    (
        IFERROR( MMULT(NotlarYuzdelikBasari!$E241:$N241, Degerlendirme!D$4:D$13) / SUM(Degerlendirme!D$4:D$13), 0 ) +
        IFERROR( MMULT(NotlarYuzdelikBasari!$AL241:$AU241, Degerlendirme!D$15:D$24) / SUM(Degerlendirme!D$15:D$24), 0 )
    ) / 2,
    0
)</f>
        <v>0</v>
      </c>
      <c r="V241" s="188">
        <f>IFERROR(
    (
        IFERROR( MMULT(NotlarYuzdelikBasari!$E241:$N241, Degerlendirme!E$4:E$13) / SUM(Degerlendirme!E$4:E$13), 0 ) +
        IFERROR( MMULT(NotlarYuzdelikBasari!$AL241:$AU241, Degerlendirme!E$15:E$24) / SUM(Degerlendirme!E$15:E$24), 0 )
    ) / 2,
    0
)</f>
        <v>0</v>
      </c>
      <c r="W241" s="188">
        <f>IFERROR(
    (
        IFERROR( MMULT(NotlarYuzdelikBasari!$E241:$N241, Degerlendirme!F$4:F$13) / SUM(Degerlendirme!F$4:F$13), 0 ) +
        IFERROR( MMULT(NotlarYuzdelikBasari!$AL241:$AU241, Degerlendirme!F$15:F$24) / SUM(Degerlendirme!F$15:F$24), 0 )
    ) / 2,
    0
)</f>
        <v>0</v>
      </c>
      <c r="X241" s="188">
        <f>IFERROR(
    (
        IFERROR( MMULT(NotlarYuzdelikBasari!$E241:$N241, Degerlendirme!G$4:G$13) / SUM(Degerlendirme!G$4:G$13), 0 ) +
        IFERROR( MMULT(NotlarYuzdelikBasari!$AL241:$AU241, Degerlendirme!G$15:G$24) / SUM(Degerlendirme!G$15:G$24), 0 )
    ) / 2,
    0
)</f>
        <v>0</v>
      </c>
      <c r="Y241" s="188">
        <f>IFERROR(
    (
        IFERROR( MMULT(NotlarYuzdelikBasari!$E241:$N241, Degerlendirme!H$4:H$13) / SUM(Degerlendirme!H$4:H$13), 0 ) +
        IFERROR( MMULT(NotlarYuzdelikBasari!$AL241:$AU241, Degerlendirme!H$15:H$24) / SUM(Degerlendirme!H$15:H$24), 0 )
    ) / 2,
    0
)</f>
        <v>0</v>
      </c>
      <c r="Z241" s="188">
        <f>IFERROR(
    (
        IFERROR( MMULT(NotlarYuzdelikBasari!$E241:$N241, Degerlendirme!I$4:I$13) / SUM(Degerlendirme!I$4:I$13), 0 ) +
        IFERROR( MMULT(NotlarYuzdelikBasari!$AL241:$AU241, Degerlendirme!I$15:I$24) / SUM(Degerlendirme!I$15:I$24), 0 )
    ) / 2,
    0
)</f>
        <v>0</v>
      </c>
      <c r="AA241" s="188">
        <f>IFERROR(
    (
        IFERROR( MMULT(NotlarYuzdelikBasari!$E241:$N241, Degerlendirme!J$4:J$13) / SUM(Degerlendirme!J$4:J$13), 0 ) +
        IFERROR( MMULT(NotlarYuzdelikBasari!$AL241:$AU241, Degerlendirme!J$15:J$24) / SUM(Degerlendirme!J$15:J$24), 0 )
    ) / 2,
    0
)</f>
        <v>0</v>
      </c>
      <c r="AB241" s="188">
        <f>IFERROR(
    (
        IFERROR( MMULT(NotlarYuzdelikBasari!$E241:$N241, Degerlendirme!K$4:K$13) / SUM(Degerlendirme!K$4:K$13), 0 ) +
        IFERROR( MMULT(NotlarYuzdelikBasari!$AL241:$AU241, Degerlendirme!K$15:K$24) / SUM(Degerlendirme!K$15:K$24), 0 )
    ) / 2,
    0
)</f>
        <v>0</v>
      </c>
    </row>
    <row r="242" spans="1:28" x14ac:dyDescent="0.25">
      <c r="A242" s="95">
        <v>240</v>
      </c>
      <c r="B242" s="141" t="str">
        <f>IF(Notlar!B242&lt;&gt;"",Notlar!B242,"")</f>
        <v/>
      </c>
      <c r="C242" s="142" t="str">
        <f>IF(Notlar!C242&lt;&gt;"",Notlar!C242,"")</f>
        <v/>
      </c>
      <c r="D242" s="183" t="str">
        <f>IF(Notlar!D242&lt;&gt;"",Notlar!D242,"")</f>
        <v/>
      </c>
      <c r="E242" s="208" cm="1">
        <f t="array" ref="E242">_xlfn.SINGLE(IFERROR(((MMULT(NotlarYuzdelikBasari!$E242:$N242,DersMatris_Degerlendirme!D$4:D$13)/(SUM(DersMatris_Degerlendirme!D$4:D$13)))+(MMULT(NotlarYuzdelikBasari!$AL242:$AU242,DersMatris_Degerlendirme!D$15:D$24)/(SUM(DersMatris_Degerlendirme!D$15:D$24))))/2,0))*(DersMatris!$C$12/100)</f>
        <v>0</v>
      </c>
      <c r="F242" s="208" cm="1">
        <f t="array" ref="F242">_xlfn.SINGLE(IFERROR(((MMULT(NotlarYuzdelikBasari!$E242:$N242,DersMatris_Degerlendirme!E$4:E$13)/(SUM(DersMatris_Degerlendirme!E$4:E$13)))+(MMULT(NotlarYuzdelikBasari!$AL242:$AU242,DersMatris_Degerlendirme!E$15:E$24)/(SUM(DersMatris_Degerlendirme!E$15:E$24))))/2,0))*(DersMatris!$D$12/100)</f>
        <v>0</v>
      </c>
      <c r="G242" s="204" cm="1">
        <f t="array" ref="G242">_xlfn.SINGLE(IFERROR(((MMULT(NotlarYuzdelikBasari!$E242:$N242,DersMatris_Degerlendirme!F$4:F$13)/(SUM(DersMatris_Degerlendirme!F$4:F$13)))+(MMULT(NotlarYuzdelikBasari!$AL242:$AU242,DersMatris_Degerlendirme!F$15:F$24)/(SUM(DersMatris_Degerlendirme!F$15:F$24))))/2,0))*(DersMatris!$E$12/100)</f>
        <v>0</v>
      </c>
      <c r="H242" s="204" cm="1">
        <f t="array" ref="H242">_xlfn.SINGLE(IFERROR(((MMULT(NotlarYuzdelikBasari!$E242:$N242,DersMatris_Degerlendirme!G$4:G$13)/(SUM(DersMatris_Degerlendirme!G$4:G$13)))+(MMULT(NotlarYuzdelikBasari!$AL242:$AU242,DersMatris_Degerlendirme!G$15:G$24)/(SUM(DersMatris_Degerlendirme!G$15:G$24))))/2,0))*(DersMatris!$F$12/100)</f>
        <v>0</v>
      </c>
      <c r="I242" s="204" cm="1">
        <f t="array" ref="I242">_xlfn.SINGLE(IFERROR(((MMULT(NotlarYuzdelikBasari!$E242:$N242,DersMatris_Degerlendirme!H$4:H$13)/(SUM(DersMatris_Degerlendirme!H$4:H$13)))+(MMULT(NotlarYuzdelikBasari!$AL242:$AU242,DersMatris_Degerlendirme!H$15:H$24)/(SUM(DersMatris_Degerlendirme!H$15:H$24))))/2,0))*(DersMatris!$G$12/100)</f>
        <v>0</v>
      </c>
      <c r="J242" s="204" cm="1">
        <f t="array" ref="J242">_xlfn.SINGLE(IFERROR(((MMULT(NotlarYuzdelikBasari!$E242:$N242,DersMatris_Degerlendirme!I$4:I$13)/(SUM(DersMatris_Degerlendirme!I$4:I$13)))+(MMULT(NotlarYuzdelikBasari!$AL242:$AU242,DersMatris_Degerlendirme!I$15:I$24)/(SUM(DersMatris_Degerlendirme!I$15:I$24))))/2,0))*(DersMatris!$H$12/100)</f>
        <v>0</v>
      </c>
      <c r="K242" s="204" cm="1">
        <f t="array" ref="K242">_xlfn.SINGLE(IFERROR(((MMULT(NotlarYuzdelikBasari!$E242:$N242,DersMatris_Degerlendirme!J$4:J$13)/(SUM(DersMatris_Degerlendirme!J$4:J$13)))+(MMULT(NotlarYuzdelikBasari!$AL242:$AU242,DersMatris_Degerlendirme!J$15:J$24)/(SUM(DersMatris_Degerlendirme!J$15:J$24))))/2,0))*(DersMatris!$I$12/100)</f>
        <v>0</v>
      </c>
      <c r="L242" s="204" cm="1">
        <f t="array" ref="L242">_xlfn.SINGLE(IFERROR(((MMULT(NotlarYuzdelikBasari!$E242:$N242,DersMatris_Degerlendirme!K$4:K$13)/(SUM(DersMatris_Degerlendirme!K$4:K$13)))+(MMULT(NotlarYuzdelikBasari!$AL242:$AU242,DersMatris_Degerlendirme!K$15:K$24)/(SUM(DersMatris_Degerlendirme!K$15:K$24))))/2,0))*(DersMatris!$J$12/100)</f>
        <v>0</v>
      </c>
      <c r="M242" s="204" cm="1">
        <f t="array" ref="M242">_xlfn.SINGLE(IFERROR(((MMULT(NotlarYuzdelikBasari!$E242:$N242,DersMatris_Degerlendirme!L$4:L$13)/(SUM(DersMatris_Degerlendirme!L$4:L$13)))+(MMULT(NotlarYuzdelikBasari!$AL242:$AU242,DersMatris_Degerlendirme!L$15:L$24)/(SUM(DersMatris_Degerlendirme!L$15:L$24))))/2,0))*(DersMatris!$K$12/100)</f>
        <v>0</v>
      </c>
      <c r="N242" s="204" cm="1">
        <f t="array" ref="N242">_xlfn.SINGLE(IFERROR(((MMULT(NotlarYuzdelikBasari!$E242:$N242,DersMatris_Degerlendirme!M$4:M$13)/(SUM(DersMatris_Degerlendirme!M$4:M$13)))+(MMULT(NotlarYuzdelikBasari!$AL242:$AU242,DersMatris_Degerlendirme!M$15:M$24)/(SUM(DersMatris_Degerlendirme!M$15:M$24))))/2,0))*(DersMatris!$L$12/100)</f>
        <v>0</v>
      </c>
      <c r="O242" s="204" cm="1">
        <f t="array" ref="O242">_xlfn.SINGLE(IFERROR(((MMULT(NotlarYuzdelikBasari!$E242:$N242,DersMatris_Degerlendirme!N$4:N$13)/(SUM(DersMatris_Degerlendirme!N$4:N$13)))+(MMULT(NotlarYuzdelikBasari!$AL242:$AU242,DersMatris_Degerlendirme!N$15:N$24)/(SUM(DersMatris_Degerlendirme!N$15:N$24))))/2,0))*(DersMatris!$M$12/100)</f>
        <v>0</v>
      </c>
      <c r="P242" s="204" cm="1">
        <f t="array" ref="P242">_xlfn.SINGLE(IFERROR(((MMULT(NotlarYuzdelikBasari!$E242:$N242,DersMatris_Degerlendirme!O$4:O$13)/(SUM(DersMatris_Degerlendirme!O$4:O$13)))+(MMULT(NotlarYuzdelikBasari!$AL242:$AU242,DersMatris_Degerlendirme!O$15:O$24)/(SUM(DersMatris_Degerlendirme!O$15:O$24))))/2,0))*(DersMatris!$N$12/100)</f>
        <v>0</v>
      </c>
      <c r="Q242" s="204" cm="1">
        <f t="array" ref="Q242">_xlfn.SINGLE(IFERROR(((MMULT(NotlarYuzdelikBasari!$E242:$N242,DersMatris_Degerlendirme!P$4:P$13)/(SUM(DersMatris_Degerlendirme!P$4:P$13)))+(MMULT(NotlarYuzdelikBasari!$AL242:$AU242,DersMatris_Degerlendirme!P$15:P$24)/(SUM(DersMatris_Degerlendirme!P$15:P$24))))/2,0))*(DersMatris!$O$12/100)</f>
        <v>0</v>
      </c>
      <c r="R242" s="204" cm="1">
        <f t="array" ref="R242">_xlfn.SINGLE(IFERROR(((MMULT(NotlarYuzdelikBasari!$E242:$N242,DersMatris_Degerlendirme!Q$4:Q$13)/(SUM(DersMatris_Degerlendirme!Q$4:Q$13)))+(MMULT(NotlarYuzdelikBasari!$AL242:$AU242,DersMatris_Degerlendirme!Q$15:Q$24)/(SUM(DersMatris_Degerlendirme!Q$15:Q$24))))/2,0))*(DersMatris!$P$12/100)</f>
        <v>0</v>
      </c>
      <c r="S242" s="204" cm="1">
        <f t="array" ref="S242">_xlfn.SINGLE(IFERROR(((MMULT(NotlarYuzdelikBasari!$E242:$N242,DersMatris_Degerlendirme!R$4:R$13)/(SUM(DersMatris_Degerlendirme!R$4:R$13)))+(MMULT(NotlarYuzdelikBasari!$AL242:$AU242,DersMatris_Degerlendirme!R$15:R$24)/(SUM(DersMatris_Degerlendirme!R$15:R$24))))/2,0))*(DersMatris!$Q$12/100)</f>
        <v>0</v>
      </c>
      <c r="U242" s="188">
        <f>IFERROR(
    (
        IFERROR( MMULT(NotlarYuzdelikBasari!$E242:$N242, Degerlendirme!D$4:D$13) / SUM(Degerlendirme!D$4:D$13), 0 ) +
        IFERROR( MMULT(NotlarYuzdelikBasari!$AL242:$AU242, Degerlendirme!D$15:D$24) / SUM(Degerlendirme!D$15:D$24), 0 )
    ) / 2,
    0
)</f>
        <v>0</v>
      </c>
      <c r="V242" s="188">
        <f>IFERROR(
    (
        IFERROR( MMULT(NotlarYuzdelikBasari!$E242:$N242, Degerlendirme!E$4:E$13) / SUM(Degerlendirme!E$4:E$13), 0 ) +
        IFERROR( MMULT(NotlarYuzdelikBasari!$AL242:$AU242, Degerlendirme!E$15:E$24) / SUM(Degerlendirme!E$15:E$24), 0 )
    ) / 2,
    0
)</f>
        <v>0</v>
      </c>
      <c r="W242" s="188">
        <f>IFERROR(
    (
        IFERROR( MMULT(NotlarYuzdelikBasari!$E242:$N242, Degerlendirme!F$4:F$13) / SUM(Degerlendirme!F$4:F$13), 0 ) +
        IFERROR( MMULT(NotlarYuzdelikBasari!$AL242:$AU242, Degerlendirme!F$15:F$24) / SUM(Degerlendirme!F$15:F$24), 0 )
    ) / 2,
    0
)</f>
        <v>0</v>
      </c>
      <c r="X242" s="188">
        <f>IFERROR(
    (
        IFERROR( MMULT(NotlarYuzdelikBasari!$E242:$N242, Degerlendirme!G$4:G$13) / SUM(Degerlendirme!G$4:G$13), 0 ) +
        IFERROR( MMULT(NotlarYuzdelikBasari!$AL242:$AU242, Degerlendirme!G$15:G$24) / SUM(Degerlendirme!G$15:G$24), 0 )
    ) / 2,
    0
)</f>
        <v>0</v>
      </c>
      <c r="Y242" s="188">
        <f>IFERROR(
    (
        IFERROR( MMULT(NotlarYuzdelikBasari!$E242:$N242, Degerlendirme!H$4:H$13) / SUM(Degerlendirme!H$4:H$13), 0 ) +
        IFERROR( MMULT(NotlarYuzdelikBasari!$AL242:$AU242, Degerlendirme!H$15:H$24) / SUM(Degerlendirme!H$15:H$24), 0 )
    ) / 2,
    0
)</f>
        <v>0</v>
      </c>
      <c r="Z242" s="188">
        <f>IFERROR(
    (
        IFERROR( MMULT(NotlarYuzdelikBasari!$E242:$N242, Degerlendirme!I$4:I$13) / SUM(Degerlendirme!I$4:I$13), 0 ) +
        IFERROR( MMULT(NotlarYuzdelikBasari!$AL242:$AU242, Degerlendirme!I$15:I$24) / SUM(Degerlendirme!I$15:I$24), 0 )
    ) / 2,
    0
)</f>
        <v>0</v>
      </c>
      <c r="AA242" s="188">
        <f>IFERROR(
    (
        IFERROR( MMULT(NotlarYuzdelikBasari!$E242:$N242, Degerlendirme!J$4:J$13) / SUM(Degerlendirme!J$4:J$13), 0 ) +
        IFERROR( MMULT(NotlarYuzdelikBasari!$AL242:$AU242, Degerlendirme!J$15:J$24) / SUM(Degerlendirme!J$15:J$24), 0 )
    ) / 2,
    0
)</f>
        <v>0</v>
      </c>
      <c r="AB242" s="188">
        <f>IFERROR(
    (
        IFERROR( MMULT(NotlarYuzdelikBasari!$E242:$N242, Degerlendirme!K$4:K$13) / SUM(Degerlendirme!K$4:K$13), 0 ) +
        IFERROR( MMULT(NotlarYuzdelikBasari!$AL242:$AU242, Degerlendirme!K$15:K$24) / SUM(Degerlendirme!K$15:K$24), 0 )
    ) / 2,
    0
)</f>
        <v>0</v>
      </c>
    </row>
    <row r="243" spans="1:28" x14ac:dyDescent="0.25">
      <c r="A243" s="94">
        <v>241</v>
      </c>
      <c r="B243" s="143" t="str">
        <f>IF(Notlar!B243&lt;&gt;"",Notlar!B243,"")</f>
        <v/>
      </c>
      <c r="C243" s="144" t="str">
        <f>IF(Notlar!C243&lt;&gt;"",Notlar!C243,"")</f>
        <v/>
      </c>
      <c r="D243" s="184" t="str">
        <f>IF(Notlar!D243&lt;&gt;"",Notlar!D243,"")</f>
        <v/>
      </c>
      <c r="E243" s="208" cm="1">
        <f t="array" ref="E243">_xlfn.SINGLE(IFERROR(((MMULT(NotlarYuzdelikBasari!$E243:$N243,DersMatris_Degerlendirme!D$4:D$13)/(SUM(DersMatris_Degerlendirme!D$4:D$13)))+(MMULT(NotlarYuzdelikBasari!$AL243:$AU243,DersMatris_Degerlendirme!D$15:D$24)/(SUM(DersMatris_Degerlendirme!D$15:D$24))))/2,0))*(DersMatris!$C$12/100)</f>
        <v>0</v>
      </c>
      <c r="F243" s="208" cm="1">
        <f t="array" ref="F243">_xlfn.SINGLE(IFERROR(((MMULT(NotlarYuzdelikBasari!$E243:$N243,DersMatris_Degerlendirme!E$4:E$13)/(SUM(DersMatris_Degerlendirme!E$4:E$13)))+(MMULT(NotlarYuzdelikBasari!$AL243:$AU243,DersMatris_Degerlendirme!E$15:E$24)/(SUM(DersMatris_Degerlendirme!E$15:E$24))))/2,0))*(DersMatris!$D$12/100)</f>
        <v>0</v>
      </c>
      <c r="G243" s="204" cm="1">
        <f t="array" ref="G243">_xlfn.SINGLE(IFERROR(((MMULT(NotlarYuzdelikBasari!$E243:$N243,DersMatris_Degerlendirme!F$4:F$13)/(SUM(DersMatris_Degerlendirme!F$4:F$13)))+(MMULT(NotlarYuzdelikBasari!$AL243:$AU243,DersMatris_Degerlendirme!F$15:F$24)/(SUM(DersMatris_Degerlendirme!F$15:F$24))))/2,0))*(DersMatris!$E$12/100)</f>
        <v>0</v>
      </c>
      <c r="H243" s="204" cm="1">
        <f t="array" ref="H243">_xlfn.SINGLE(IFERROR(((MMULT(NotlarYuzdelikBasari!$E243:$N243,DersMatris_Degerlendirme!G$4:G$13)/(SUM(DersMatris_Degerlendirme!G$4:G$13)))+(MMULT(NotlarYuzdelikBasari!$AL243:$AU243,DersMatris_Degerlendirme!G$15:G$24)/(SUM(DersMatris_Degerlendirme!G$15:G$24))))/2,0))*(DersMatris!$F$12/100)</f>
        <v>0</v>
      </c>
      <c r="I243" s="204" cm="1">
        <f t="array" ref="I243">_xlfn.SINGLE(IFERROR(((MMULT(NotlarYuzdelikBasari!$E243:$N243,DersMatris_Degerlendirme!H$4:H$13)/(SUM(DersMatris_Degerlendirme!H$4:H$13)))+(MMULT(NotlarYuzdelikBasari!$AL243:$AU243,DersMatris_Degerlendirme!H$15:H$24)/(SUM(DersMatris_Degerlendirme!H$15:H$24))))/2,0))*(DersMatris!$G$12/100)</f>
        <v>0</v>
      </c>
      <c r="J243" s="204" cm="1">
        <f t="array" ref="J243">_xlfn.SINGLE(IFERROR(((MMULT(NotlarYuzdelikBasari!$E243:$N243,DersMatris_Degerlendirme!I$4:I$13)/(SUM(DersMatris_Degerlendirme!I$4:I$13)))+(MMULT(NotlarYuzdelikBasari!$AL243:$AU243,DersMatris_Degerlendirme!I$15:I$24)/(SUM(DersMatris_Degerlendirme!I$15:I$24))))/2,0))*(DersMatris!$H$12/100)</f>
        <v>0</v>
      </c>
      <c r="K243" s="204" cm="1">
        <f t="array" ref="K243">_xlfn.SINGLE(IFERROR(((MMULT(NotlarYuzdelikBasari!$E243:$N243,DersMatris_Degerlendirme!J$4:J$13)/(SUM(DersMatris_Degerlendirme!J$4:J$13)))+(MMULT(NotlarYuzdelikBasari!$AL243:$AU243,DersMatris_Degerlendirme!J$15:J$24)/(SUM(DersMatris_Degerlendirme!J$15:J$24))))/2,0))*(DersMatris!$I$12/100)</f>
        <v>0</v>
      </c>
      <c r="L243" s="204" cm="1">
        <f t="array" ref="L243">_xlfn.SINGLE(IFERROR(((MMULT(NotlarYuzdelikBasari!$E243:$N243,DersMatris_Degerlendirme!K$4:K$13)/(SUM(DersMatris_Degerlendirme!K$4:K$13)))+(MMULT(NotlarYuzdelikBasari!$AL243:$AU243,DersMatris_Degerlendirme!K$15:K$24)/(SUM(DersMatris_Degerlendirme!K$15:K$24))))/2,0))*(DersMatris!$J$12/100)</f>
        <v>0</v>
      </c>
      <c r="M243" s="204" cm="1">
        <f t="array" ref="M243">_xlfn.SINGLE(IFERROR(((MMULT(NotlarYuzdelikBasari!$E243:$N243,DersMatris_Degerlendirme!L$4:L$13)/(SUM(DersMatris_Degerlendirme!L$4:L$13)))+(MMULT(NotlarYuzdelikBasari!$AL243:$AU243,DersMatris_Degerlendirme!L$15:L$24)/(SUM(DersMatris_Degerlendirme!L$15:L$24))))/2,0))*(DersMatris!$K$12/100)</f>
        <v>0</v>
      </c>
      <c r="N243" s="204" cm="1">
        <f t="array" ref="N243">_xlfn.SINGLE(IFERROR(((MMULT(NotlarYuzdelikBasari!$E243:$N243,DersMatris_Degerlendirme!M$4:M$13)/(SUM(DersMatris_Degerlendirme!M$4:M$13)))+(MMULT(NotlarYuzdelikBasari!$AL243:$AU243,DersMatris_Degerlendirme!M$15:M$24)/(SUM(DersMatris_Degerlendirme!M$15:M$24))))/2,0))*(DersMatris!$L$12/100)</f>
        <v>0</v>
      </c>
      <c r="O243" s="204" cm="1">
        <f t="array" ref="O243">_xlfn.SINGLE(IFERROR(((MMULT(NotlarYuzdelikBasari!$E243:$N243,DersMatris_Degerlendirme!N$4:N$13)/(SUM(DersMatris_Degerlendirme!N$4:N$13)))+(MMULT(NotlarYuzdelikBasari!$AL243:$AU243,DersMatris_Degerlendirme!N$15:N$24)/(SUM(DersMatris_Degerlendirme!N$15:N$24))))/2,0))*(DersMatris!$M$12/100)</f>
        <v>0</v>
      </c>
      <c r="P243" s="204" cm="1">
        <f t="array" ref="P243">_xlfn.SINGLE(IFERROR(((MMULT(NotlarYuzdelikBasari!$E243:$N243,DersMatris_Degerlendirme!O$4:O$13)/(SUM(DersMatris_Degerlendirme!O$4:O$13)))+(MMULT(NotlarYuzdelikBasari!$AL243:$AU243,DersMatris_Degerlendirme!O$15:O$24)/(SUM(DersMatris_Degerlendirme!O$15:O$24))))/2,0))*(DersMatris!$N$12/100)</f>
        <v>0</v>
      </c>
      <c r="Q243" s="204" cm="1">
        <f t="array" ref="Q243">_xlfn.SINGLE(IFERROR(((MMULT(NotlarYuzdelikBasari!$E243:$N243,DersMatris_Degerlendirme!P$4:P$13)/(SUM(DersMatris_Degerlendirme!P$4:P$13)))+(MMULT(NotlarYuzdelikBasari!$AL243:$AU243,DersMatris_Degerlendirme!P$15:P$24)/(SUM(DersMatris_Degerlendirme!P$15:P$24))))/2,0))*(DersMatris!$O$12/100)</f>
        <v>0</v>
      </c>
      <c r="R243" s="204" cm="1">
        <f t="array" ref="R243">_xlfn.SINGLE(IFERROR(((MMULT(NotlarYuzdelikBasari!$E243:$N243,DersMatris_Degerlendirme!Q$4:Q$13)/(SUM(DersMatris_Degerlendirme!Q$4:Q$13)))+(MMULT(NotlarYuzdelikBasari!$AL243:$AU243,DersMatris_Degerlendirme!Q$15:Q$24)/(SUM(DersMatris_Degerlendirme!Q$15:Q$24))))/2,0))*(DersMatris!$P$12/100)</f>
        <v>0</v>
      </c>
      <c r="S243" s="204" cm="1">
        <f t="array" ref="S243">_xlfn.SINGLE(IFERROR(((MMULT(NotlarYuzdelikBasari!$E243:$N243,DersMatris_Degerlendirme!R$4:R$13)/(SUM(DersMatris_Degerlendirme!R$4:R$13)))+(MMULT(NotlarYuzdelikBasari!$AL243:$AU243,DersMatris_Degerlendirme!R$15:R$24)/(SUM(DersMatris_Degerlendirme!R$15:R$24))))/2,0))*(DersMatris!$Q$12/100)</f>
        <v>0</v>
      </c>
      <c r="U243" s="188">
        <f>IFERROR(
    (
        IFERROR( MMULT(NotlarYuzdelikBasari!$E243:$N243, Degerlendirme!D$4:D$13) / SUM(Degerlendirme!D$4:D$13), 0 ) +
        IFERROR( MMULT(NotlarYuzdelikBasari!$AL243:$AU243, Degerlendirme!D$15:D$24) / SUM(Degerlendirme!D$15:D$24), 0 )
    ) / 2,
    0
)</f>
        <v>0</v>
      </c>
      <c r="V243" s="188">
        <f>IFERROR(
    (
        IFERROR( MMULT(NotlarYuzdelikBasari!$E243:$N243, Degerlendirme!E$4:E$13) / SUM(Degerlendirme!E$4:E$13), 0 ) +
        IFERROR( MMULT(NotlarYuzdelikBasari!$AL243:$AU243, Degerlendirme!E$15:E$24) / SUM(Degerlendirme!E$15:E$24), 0 )
    ) / 2,
    0
)</f>
        <v>0</v>
      </c>
      <c r="W243" s="188">
        <f>IFERROR(
    (
        IFERROR( MMULT(NotlarYuzdelikBasari!$E243:$N243, Degerlendirme!F$4:F$13) / SUM(Degerlendirme!F$4:F$13), 0 ) +
        IFERROR( MMULT(NotlarYuzdelikBasari!$AL243:$AU243, Degerlendirme!F$15:F$24) / SUM(Degerlendirme!F$15:F$24), 0 )
    ) / 2,
    0
)</f>
        <v>0</v>
      </c>
      <c r="X243" s="188">
        <f>IFERROR(
    (
        IFERROR( MMULT(NotlarYuzdelikBasari!$E243:$N243, Degerlendirme!G$4:G$13) / SUM(Degerlendirme!G$4:G$13), 0 ) +
        IFERROR( MMULT(NotlarYuzdelikBasari!$AL243:$AU243, Degerlendirme!G$15:G$24) / SUM(Degerlendirme!G$15:G$24), 0 )
    ) / 2,
    0
)</f>
        <v>0</v>
      </c>
      <c r="Y243" s="188">
        <f>IFERROR(
    (
        IFERROR( MMULT(NotlarYuzdelikBasari!$E243:$N243, Degerlendirme!H$4:H$13) / SUM(Degerlendirme!H$4:H$13), 0 ) +
        IFERROR( MMULT(NotlarYuzdelikBasari!$AL243:$AU243, Degerlendirme!H$15:H$24) / SUM(Degerlendirme!H$15:H$24), 0 )
    ) / 2,
    0
)</f>
        <v>0</v>
      </c>
      <c r="Z243" s="188">
        <f>IFERROR(
    (
        IFERROR( MMULT(NotlarYuzdelikBasari!$E243:$N243, Degerlendirme!I$4:I$13) / SUM(Degerlendirme!I$4:I$13), 0 ) +
        IFERROR( MMULT(NotlarYuzdelikBasari!$AL243:$AU243, Degerlendirme!I$15:I$24) / SUM(Degerlendirme!I$15:I$24), 0 )
    ) / 2,
    0
)</f>
        <v>0</v>
      </c>
      <c r="AA243" s="188">
        <f>IFERROR(
    (
        IFERROR( MMULT(NotlarYuzdelikBasari!$E243:$N243, Degerlendirme!J$4:J$13) / SUM(Degerlendirme!J$4:J$13), 0 ) +
        IFERROR( MMULT(NotlarYuzdelikBasari!$AL243:$AU243, Degerlendirme!J$15:J$24) / SUM(Degerlendirme!J$15:J$24), 0 )
    ) / 2,
    0
)</f>
        <v>0</v>
      </c>
      <c r="AB243" s="188">
        <f>IFERROR(
    (
        IFERROR( MMULT(NotlarYuzdelikBasari!$E243:$N243, Degerlendirme!K$4:K$13) / SUM(Degerlendirme!K$4:K$13), 0 ) +
        IFERROR( MMULT(NotlarYuzdelikBasari!$AL243:$AU243, Degerlendirme!K$15:K$24) / SUM(Degerlendirme!K$15:K$24), 0 )
    ) / 2,
    0
)</f>
        <v>0</v>
      </c>
    </row>
    <row r="244" spans="1:28" x14ac:dyDescent="0.25">
      <c r="A244" s="95">
        <v>242</v>
      </c>
      <c r="B244" s="141" t="str">
        <f>IF(Notlar!B244&lt;&gt;"",Notlar!B244,"")</f>
        <v/>
      </c>
      <c r="C244" s="142" t="str">
        <f>IF(Notlar!C244&lt;&gt;"",Notlar!C244,"")</f>
        <v/>
      </c>
      <c r="D244" s="183" t="str">
        <f>IF(Notlar!D244&lt;&gt;"",Notlar!D244,"")</f>
        <v/>
      </c>
      <c r="E244" s="208" cm="1">
        <f t="array" ref="E244">_xlfn.SINGLE(IFERROR(((MMULT(NotlarYuzdelikBasari!$E244:$N244,DersMatris_Degerlendirme!D$4:D$13)/(SUM(DersMatris_Degerlendirme!D$4:D$13)))+(MMULT(NotlarYuzdelikBasari!$AL244:$AU244,DersMatris_Degerlendirme!D$15:D$24)/(SUM(DersMatris_Degerlendirme!D$15:D$24))))/2,0))*(DersMatris!$C$12/100)</f>
        <v>0</v>
      </c>
      <c r="F244" s="208" cm="1">
        <f t="array" ref="F244">_xlfn.SINGLE(IFERROR(((MMULT(NotlarYuzdelikBasari!$E244:$N244,DersMatris_Degerlendirme!E$4:E$13)/(SUM(DersMatris_Degerlendirme!E$4:E$13)))+(MMULT(NotlarYuzdelikBasari!$AL244:$AU244,DersMatris_Degerlendirme!E$15:E$24)/(SUM(DersMatris_Degerlendirme!E$15:E$24))))/2,0))*(DersMatris!$D$12/100)</f>
        <v>0</v>
      </c>
      <c r="G244" s="204" cm="1">
        <f t="array" ref="G244">_xlfn.SINGLE(IFERROR(((MMULT(NotlarYuzdelikBasari!$E244:$N244,DersMatris_Degerlendirme!F$4:F$13)/(SUM(DersMatris_Degerlendirme!F$4:F$13)))+(MMULT(NotlarYuzdelikBasari!$AL244:$AU244,DersMatris_Degerlendirme!F$15:F$24)/(SUM(DersMatris_Degerlendirme!F$15:F$24))))/2,0))*(DersMatris!$E$12/100)</f>
        <v>0</v>
      </c>
      <c r="H244" s="204" cm="1">
        <f t="array" ref="H244">_xlfn.SINGLE(IFERROR(((MMULT(NotlarYuzdelikBasari!$E244:$N244,DersMatris_Degerlendirme!G$4:G$13)/(SUM(DersMatris_Degerlendirme!G$4:G$13)))+(MMULT(NotlarYuzdelikBasari!$AL244:$AU244,DersMatris_Degerlendirme!G$15:G$24)/(SUM(DersMatris_Degerlendirme!G$15:G$24))))/2,0))*(DersMatris!$F$12/100)</f>
        <v>0</v>
      </c>
      <c r="I244" s="204" cm="1">
        <f t="array" ref="I244">_xlfn.SINGLE(IFERROR(((MMULT(NotlarYuzdelikBasari!$E244:$N244,DersMatris_Degerlendirme!H$4:H$13)/(SUM(DersMatris_Degerlendirme!H$4:H$13)))+(MMULT(NotlarYuzdelikBasari!$AL244:$AU244,DersMatris_Degerlendirme!H$15:H$24)/(SUM(DersMatris_Degerlendirme!H$15:H$24))))/2,0))*(DersMatris!$G$12/100)</f>
        <v>0</v>
      </c>
      <c r="J244" s="204" cm="1">
        <f t="array" ref="J244">_xlfn.SINGLE(IFERROR(((MMULT(NotlarYuzdelikBasari!$E244:$N244,DersMatris_Degerlendirme!I$4:I$13)/(SUM(DersMatris_Degerlendirme!I$4:I$13)))+(MMULT(NotlarYuzdelikBasari!$AL244:$AU244,DersMatris_Degerlendirme!I$15:I$24)/(SUM(DersMatris_Degerlendirme!I$15:I$24))))/2,0))*(DersMatris!$H$12/100)</f>
        <v>0</v>
      </c>
      <c r="K244" s="204" cm="1">
        <f t="array" ref="K244">_xlfn.SINGLE(IFERROR(((MMULT(NotlarYuzdelikBasari!$E244:$N244,DersMatris_Degerlendirme!J$4:J$13)/(SUM(DersMatris_Degerlendirme!J$4:J$13)))+(MMULT(NotlarYuzdelikBasari!$AL244:$AU244,DersMatris_Degerlendirme!J$15:J$24)/(SUM(DersMatris_Degerlendirme!J$15:J$24))))/2,0))*(DersMatris!$I$12/100)</f>
        <v>0</v>
      </c>
      <c r="L244" s="204" cm="1">
        <f t="array" ref="L244">_xlfn.SINGLE(IFERROR(((MMULT(NotlarYuzdelikBasari!$E244:$N244,DersMatris_Degerlendirme!K$4:K$13)/(SUM(DersMatris_Degerlendirme!K$4:K$13)))+(MMULT(NotlarYuzdelikBasari!$AL244:$AU244,DersMatris_Degerlendirme!K$15:K$24)/(SUM(DersMatris_Degerlendirme!K$15:K$24))))/2,0))*(DersMatris!$J$12/100)</f>
        <v>0</v>
      </c>
      <c r="M244" s="204" cm="1">
        <f t="array" ref="M244">_xlfn.SINGLE(IFERROR(((MMULT(NotlarYuzdelikBasari!$E244:$N244,DersMatris_Degerlendirme!L$4:L$13)/(SUM(DersMatris_Degerlendirme!L$4:L$13)))+(MMULT(NotlarYuzdelikBasari!$AL244:$AU244,DersMatris_Degerlendirme!L$15:L$24)/(SUM(DersMatris_Degerlendirme!L$15:L$24))))/2,0))*(DersMatris!$K$12/100)</f>
        <v>0</v>
      </c>
      <c r="N244" s="204" cm="1">
        <f t="array" ref="N244">_xlfn.SINGLE(IFERROR(((MMULT(NotlarYuzdelikBasari!$E244:$N244,DersMatris_Degerlendirme!M$4:M$13)/(SUM(DersMatris_Degerlendirme!M$4:M$13)))+(MMULT(NotlarYuzdelikBasari!$AL244:$AU244,DersMatris_Degerlendirme!M$15:M$24)/(SUM(DersMatris_Degerlendirme!M$15:M$24))))/2,0))*(DersMatris!$L$12/100)</f>
        <v>0</v>
      </c>
      <c r="O244" s="204" cm="1">
        <f t="array" ref="O244">_xlfn.SINGLE(IFERROR(((MMULT(NotlarYuzdelikBasari!$E244:$N244,DersMatris_Degerlendirme!N$4:N$13)/(SUM(DersMatris_Degerlendirme!N$4:N$13)))+(MMULT(NotlarYuzdelikBasari!$AL244:$AU244,DersMatris_Degerlendirme!N$15:N$24)/(SUM(DersMatris_Degerlendirme!N$15:N$24))))/2,0))*(DersMatris!$M$12/100)</f>
        <v>0</v>
      </c>
      <c r="P244" s="204" cm="1">
        <f t="array" ref="P244">_xlfn.SINGLE(IFERROR(((MMULT(NotlarYuzdelikBasari!$E244:$N244,DersMatris_Degerlendirme!O$4:O$13)/(SUM(DersMatris_Degerlendirme!O$4:O$13)))+(MMULT(NotlarYuzdelikBasari!$AL244:$AU244,DersMatris_Degerlendirme!O$15:O$24)/(SUM(DersMatris_Degerlendirme!O$15:O$24))))/2,0))*(DersMatris!$N$12/100)</f>
        <v>0</v>
      </c>
      <c r="Q244" s="204" cm="1">
        <f t="array" ref="Q244">_xlfn.SINGLE(IFERROR(((MMULT(NotlarYuzdelikBasari!$E244:$N244,DersMatris_Degerlendirme!P$4:P$13)/(SUM(DersMatris_Degerlendirme!P$4:P$13)))+(MMULT(NotlarYuzdelikBasari!$AL244:$AU244,DersMatris_Degerlendirme!P$15:P$24)/(SUM(DersMatris_Degerlendirme!P$15:P$24))))/2,0))*(DersMatris!$O$12/100)</f>
        <v>0</v>
      </c>
      <c r="R244" s="204" cm="1">
        <f t="array" ref="R244">_xlfn.SINGLE(IFERROR(((MMULT(NotlarYuzdelikBasari!$E244:$N244,DersMatris_Degerlendirme!Q$4:Q$13)/(SUM(DersMatris_Degerlendirme!Q$4:Q$13)))+(MMULT(NotlarYuzdelikBasari!$AL244:$AU244,DersMatris_Degerlendirme!Q$15:Q$24)/(SUM(DersMatris_Degerlendirme!Q$15:Q$24))))/2,0))*(DersMatris!$P$12/100)</f>
        <v>0</v>
      </c>
      <c r="S244" s="204" cm="1">
        <f t="array" ref="S244">_xlfn.SINGLE(IFERROR(((MMULT(NotlarYuzdelikBasari!$E244:$N244,DersMatris_Degerlendirme!R$4:R$13)/(SUM(DersMatris_Degerlendirme!R$4:R$13)))+(MMULT(NotlarYuzdelikBasari!$AL244:$AU244,DersMatris_Degerlendirme!R$15:R$24)/(SUM(DersMatris_Degerlendirme!R$15:R$24))))/2,0))*(DersMatris!$Q$12/100)</f>
        <v>0</v>
      </c>
      <c r="U244" s="188">
        <f>IFERROR(
    (
        IFERROR( MMULT(NotlarYuzdelikBasari!$E244:$N244, Degerlendirme!D$4:D$13) / SUM(Degerlendirme!D$4:D$13), 0 ) +
        IFERROR( MMULT(NotlarYuzdelikBasari!$AL244:$AU244, Degerlendirme!D$15:D$24) / SUM(Degerlendirme!D$15:D$24), 0 )
    ) / 2,
    0
)</f>
        <v>0</v>
      </c>
      <c r="V244" s="188">
        <f>IFERROR(
    (
        IFERROR( MMULT(NotlarYuzdelikBasari!$E244:$N244, Degerlendirme!E$4:E$13) / SUM(Degerlendirme!E$4:E$13), 0 ) +
        IFERROR( MMULT(NotlarYuzdelikBasari!$AL244:$AU244, Degerlendirme!E$15:E$24) / SUM(Degerlendirme!E$15:E$24), 0 )
    ) / 2,
    0
)</f>
        <v>0</v>
      </c>
      <c r="W244" s="188">
        <f>IFERROR(
    (
        IFERROR( MMULT(NotlarYuzdelikBasari!$E244:$N244, Degerlendirme!F$4:F$13) / SUM(Degerlendirme!F$4:F$13), 0 ) +
        IFERROR( MMULT(NotlarYuzdelikBasari!$AL244:$AU244, Degerlendirme!F$15:F$24) / SUM(Degerlendirme!F$15:F$24), 0 )
    ) / 2,
    0
)</f>
        <v>0</v>
      </c>
      <c r="X244" s="188">
        <f>IFERROR(
    (
        IFERROR( MMULT(NotlarYuzdelikBasari!$E244:$N244, Degerlendirme!G$4:G$13) / SUM(Degerlendirme!G$4:G$13), 0 ) +
        IFERROR( MMULT(NotlarYuzdelikBasari!$AL244:$AU244, Degerlendirme!G$15:G$24) / SUM(Degerlendirme!G$15:G$24), 0 )
    ) / 2,
    0
)</f>
        <v>0</v>
      </c>
      <c r="Y244" s="188">
        <f>IFERROR(
    (
        IFERROR( MMULT(NotlarYuzdelikBasari!$E244:$N244, Degerlendirme!H$4:H$13) / SUM(Degerlendirme!H$4:H$13), 0 ) +
        IFERROR( MMULT(NotlarYuzdelikBasari!$AL244:$AU244, Degerlendirme!H$15:H$24) / SUM(Degerlendirme!H$15:H$24), 0 )
    ) / 2,
    0
)</f>
        <v>0</v>
      </c>
      <c r="Z244" s="188">
        <f>IFERROR(
    (
        IFERROR( MMULT(NotlarYuzdelikBasari!$E244:$N244, Degerlendirme!I$4:I$13) / SUM(Degerlendirme!I$4:I$13), 0 ) +
        IFERROR( MMULT(NotlarYuzdelikBasari!$AL244:$AU244, Degerlendirme!I$15:I$24) / SUM(Degerlendirme!I$15:I$24), 0 )
    ) / 2,
    0
)</f>
        <v>0</v>
      </c>
      <c r="AA244" s="188">
        <f>IFERROR(
    (
        IFERROR( MMULT(NotlarYuzdelikBasari!$E244:$N244, Degerlendirme!J$4:J$13) / SUM(Degerlendirme!J$4:J$13), 0 ) +
        IFERROR( MMULT(NotlarYuzdelikBasari!$AL244:$AU244, Degerlendirme!J$15:J$24) / SUM(Degerlendirme!J$15:J$24), 0 )
    ) / 2,
    0
)</f>
        <v>0</v>
      </c>
      <c r="AB244" s="188">
        <f>IFERROR(
    (
        IFERROR( MMULT(NotlarYuzdelikBasari!$E244:$N244, Degerlendirme!K$4:K$13) / SUM(Degerlendirme!K$4:K$13), 0 ) +
        IFERROR( MMULT(NotlarYuzdelikBasari!$AL244:$AU244, Degerlendirme!K$15:K$24) / SUM(Degerlendirme!K$15:K$24), 0 )
    ) / 2,
    0
)</f>
        <v>0</v>
      </c>
    </row>
    <row r="245" spans="1:28" x14ac:dyDescent="0.25">
      <c r="A245" s="94">
        <v>243</v>
      </c>
      <c r="B245" s="143" t="str">
        <f>IF(Notlar!B245&lt;&gt;"",Notlar!B245,"")</f>
        <v/>
      </c>
      <c r="C245" s="144" t="str">
        <f>IF(Notlar!C245&lt;&gt;"",Notlar!C245,"")</f>
        <v/>
      </c>
      <c r="D245" s="184" t="str">
        <f>IF(Notlar!D245&lt;&gt;"",Notlar!D245,"")</f>
        <v/>
      </c>
      <c r="E245" s="208" cm="1">
        <f t="array" ref="E245">_xlfn.SINGLE(IFERROR(((MMULT(NotlarYuzdelikBasari!$E245:$N245,DersMatris_Degerlendirme!D$4:D$13)/(SUM(DersMatris_Degerlendirme!D$4:D$13)))+(MMULT(NotlarYuzdelikBasari!$AL245:$AU245,DersMatris_Degerlendirme!D$15:D$24)/(SUM(DersMatris_Degerlendirme!D$15:D$24))))/2,0))*(DersMatris!$C$12/100)</f>
        <v>0</v>
      </c>
      <c r="F245" s="208" cm="1">
        <f t="array" ref="F245">_xlfn.SINGLE(IFERROR(((MMULT(NotlarYuzdelikBasari!$E245:$N245,DersMatris_Degerlendirme!E$4:E$13)/(SUM(DersMatris_Degerlendirme!E$4:E$13)))+(MMULT(NotlarYuzdelikBasari!$AL245:$AU245,DersMatris_Degerlendirme!E$15:E$24)/(SUM(DersMatris_Degerlendirme!E$15:E$24))))/2,0))*(DersMatris!$D$12/100)</f>
        <v>0</v>
      </c>
      <c r="G245" s="204" cm="1">
        <f t="array" ref="G245">_xlfn.SINGLE(IFERROR(((MMULT(NotlarYuzdelikBasari!$E245:$N245,DersMatris_Degerlendirme!F$4:F$13)/(SUM(DersMatris_Degerlendirme!F$4:F$13)))+(MMULT(NotlarYuzdelikBasari!$AL245:$AU245,DersMatris_Degerlendirme!F$15:F$24)/(SUM(DersMatris_Degerlendirme!F$15:F$24))))/2,0))*(DersMatris!$E$12/100)</f>
        <v>0</v>
      </c>
      <c r="H245" s="204" cm="1">
        <f t="array" ref="H245">_xlfn.SINGLE(IFERROR(((MMULT(NotlarYuzdelikBasari!$E245:$N245,DersMatris_Degerlendirme!G$4:G$13)/(SUM(DersMatris_Degerlendirme!G$4:G$13)))+(MMULT(NotlarYuzdelikBasari!$AL245:$AU245,DersMatris_Degerlendirme!G$15:G$24)/(SUM(DersMatris_Degerlendirme!G$15:G$24))))/2,0))*(DersMatris!$F$12/100)</f>
        <v>0</v>
      </c>
      <c r="I245" s="204" cm="1">
        <f t="array" ref="I245">_xlfn.SINGLE(IFERROR(((MMULT(NotlarYuzdelikBasari!$E245:$N245,DersMatris_Degerlendirme!H$4:H$13)/(SUM(DersMatris_Degerlendirme!H$4:H$13)))+(MMULT(NotlarYuzdelikBasari!$AL245:$AU245,DersMatris_Degerlendirme!H$15:H$24)/(SUM(DersMatris_Degerlendirme!H$15:H$24))))/2,0))*(DersMatris!$G$12/100)</f>
        <v>0</v>
      </c>
      <c r="J245" s="204" cm="1">
        <f t="array" ref="J245">_xlfn.SINGLE(IFERROR(((MMULT(NotlarYuzdelikBasari!$E245:$N245,DersMatris_Degerlendirme!I$4:I$13)/(SUM(DersMatris_Degerlendirme!I$4:I$13)))+(MMULT(NotlarYuzdelikBasari!$AL245:$AU245,DersMatris_Degerlendirme!I$15:I$24)/(SUM(DersMatris_Degerlendirme!I$15:I$24))))/2,0))*(DersMatris!$H$12/100)</f>
        <v>0</v>
      </c>
      <c r="K245" s="204" cm="1">
        <f t="array" ref="K245">_xlfn.SINGLE(IFERROR(((MMULT(NotlarYuzdelikBasari!$E245:$N245,DersMatris_Degerlendirme!J$4:J$13)/(SUM(DersMatris_Degerlendirme!J$4:J$13)))+(MMULT(NotlarYuzdelikBasari!$AL245:$AU245,DersMatris_Degerlendirme!J$15:J$24)/(SUM(DersMatris_Degerlendirme!J$15:J$24))))/2,0))*(DersMatris!$I$12/100)</f>
        <v>0</v>
      </c>
      <c r="L245" s="204" cm="1">
        <f t="array" ref="L245">_xlfn.SINGLE(IFERROR(((MMULT(NotlarYuzdelikBasari!$E245:$N245,DersMatris_Degerlendirme!K$4:K$13)/(SUM(DersMatris_Degerlendirme!K$4:K$13)))+(MMULT(NotlarYuzdelikBasari!$AL245:$AU245,DersMatris_Degerlendirme!K$15:K$24)/(SUM(DersMatris_Degerlendirme!K$15:K$24))))/2,0))*(DersMatris!$J$12/100)</f>
        <v>0</v>
      </c>
      <c r="M245" s="204" cm="1">
        <f t="array" ref="M245">_xlfn.SINGLE(IFERROR(((MMULT(NotlarYuzdelikBasari!$E245:$N245,DersMatris_Degerlendirme!L$4:L$13)/(SUM(DersMatris_Degerlendirme!L$4:L$13)))+(MMULT(NotlarYuzdelikBasari!$AL245:$AU245,DersMatris_Degerlendirme!L$15:L$24)/(SUM(DersMatris_Degerlendirme!L$15:L$24))))/2,0))*(DersMatris!$K$12/100)</f>
        <v>0</v>
      </c>
      <c r="N245" s="204" cm="1">
        <f t="array" ref="N245">_xlfn.SINGLE(IFERROR(((MMULT(NotlarYuzdelikBasari!$E245:$N245,DersMatris_Degerlendirme!M$4:M$13)/(SUM(DersMatris_Degerlendirme!M$4:M$13)))+(MMULT(NotlarYuzdelikBasari!$AL245:$AU245,DersMatris_Degerlendirme!M$15:M$24)/(SUM(DersMatris_Degerlendirme!M$15:M$24))))/2,0))*(DersMatris!$L$12/100)</f>
        <v>0</v>
      </c>
      <c r="O245" s="204" cm="1">
        <f t="array" ref="O245">_xlfn.SINGLE(IFERROR(((MMULT(NotlarYuzdelikBasari!$E245:$N245,DersMatris_Degerlendirme!N$4:N$13)/(SUM(DersMatris_Degerlendirme!N$4:N$13)))+(MMULT(NotlarYuzdelikBasari!$AL245:$AU245,DersMatris_Degerlendirme!N$15:N$24)/(SUM(DersMatris_Degerlendirme!N$15:N$24))))/2,0))*(DersMatris!$M$12/100)</f>
        <v>0</v>
      </c>
      <c r="P245" s="204" cm="1">
        <f t="array" ref="P245">_xlfn.SINGLE(IFERROR(((MMULT(NotlarYuzdelikBasari!$E245:$N245,DersMatris_Degerlendirme!O$4:O$13)/(SUM(DersMatris_Degerlendirme!O$4:O$13)))+(MMULT(NotlarYuzdelikBasari!$AL245:$AU245,DersMatris_Degerlendirme!O$15:O$24)/(SUM(DersMatris_Degerlendirme!O$15:O$24))))/2,0))*(DersMatris!$N$12/100)</f>
        <v>0</v>
      </c>
      <c r="Q245" s="204" cm="1">
        <f t="array" ref="Q245">_xlfn.SINGLE(IFERROR(((MMULT(NotlarYuzdelikBasari!$E245:$N245,DersMatris_Degerlendirme!P$4:P$13)/(SUM(DersMatris_Degerlendirme!P$4:P$13)))+(MMULT(NotlarYuzdelikBasari!$AL245:$AU245,DersMatris_Degerlendirme!P$15:P$24)/(SUM(DersMatris_Degerlendirme!P$15:P$24))))/2,0))*(DersMatris!$O$12/100)</f>
        <v>0</v>
      </c>
      <c r="R245" s="204" cm="1">
        <f t="array" ref="R245">_xlfn.SINGLE(IFERROR(((MMULT(NotlarYuzdelikBasari!$E245:$N245,DersMatris_Degerlendirme!Q$4:Q$13)/(SUM(DersMatris_Degerlendirme!Q$4:Q$13)))+(MMULT(NotlarYuzdelikBasari!$AL245:$AU245,DersMatris_Degerlendirme!Q$15:Q$24)/(SUM(DersMatris_Degerlendirme!Q$15:Q$24))))/2,0))*(DersMatris!$P$12/100)</f>
        <v>0</v>
      </c>
      <c r="S245" s="204" cm="1">
        <f t="array" ref="S245">_xlfn.SINGLE(IFERROR(((MMULT(NotlarYuzdelikBasari!$E245:$N245,DersMatris_Degerlendirme!R$4:R$13)/(SUM(DersMatris_Degerlendirme!R$4:R$13)))+(MMULT(NotlarYuzdelikBasari!$AL245:$AU245,DersMatris_Degerlendirme!R$15:R$24)/(SUM(DersMatris_Degerlendirme!R$15:R$24))))/2,0))*(DersMatris!$Q$12/100)</f>
        <v>0</v>
      </c>
      <c r="U245" s="188">
        <f>IFERROR(
    (
        IFERROR( MMULT(NotlarYuzdelikBasari!$E245:$N245, Degerlendirme!D$4:D$13) / SUM(Degerlendirme!D$4:D$13), 0 ) +
        IFERROR( MMULT(NotlarYuzdelikBasari!$AL245:$AU245, Degerlendirme!D$15:D$24) / SUM(Degerlendirme!D$15:D$24), 0 )
    ) / 2,
    0
)</f>
        <v>0</v>
      </c>
      <c r="V245" s="188">
        <f>IFERROR(
    (
        IFERROR( MMULT(NotlarYuzdelikBasari!$E245:$N245, Degerlendirme!E$4:E$13) / SUM(Degerlendirme!E$4:E$13), 0 ) +
        IFERROR( MMULT(NotlarYuzdelikBasari!$AL245:$AU245, Degerlendirme!E$15:E$24) / SUM(Degerlendirme!E$15:E$24), 0 )
    ) / 2,
    0
)</f>
        <v>0</v>
      </c>
      <c r="W245" s="188">
        <f>IFERROR(
    (
        IFERROR( MMULT(NotlarYuzdelikBasari!$E245:$N245, Degerlendirme!F$4:F$13) / SUM(Degerlendirme!F$4:F$13), 0 ) +
        IFERROR( MMULT(NotlarYuzdelikBasari!$AL245:$AU245, Degerlendirme!F$15:F$24) / SUM(Degerlendirme!F$15:F$24), 0 )
    ) / 2,
    0
)</f>
        <v>0</v>
      </c>
      <c r="X245" s="188">
        <f>IFERROR(
    (
        IFERROR( MMULT(NotlarYuzdelikBasari!$E245:$N245, Degerlendirme!G$4:G$13) / SUM(Degerlendirme!G$4:G$13), 0 ) +
        IFERROR( MMULT(NotlarYuzdelikBasari!$AL245:$AU245, Degerlendirme!G$15:G$24) / SUM(Degerlendirme!G$15:G$24), 0 )
    ) / 2,
    0
)</f>
        <v>0</v>
      </c>
      <c r="Y245" s="188">
        <f>IFERROR(
    (
        IFERROR( MMULT(NotlarYuzdelikBasari!$E245:$N245, Degerlendirme!H$4:H$13) / SUM(Degerlendirme!H$4:H$13), 0 ) +
        IFERROR( MMULT(NotlarYuzdelikBasari!$AL245:$AU245, Degerlendirme!H$15:H$24) / SUM(Degerlendirme!H$15:H$24), 0 )
    ) / 2,
    0
)</f>
        <v>0</v>
      </c>
      <c r="Z245" s="188">
        <f>IFERROR(
    (
        IFERROR( MMULT(NotlarYuzdelikBasari!$E245:$N245, Degerlendirme!I$4:I$13) / SUM(Degerlendirme!I$4:I$13), 0 ) +
        IFERROR( MMULT(NotlarYuzdelikBasari!$AL245:$AU245, Degerlendirme!I$15:I$24) / SUM(Degerlendirme!I$15:I$24), 0 )
    ) / 2,
    0
)</f>
        <v>0</v>
      </c>
      <c r="AA245" s="188">
        <f>IFERROR(
    (
        IFERROR( MMULT(NotlarYuzdelikBasari!$E245:$N245, Degerlendirme!J$4:J$13) / SUM(Degerlendirme!J$4:J$13), 0 ) +
        IFERROR( MMULT(NotlarYuzdelikBasari!$AL245:$AU245, Degerlendirme!J$15:J$24) / SUM(Degerlendirme!J$15:J$24), 0 )
    ) / 2,
    0
)</f>
        <v>0</v>
      </c>
      <c r="AB245" s="188">
        <f>IFERROR(
    (
        IFERROR( MMULT(NotlarYuzdelikBasari!$E245:$N245, Degerlendirme!K$4:K$13) / SUM(Degerlendirme!K$4:K$13), 0 ) +
        IFERROR( MMULT(NotlarYuzdelikBasari!$AL245:$AU245, Degerlendirme!K$15:K$24) / SUM(Degerlendirme!K$15:K$24), 0 )
    ) / 2,
    0
)</f>
        <v>0</v>
      </c>
    </row>
    <row r="246" spans="1:28" x14ac:dyDescent="0.25">
      <c r="A246" s="95">
        <v>244</v>
      </c>
      <c r="B246" s="141" t="str">
        <f>IF(Notlar!B246&lt;&gt;"",Notlar!B246,"")</f>
        <v/>
      </c>
      <c r="C246" s="142" t="str">
        <f>IF(Notlar!C246&lt;&gt;"",Notlar!C246,"")</f>
        <v/>
      </c>
      <c r="D246" s="183" t="str">
        <f>IF(Notlar!D246&lt;&gt;"",Notlar!D246,"")</f>
        <v/>
      </c>
      <c r="E246" s="208" cm="1">
        <f t="array" ref="E246">_xlfn.SINGLE(IFERROR(((MMULT(NotlarYuzdelikBasari!$E246:$N246,DersMatris_Degerlendirme!D$4:D$13)/(SUM(DersMatris_Degerlendirme!D$4:D$13)))+(MMULT(NotlarYuzdelikBasari!$AL246:$AU246,DersMatris_Degerlendirme!D$15:D$24)/(SUM(DersMatris_Degerlendirme!D$15:D$24))))/2,0))*(DersMatris!$C$12/100)</f>
        <v>0</v>
      </c>
      <c r="F246" s="208" cm="1">
        <f t="array" ref="F246">_xlfn.SINGLE(IFERROR(((MMULT(NotlarYuzdelikBasari!$E246:$N246,DersMatris_Degerlendirme!E$4:E$13)/(SUM(DersMatris_Degerlendirme!E$4:E$13)))+(MMULT(NotlarYuzdelikBasari!$AL246:$AU246,DersMatris_Degerlendirme!E$15:E$24)/(SUM(DersMatris_Degerlendirme!E$15:E$24))))/2,0))*(DersMatris!$D$12/100)</f>
        <v>0</v>
      </c>
      <c r="G246" s="204" cm="1">
        <f t="array" ref="G246">_xlfn.SINGLE(IFERROR(((MMULT(NotlarYuzdelikBasari!$E246:$N246,DersMatris_Degerlendirme!F$4:F$13)/(SUM(DersMatris_Degerlendirme!F$4:F$13)))+(MMULT(NotlarYuzdelikBasari!$AL246:$AU246,DersMatris_Degerlendirme!F$15:F$24)/(SUM(DersMatris_Degerlendirme!F$15:F$24))))/2,0))*(DersMatris!$E$12/100)</f>
        <v>0</v>
      </c>
      <c r="H246" s="204" cm="1">
        <f t="array" ref="H246">_xlfn.SINGLE(IFERROR(((MMULT(NotlarYuzdelikBasari!$E246:$N246,DersMatris_Degerlendirme!G$4:G$13)/(SUM(DersMatris_Degerlendirme!G$4:G$13)))+(MMULT(NotlarYuzdelikBasari!$AL246:$AU246,DersMatris_Degerlendirme!G$15:G$24)/(SUM(DersMatris_Degerlendirme!G$15:G$24))))/2,0))*(DersMatris!$F$12/100)</f>
        <v>0</v>
      </c>
      <c r="I246" s="204" cm="1">
        <f t="array" ref="I246">_xlfn.SINGLE(IFERROR(((MMULT(NotlarYuzdelikBasari!$E246:$N246,DersMatris_Degerlendirme!H$4:H$13)/(SUM(DersMatris_Degerlendirme!H$4:H$13)))+(MMULT(NotlarYuzdelikBasari!$AL246:$AU246,DersMatris_Degerlendirme!H$15:H$24)/(SUM(DersMatris_Degerlendirme!H$15:H$24))))/2,0))*(DersMatris!$G$12/100)</f>
        <v>0</v>
      </c>
      <c r="J246" s="204" cm="1">
        <f t="array" ref="J246">_xlfn.SINGLE(IFERROR(((MMULT(NotlarYuzdelikBasari!$E246:$N246,DersMatris_Degerlendirme!I$4:I$13)/(SUM(DersMatris_Degerlendirme!I$4:I$13)))+(MMULT(NotlarYuzdelikBasari!$AL246:$AU246,DersMatris_Degerlendirme!I$15:I$24)/(SUM(DersMatris_Degerlendirme!I$15:I$24))))/2,0))*(DersMatris!$H$12/100)</f>
        <v>0</v>
      </c>
      <c r="K246" s="204" cm="1">
        <f t="array" ref="K246">_xlfn.SINGLE(IFERROR(((MMULT(NotlarYuzdelikBasari!$E246:$N246,DersMatris_Degerlendirme!J$4:J$13)/(SUM(DersMatris_Degerlendirme!J$4:J$13)))+(MMULT(NotlarYuzdelikBasari!$AL246:$AU246,DersMatris_Degerlendirme!J$15:J$24)/(SUM(DersMatris_Degerlendirme!J$15:J$24))))/2,0))*(DersMatris!$I$12/100)</f>
        <v>0</v>
      </c>
      <c r="L246" s="204" cm="1">
        <f t="array" ref="L246">_xlfn.SINGLE(IFERROR(((MMULT(NotlarYuzdelikBasari!$E246:$N246,DersMatris_Degerlendirme!K$4:K$13)/(SUM(DersMatris_Degerlendirme!K$4:K$13)))+(MMULT(NotlarYuzdelikBasari!$AL246:$AU246,DersMatris_Degerlendirme!K$15:K$24)/(SUM(DersMatris_Degerlendirme!K$15:K$24))))/2,0))*(DersMatris!$J$12/100)</f>
        <v>0</v>
      </c>
      <c r="M246" s="204" cm="1">
        <f t="array" ref="M246">_xlfn.SINGLE(IFERROR(((MMULT(NotlarYuzdelikBasari!$E246:$N246,DersMatris_Degerlendirme!L$4:L$13)/(SUM(DersMatris_Degerlendirme!L$4:L$13)))+(MMULT(NotlarYuzdelikBasari!$AL246:$AU246,DersMatris_Degerlendirme!L$15:L$24)/(SUM(DersMatris_Degerlendirme!L$15:L$24))))/2,0))*(DersMatris!$K$12/100)</f>
        <v>0</v>
      </c>
      <c r="N246" s="204" cm="1">
        <f t="array" ref="N246">_xlfn.SINGLE(IFERROR(((MMULT(NotlarYuzdelikBasari!$E246:$N246,DersMatris_Degerlendirme!M$4:M$13)/(SUM(DersMatris_Degerlendirme!M$4:M$13)))+(MMULT(NotlarYuzdelikBasari!$AL246:$AU246,DersMatris_Degerlendirme!M$15:M$24)/(SUM(DersMatris_Degerlendirme!M$15:M$24))))/2,0))*(DersMatris!$L$12/100)</f>
        <v>0</v>
      </c>
      <c r="O246" s="204" cm="1">
        <f t="array" ref="O246">_xlfn.SINGLE(IFERROR(((MMULT(NotlarYuzdelikBasari!$E246:$N246,DersMatris_Degerlendirme!N$4:N$13)/(SUM(DersMatris_Degerlendirme!N$4:N$13)))+(MMULT(NotlarYuzdelikBasari!$AL246:$AU246,DersMatris_Degerlendirme!N$15:N$24)/(SUM(DersMatris_Degerlendirme!N$15:N$24))))/2,0))*(DersMatris!$M$12/100)</f>
        <v>0</v>
      </c>
      <c r="P246" s="204" cm="1">
        <f t="array" ref="P246">_xlfn.SINGLE(IFERROR(((MMULT(NotlarYuzdelikBasari!$E246:$N246,DersMatris_Degerlendirme!O$4:O$13)/(SUM(DersMatris_Degerlendirme!O$4:O$13)))+(MMULT(NotlarYuzdelikBasari!$AL246:$AU246,DersMatris_Degerlendirme!O$15:O$24)/(SUM(DersMatris_Degerlendirme!O$15:O$24))))/2,0))*(DersMatris!$N$12/100)</f>
        <v>0</v>
      </c>
      <c r="Q246" s="204" cm="1">
        <f t="array" ref="Q246">_xlfn.SINGLE(IFERROR(((MMULT(NotlarYuzdelikBasari!$E246:$N246,DersMatris_Degerlendirme!P$4:P$13)/(SUM(DersMatris_Degerlendirme!P$4:P$13)))+(MMULT(NotlarYuzdelikBasari!$AL246:$AU246,DersMatris_Degerlendirme!P$15:P$24)/(SUM(DersMatris_Degerlendirme!P$15:P$24))))/2,0))*(DersMatris!$O$12/100)</f>
        <v>0</v>
      </c>
      <c r="R246" s="204" cm="1">
        <f t="array" ref="R246">_xlfn.SINGLE(IFERROR(((MMULT(NotlarYuzdelikBasari!$E246:$N246,DersMatris_Degerlendirme!Q$4:Q$13)/(SUM(DersMatris_Degerlendirme!Q$4:Q$13)))+(MMULT(NotlarYuzdelikBasari!$AL246:$AU246,DersMatris_Degerlendirme!Q$15:Q$24)/(SUM(DersMatris_Degerlendirme!Q$15:Q$24))))/2,0))*(DersMatris!$P$12/100)</f>
        <v>0</v>
      </c>
      <c r="S246" s="204" cm="1">
        <f t="array" ref="S246">_xlfn.SINGLE(IFERROR(((MMULT(NotlarYuzdelikBasari!$E246:$N246,DersMatris_Degerlendirme!R$4:R$13)/(SUM(DersMatris_Degerlendirme!R$4:R$13)))+(MMULT(NotlarYuzdelikBasari!$AL246:$AU246,DersMatris_Degerlendirme!R$15:R$24)/(SUM(DersMatris_Degerlendirme!R$15:R$24))))/2,0))*(DersMatris!$Q$12/100)</f>
        <v>0</v>
      </c>
      <c r="U246" s="188">
        <f>IFERROR(
    (
        IFERROR( MMULT(NotlarYuzdelikBasari!$E246:$N246, Degerlendirme!D$4:D$13) / SUM(Degerlendirme!D$4:D$13), 0 ) +
        IFERROR( MMULT(NotlarYuzdelikBasari!$AL246:$AU246, Degerlendirme!D$15:D$24) / SUM(Degerlendirme!D$15:D$24), 0 )
    ) / 2,
    0
)</f>
        <v>0</v>
      </c>
      <c r="V246" s="188">
        <f>IFERROR(
    (
        IFERROR( MMULT(NotlarYuzdelikBasari!$E246:$N246, Degerlendirme!E$4:E$13) / SUM(Degerlendirme!E$4:E$13), 0 ) +
        IFERROR( MMULT(NotlarYuzdelikBasari!$AL246:$AU246, Degerlendirme!E$15:E$24) / SUM(Degerlendirme!E$15:E$24), 0 )
    ) / 2,
    0
)</f>
        <v>0</v>
      </c>
      <c r="W246" s="188">
        <f>IFERROR(
    (
        IFERROR( MMULT(NotlarYuzdelikBasari!$E246:$N246, Degerlendirme!F$4:F$13) / SUM(Degerlendirme!F$4:F$13), 0 ) +
        IFERROR( MMULT(NotlarYuzdelikBasari!$AL246:$AU246, Degerlendirme!F$15:F$24) / SUM(Degerlendirme!F$15:F$24), 0 )
    ) / 2,
    0
)</f>
        <v>0</v>
      </c>
      <c r="X246" s="188">
        <f>IFERROR(
    (
        IFERROR( MMULT(NotlarYuzdelikBasari!$E246:$N246, Degerlendirme!G$4:G$13) / SUM(Degerlendirme!G$4:G$13), 0 ) +
        IFERROR( MMULT(NotlarYuzdelikBasari!$AL246:$AU246, Degerlendirme!G$15:G$24) / SUM(Degerlendirme!G$15:G$24), 0 )
    ) / 2,
    0
)</f>
        <v>0</v>
      </c>
      <c r="Y246" s="188">
        <f>IFERROR(
    (
        IFERROR( MMULT(NotlarYuzdelikBasari!$E246:$N246, Degerlendirme!H$4:H$13) / SUM(Degerlendirme!H$4:H$13), 0 ) +
        IFERROR( MMULT(NotlarYuzdelikBasari!$AL246:$AU246, Degerlendirme!H$15:H$24) / SUM(Degerlendirme!H$15:H$24), 0 )
    ) / 2,
    0
)</f>
        <v>0</v>
      </c>
      <c r="Z246" s="188">
        <f>IFERROR(
    (
        IFERROR( MMULT(NotlarYuzdelikBasari!$E246:$N246, Degerlendirme!I$4:I$13) / SUM(Degerlendirme!I$4:I$13), 0 ) +
        IFERROR( MMULT(NotlarYuzdelikBasari!$AL246:$AU246, Degerlendirme!I$15:I$24) / SUM(Degerlendirme!I$15:I$24), 0 )
    ) / 2,
    0
)</f>
        <v>0</v>
      </c>
      <c r="AA246" s="188">
        <f>IFERROR(
    (
        IFERROR( MMULT(NotlarYuzdelikBasari!$E246:$N246, Degerlendirme!J$4:J$13) / SUM(Degerlendirme!J$4:J$13), 0 ) +
        IFERROR( MMULT(NotlarYuzdelikBasari!$AL246:$AU246, Degerlendirme!J$15:J$24) / SUM(Degerlendirme!J$15:J$24), 0 )
    ) / 2,
    0
)</f>
        <v>0</v>
      </c>
      <c r="AB246" s="188">
        <f>IFERROR(
    (
        IFERROR( MMULT(NotlarYuzdelikBasari!$E246:$N246, Degerlendirme!K$4:K$13) / SUM(Degerlendirme!K$4:K$13), 0 ) +
        IFERROR( MMULT(NotlarYuzdelikBasari!$AL246:$AU246, Degerlendirme!K$15:K$24) / SUM(Degerlendirme!K$15:K$24), 0 )
    ) / 2,
    0
)</f>
        <v>0</v>
      </c>
    </row>
    <row r="247" spans="1:28" x14ac:dyDescent="0.25">
      <c r="A247" s="94">
        <v>245</v>
      </c>
      <c r="B247" s="143" t="str">
        <f>IF(Notlar!B247&lt;&gt;"",Notlar!B247,"")</f>
        <v/>
      </c>
      <c r="C247" s="144" t="str">
        <f>IF(Notlar!C247&lt;&gt;"",Notlar!C247,"")</f>
        <v/>
      </c>
      <c r="D247" s="184" t="str">
        <f>IF(Notlar!D247&lt;&gt;"",Notlar!D247,"")</f>
        <v/>
      </c>
      <c r="E247" s="208" cm="1">
        <f t="array" ref="E247">_xlfn.SINGLE(IFERROR(((MMULT(NotlarYuzdelikBasari!$E247:$N247,DersMatris_Degerlendirme!D$4:D$13)/(SUM(DersMatris_Degerlendirme!D$4:D$13)))+(MMULT(NotlarYuzdelikBasari!$AL247:$AU247,DersMatris_Degerlendirme!D$15:D$24)/(SUM(DersMatris_Degerlendirme!D$15:D$24))))/2,0))*(DersMatris!$C$12/100)</f>
        <v>0</v>
      </c>
      <c r="F247" s="208" cm="1">
        <f t="array" ref="F247">_xlfn.SINGLE(IFERROR(((MMULT(NotlarYuzdelikBasari!$E247:$N247,DersMatris_Degerlendirme!E$4:E$13)/(SUM(DersMatris_Degerlendirme!E$4:E$13)))+(MMULT(NotlarYuzdelikBasari!$AL247:$AU247,DersMatris_Degerlendirme!E$15:E$24)/(SUM(DersMatris_Degerlendirme!E$15:E$24))))/2,0))*(DersMatris!$D$12/100)</f>
        <v>0</v>
      </c>
      <c r="G247" s="204" cm="1">
        <f t="array" ref="G247">_xlfn.SINGLE(IFERROR(((MMULT(NotlarYuzdelikBasari!$E247:$N247,DersMatris_Degerlendirme!F$4:F$13)/(SUM(DersMatris_Degerlendirme!F$4:F$13)))+(MMULT(NotlarYuzdelikBasari!$AL247:$AU247,DersMatris_Degerlendirme!F$15:F$24)/(SUM(DersMatris_Degerlendirme!F$15:F$24))))/2,0))*(DersMatris!$E$12/100)</f>
        <v>0</v>
      </c>
      <c r="H247" s="204" cm="1">
        <f t="array" ref="H247">_xlfn.SINGLE(IFERROR(((MMULT(NotlarYuzdelikBasari!$E247:$N247,DersMatris_Degerlendirme!G$4:G$13)/(SUM(DersMatris_Degerlendirme!G$4:G$13)))+(MMULT(NotlarYuzdelikBasari!$AL247:$AU247,DersMatris_Degerlendirme!G$15:G$24)/(SUM(DersMatris_Degerlendirme!G$15:G$24))))/2,0))*(DersMatris!$F$12/100)</f>
        <v>0</v>
      </c>
      <c r="I247" s="204" cm="1">
        <f t="array" ref="I247">_xlfn.SINGLE(IFERROR(((MMULT(NotlarYuzdelikBasari!$E247:$N247,DersMatris_Degerlendirme!H$4:H$13)/(SUM(DersMatris_Degerlendirme!H$4:H$13)))+(MMULT(NotlarYuzdelikBasari!$AL247:$AU247,DersMatris_Degerlendirme!H$15:H$24)/(SUM(DersMatris_Degerlendirme!H$15:H$24))))/2,0))*(DersMatris!$G$12/100)</f>
        <v>0</v>
      </c>
      <c r="J247" s="204" cm="1">
        <f t="array" ref="J247">_xlfn.SINGLE(IFERROR(((MMULT(NotlarYuzdelikBasari!$E247:$N247,DersMatris_Degerlendirme!I$4:I$13)/(SUM(DersMatris_Degerlendirme!I$4:I$13)))+(MMULT(NotlarYuzdelikBasari!$AL247:$AU247,DersMatris_Degerlendirme!I$15:I$24)/(SUM(DersMatris_Degerlendirme!I$15:I$24))))/2,0))*(DersMatris!$H$12/100)</f>
        <v>0</v>
      </c>
      <c r="K247" s="204" cm="1">
        <f t="array" ref="K247">_xlfn.SINGLE(IFERROR(((MMULT(NotlarYuzdelikBasari!$E247:$N247,DersMatris_Degerlendirme!J$4:J$13)/(SUM(DersMatris_Degerlendirme!J$4:J$13)))+(MMULT(NotlarYuzdelikBasari!$AL247:$AU247,DersMatris_Degerlendirme!J$15:J$24)/(SUM(DersMatris_Degerlendirme!J$15:J$24))))/2,0))*(DersMatris!$I$12/100)</f>
        <v>0</v>
      </c>
      <c r="L247" s="204" cm="1">
        <f t="array" ref="L247">_xlfn.SINGLE(IFERROR(((MMULT(NotlarYuzdelikBasari!$E247:$N247,DersMatris_Degerlendirme!K$4:K$13)/(SUM(DersMatris_Degerlendirme!K$4:K$13)))+(MMULT(NotlarYuzdelikBasari!$AL247:$AU247,DersMatris_Degerlendirme!K$15:K$24)/(SUM(DersMatris_Degerlendirme!K$15:K$24))))/2,0))*(DersMatris!$J$12/100)</f>
        <v>0</v>
      </c>
      <c r="M247" s="204" cm="1">
        <f t="array" ref="M247">_xlfn.SINGLE(IFERROR(((MMULT(NotlarYuzdelikBasari!$E247:$N247,DersMatris_Degerlendirme!L$4:L$13)/(SUM(DersMatris_Degerlendirme!L$4:L$13)))+(MMULT(NotlarYuzdelikBasari!$AL247:$AU247,DersMatris_Degerlendirme!L$15:L$24)/(SUM(DersMatris_Degerlendirme!L$15:L$24))))/2,0))*(DersMatris!$K$12/100)</f>
        <v>0</v>
      </c>
      <c r="N247" s="204" cm="1">
        <f t="array" ref="N247">_xlfn.SINGLE(IFERROR(((MMULT(NotlarYuzdelikBasari!$E247:$N247,DersMatris_Degerlendirme!M$4:M$13)/(SUM(DersMatris_Degerlendirme!M$4:M$13)))+(MMULT(NotlarYuzdelikBasari!$AL247:$AU247,DersMatris_Degerlendirme!M$15:M$24)/(SUM(DersMatris_Degerlendirme!M$15:M$24))))/2,0))*(DersMatris!$L$12/100)</f>
        <v>0</v>
      </c>
      <c r="O247" s="204" cm="1">
        <f t="array" ref="O247">_xlfn.SINGLE(IFERROR(((MMULT(NotlarYuzdelikBasari!$E247:$N247,DersMatris_Degerlendirme!N$4:N$13)/(SUM(DersMatris_Degerlendirme!N$4:N$13)))+(MMULT(NotlarYuzdelikBasari!$AL247:$AU247,DersMatris_Degerlendirme!N$15:N$24)/(SUM(DersMatris_Degerlendirme!N$15:N$24))))/2,0))*(DersMatris!$M$12/100)</f>
        <v>0</v>
      </c>
      <c r="P247" s="204" cm="1">
        <f t="array" ref="P247">_xlfn.SINGLE(IFERROR(((MMULT(NotlarYuzdelikBasari!$E247:$N247,DersMatris_Degerlendirme!O$4:O$13)/(SUM(DersMatris_Degerlendirme!O$4:O$13)))+(MMULT(NotlarYuzdelikBasari!$AL247:$AU247,DersMatris_Degerlendirme!O$15:O$24)/(SUM(DersMatris_Degerlendirme!O$15:O$24))))/2,0))*(DersMatris!$N$12/100)</f>
        <v>0</v>
      </c>
      <c r="Q247" s="204" cm="1">
        <f t="array" ref="Q247">_xlfn.SINGLE(IFERROR(((MMULT(NotlarYuzdelikBasari!$E247:$N247,DersMatris_Degerlendirme!P$4:P$13)/(SUM(DersMatris_Degerlendirme!P$4:P$13)))+(MMULT(NotlarYuzdelikBasari!$AL247:$AU247,DersMatris_Degerlendirme!P$15:P$24)/(SUM(DersMatris_Degerlendirme!P$15:P$24))))/2,0))*(DersMatris!$O$12/100)</f>
        <v>0</v>
      </c>
      <c r="R247" s="204" cm="1">
        <f t="array" ref="R247">_xlfn.SINGLE(IFERROR(((MMULT(NotlarYuzdelikBasari!$E247:$N247,DersMatris_Degerlendirme!Q$4:Q$13)/(SUM(DersMatris_Degerlendirme!Q$4:Q$13)))+(MMULT(NotlarYuzdelikBasari!$AL247:$AU247,DersMatris_Degerlendirme!Q$15:Q$24)/(SUM(DersMatris_Degerlendirme!Q$15:Q$24))))/2,0))*(DersMatris!$P$12/100)</f>
        <v>0</v>
      </c>
      <c r="S247" s="204" cm="1">
        <f t="array" ref="S247">_xlfn.SINGLE(IFERROR(((MMULT(NotlarYuzdelikBasari!$E247:$N247,DersMatris_Degerlendirme!R$4:R$13)/(SUM(DersMatris_Degerlendirme!R$4:R$13)))+(MMULT(NotlarYuzdelikBasari!$AL247:$AU247,DersMatris_Degerlendirme!R$15:R$24)/(SUM(DersMatris_Degerlendirme!R$15:R$24))))/2,0))*(DersMatris!$Q$12/100)</f>
        <v>0</v>
      </c>
      <c r="U247" s="188">
        <f>IFERROR(
    (
        IFERROR( MMULT(NotlarYuzdelikBasari!$E247:$N247, Degerlendirme!D$4:D$13) / SUM(Degerlendirme!D$4:D$13), 0 ) +
        IFERROR( MMULT(NotlarYuzdelikBasari!$AL247:$AU247, Degerlendirme!D$15:D$24) / SUM(Degerlendirme!D$15:D$24), 0 )
    ) / 2,
    0
)</f>
        <v>0</v>
      </c>
      <c r="V247" s="188">
        <f>IFERROR(
    (
        IFERROR( MMULT(NotlarYuzdelikBasari!$E247:$N247, Degerlendirme!E$4:E$13) / SUM(Degerlendirme!E$4:E$13), 0 ) +
        IFERROR( MMULT(NotlarYuzdelikBasari!$AL247:$AU247, Degerlendirme!E$15:E$24) / SUM(Degerlendirme!E$15:E$24), 0 )
    ) / 2,
    0
)</f>
        <v>0</v>
      </c>
      <c r="W247" s="188">
        <f>IFERROR(
    (
        IFERROR( MMULT(NotlarYuzdelikBasari!$E247:$N247, Degerlendirme!F$4:F$13) / SUM(Degerlendirme!F$4:F$13), 0 ) +
        IFERROR( MMULT(NotlarYuzdelikBasari!$AL247:$AU247, Degerlendirme!F$15:F$24) / SUM(Degerlendirme!F$15:F$24), 0 )
    ) / 2,
    0
)</f>
        <v>0</v>
      </c>
      <c r="X247" s="188">
        <f>IFERROR(
    (
        IFERROR( MMULT(NotlarYuzdelikBasari!$E247:$N247, Degerlendirme!G$4:G$13) / SUM(Degerlendirme!G$4:G$13), 0 ) +
        IFERROR( MMULT(NotlarYuzdelikBasari!$AL247:$AU247, Degerlendirme!G$15:G$24) / SUM(Degerlendirme!G$15:G$24), 0 )
    ) / 2,
    0
)</f>
        <v>0</v>
      </c>
      <c r="Y247" s="188">
        <f>IFERROR(
    (
        IFERROR( MMULT(NotlarYuzdelikBasari!$E247:$N247, Degerlendirme!H$4:H$13) / SUM(Degerlendirme!H$4:H$13), 0 ) +
        IFERROR( MMULT(NotlarYuzdelikBasari!$AL247:$AU247, Degerlendirme!H$15:H$24) / SUM(Degerlendirme!H$15:H$24), 0 )
    ) / 2,
    0
)</f>
        <v>0</v>
      </c>
      <c r="Z247" s="188">
        <f>IFERROR(
    (
        IFERROR( MMULT(NotlarYuzdelikBasari!$E247:$N247, Degerlendirme!I$4:I$13) / SUM(Degerlendirme!I$4:I$13), 0 ) +
        IFERROR( MMULT(NotlarYuzdelikBasari!$AL247:$AU247, Degerlendirme!I$15:I$24) / SUM(Degerlendirme!I$15:I$24), 0 )
    ) / 2,
    0
)</f>
        <v>0</v>
      </c>
      <c r="AA247" s="188">
        <f>IFERROR(
    (
        IFERROR( MMULT(NotlarYuzdelikBasari!$E247:$N247, Degerlendirme!J$4:J$13) / SUM(Degerlendirme!J$4:J$13), 0 ) +
        IFERROR( MMULT(NotlarYuzdelikBasari!$AL247:$AU247, Degerlendirme!J$15:J$24) / SUM(Degerlendirme!J$15:J$24), 0 )
    ) / 2,
    0
)</f>
        <v>0</v>
      </c>
      <c r="AB247" s="188">
        <f>IFERROR(
    (
        IFERROR( MMULT(NotlarYuzdelikBasari!$E247:$N247, Degerlendirme!K$4:K$13) / SUM(Degerlendirme!K$4:K$13), 0 ) +
        IFERROR( MMULT(NotlarYuzdelikBasari!$AL247:$AU247, Degerlendirme!K$15:K$24) / SUM(Degerlendirme!K$15:K$24), 0 )
    ) / 2,
    0
)</f>
        <v>0</v>
      </c>
    </row>
    <row r="248" spans="1:28" x14ac:dyDescent="0.25">
      <c r="A248" s="95">
        <v>246</v>
      </c>
      <c r="B248" s="141" t="str">
        <f>IF(Notlar!B248&lt;&gt;"",Notlar!B248,"")</f>
        <v/>
      </c>
      <c r="C248" s="142" t="str">
        <f>IF(Notlar!C248&lt;&gt;"",Notlar!C248,"")</f>
        <v/>
      </c>
      <c r="D248" s="183" t="str">
        <f>IF(Notlar!D248&lt;&gt;"",Notlar!D248,"")</f>
        <v/>
      </c>
      <c r="E248" s="208" cm="1">
        <f t="array" ref="E248">_xlfn.SINGLE(IFERROR(((MMULT(NotlarYuzdelikBasari!$E248:$N248,DersMatris_Degerlendirme!D$4:D$13)/(SUM(DersMatris_Degerlendirme!D$4:D$13)))+(MMULT(NotlarYuzdelikBasari!$AL248:$AU248,DersMatris_Degerlendirme!D$15:D$24)/(SUM(DersMatris_Degerlendirme!D$15:D$24))))/2,0))*(DersMatris!$C$12/100)</f>
        <v>0</v>
      </c>
      <c r="F248" s="208" cm="1">
        <f t="array" ref="F248">_xlfn.SINGLE(IFERROR(((MMULT(NotlarYuzdelikBasari!$E248:$N248,DersMatris_Degerlendirme!E$4:E$13)/(SUM(DersMatris_Degerlendirme!E$4:E$13)))+(MMULT(NotlarYuzdelikBasari!$AL248:$AU248,DersMatris_Degerlendirme!E$15:E$24)/(SUM(DersMatris_Degerlendirme!E$15:E$24))))/2,0))*(DersMatris!$D$12/100)</f>
        <v>0</v>
      </c>
      <c r="G248" s="204" cm="1">
        <f t="array" ref="G248">_xlfn.SINGLE(IFERROR(((MMULT(NotlarYuzdelikBasari!$E248:$N248,DersMatris_Degerlendirme!F$4:F$13)/(SUM(DersMatris_Degerlendirme!F$4:F$13)))+(MMULT(NotlarYuzdelikBasari!$AL248:$AU248,DersMatris_Degerlendirme!F$15:F$24)/(SUM(DersMatris_Degerlendirme!F$15:F$24))))/2,0))*(DersMatris!$E$12/100)</f>
        <v>0</v>
      </c>
      <c r="H248" s="204" cm="1">
        <f t="array" ref="H248">_xlfn.SINGLE(IFERROR(((MMULT(NotlarYuzdelikBasari!$E248:$N248,DersMatris_Degerlendirme!G$4:G$13)/(SUM(DersMatris_Degerlendirme!G$4:G$13)))+(MMULT(NotlarYuzdelikBasari!$AL248:$AU248,DersMatris_Degerlendirme!G$15:G$24)/(SUM(DersMatris_Degerlendirme!G$15:G$24))))/2,0))*(DersMatris!$F$12/100)</f>
        <v>0</v>
      </c>
      <c r="I248" s="204" cm="1">
        <f t="array" ref="I248">_xlfn.SINGLE(IFERROR(((MMULT(NotlarYuzdelikBasari!$E248:$N248,DersMatris_Degerlendirme!H$4:H$13)/(SUM(DersMatris_Degerlendirme!H$4:H$13)))+(MMULT(NotlarYuzdelikBasari!$AL248:$AU248,DersMatris_Degerlendirme!H$15:H$24)/(SUM(DersMatris_Degerlendirme!H$15:H$24))))/2,0))*(DersMatris!$G$12/100)</f>
        <v>0</v>
      </c>
      <c r="J248" s="204" cm="1">
        <f t="array" ref="J248">_xlfn.SINGLE(IFERROR(((MMULT(NotlarYuzdelikBasari!$E248:$N248,DersMatris_Degerlendirme!I$4:I$13)/(SUM(DersMatris_Degerlendirme!I$4:I$13)))+(MMULT(NotlarYuzdelikBasari!$AL248:$AU248,DersMatris_Degerlendirme!I$15:I$24)/(SUM(DersMatris_Degerlendirme!I$15:I$24))))/2,0))*(DersMatris!$H$12/100)</f>
        <v>0</v>
      </c>
      <c r="K248" s="204" cm="1">
        <f t="array" ref="K248">_xlfn.SINGLE(IFERROR(((MMULT(NotlarYuzdelikBasari!$E248:$N248,DersMatris_Degerlendirme!J$4:J$13)/(SUM(DersMatris_Degerlendirme!J$4:J$13)))+(MMULT(NotlarYuzdelikBasari!$AL248:$AU248,DersMatris_Degerlendirme!J$15:J$24)/(SUM(DersMatris_Degerlendirme!J$15:J$24))))/2,0))*(DersMatris!$I$12/100)</f>
        <v>0</v>
      </c>
      <c r="L248" s="204" cm="1">
        <f t="array" ref="L248">_xlfn.SINGLE(IFERROR(((MMULT(NotlarYuzdelikBasari!$E248:$N248,DersMatris_Degerlendirme!K$4:K$13)/(SUM(DersMatris_Degerlendirme!K$4:K$13)))+(MMULT(NotlarYuzdelikBasari!$AL248:$AU248,DersMatris_Degerlendirme!K$15:K$24)/(SUM(DersMatris_Degerlendirme!K$15:K$24))))/2,0))*(DersMatris!$J$12/100)</f>
        <v>0</v>
      </c>
      <c r="M248" s="204" cm="1">
        <f t="array" ref="M248">_xlfn.SINGLE(IFERROR(((MMULT(NotlarYuzdelikBasari!$E248:$N248,DersMatris_Degerlendirme!L$4:L$13)/(SUM(DersMatris_Degerlendirme!L$4:L$13)))+(MMULT(NotlarYuzdelikBasari!$AL248:$AU248,DersMatris_Degerlendirme!L$15:L$24)/(SUM(DersMatris_Degerlendirme!L$15:L$24))))/2,0))*(DersMatris!$K$12/100)</f>
        <v>0</v>
      </c>
      <c r="N248" s="204" cm="1">
        <f t="array" ref="N248">_xlfn.SINGLE(IFERROR(((MMULT(NotlarYuzdelikBasari!$E248:$N248,DersMatris_Degerlendirme!M$4:M$13)/(SUM(DersMatris_Degerlendirme!M$4:M$13)))+(MMULT(NotlarYuzdelikBasari!$AL248:$AU248,DersMatris_Degerlendirme!M$15:M$24)/(SUM(DersMatris_Degerlendirme!M$15:M$24))))/2,0))*(DersMatris!$L$12/100)</f>
        <v>0</v>
      </c>
      <c r="O248" s="204" cm="1">
        <f t="array" ref="O248">_xlfn.SINGLE(IFERROR(((MMULT(NotlarYuzdelikBasari!$E248:$N248,DersMatris_Degerlendirme!N$4:N$13)/(SUM(DersMatris_Degerlendirme!N$4:N$13)))+(MMULT(NotlarYuzdelikBasari!$AL248:$AU248,DersMatris_Degerlendirme!N$15:N$24)/(SUM(DersMatris_Degerlendirme!N$15:N$24))))/2,0))*(DersMatris!$M$12/100)</f>
        <v>0</v>
      </c>
      <c r="P248" s="204" cm="1">
        <f t="array" ref="P248">_xlfn.SINGLE(IFERROR(((MMULT(NotlarYuzdelikBasari!$E248:$N248,DersMatris_Degerlendirme!O$4:O$13)/(SUM(DersMatris_Degerlendirme!O$4:O$13)))+(MMULT(NotlarYuzdelikBasari!$AL248:$AU248,DersMatris_Degerlendirme!O$15:O$24)/(SUM(DersMatris_Degerlendirme!O$15:O$24))))/2,0))*(DersMatris!$N$12/100)</f>
        <v>0</v>
      </c>
      <c r="Q248" s="204" cm="1">
        <f t="array" ref="Q248">_xlfn.SINGLE(IFERROR(((MMULT(NotlarYuzdelikBasari!$E248:$N248,DersMatris_Degerlendirme!P$4:P$13)/(SUM(DersMatris_Degerlendirme!P$4:P$13)))+(MMULT(NotlarYuzdelikBasari!$AL248:$AU248,DersMatris_Degerlendirme!P$15:P$24)/(SUM(DersMatris_Degerlendirme!P$15:P$24))))/2,0))*(DersMatris!$O$12/100)</f>
        <v>0</v>
      </c>
      <c r="R248" s="204" cm="1">
        <f t="array" ref="R248">_xlfn.SINGLE(IFERROR(((MMULT(NotlarYuzdelikBasari!$E248:$N248,DersMatris_Degerlendirme!Q$4:Q$13)/(SUM(DersMatris_Degerlendirme!Q$4:Q$13)))+(MMULT(NotlarYuzdelikBasari!$AL248:$AU248,DersMatris_Degerlendirme!Q$15:Q$24)/(SUM(DersMatris_Degerlendirme!Q$15:Q$24))))/2,0))*(DersMatris!$P$12/100)</f>
        <v>0</v>
      </c>
      <c r="S248" s="204" cm="1">
        <f t="array" ref="S248">_xlfn.SINGLE(IFERROR(((MMULT(NotlarYuzdelikBasari!$E248:$N248,DersMatris_Degerlendirme!R$4:R$13)/(SUM(DersMatris_Degerlendirme!R$4:R$13)))+(MMULT(NotlarYuzdelikBasari!$AL248:$AU248,DersMatris_Degerlendirme!R$15:R$24)/(SUM(DersMatris_Degerlendirme!R$15:R$24))))/2,0))*(DersMatris!$Q$12/100)</f>
        <v>0</v>
      </c>
      <c r="U248" s="188">
        <f>IFERROR(
    (
        IFERROR( MMULT(NotlarYuzdelikBasari!$E248:$N248, Degerlendirme!D$4:D$13) / SUM(Degerlendirme!D$4:D$13), 0 ) +
        IFERROR( MMULT(NotlarYuzdelikBasari!$AL248:$AU248, Degerlendirme!D$15:D$24) / SUM(Degerlendirme!D$15:D$24), 0 )
    ) / 2,
    0
)</f>
        <v>0</v>
      </c>
      <c r="V248" s="188">
        <f>IFERROR(
    (
        IFERROR( MMULT(NotlarYuzdelikBasari!$E248:$N248, Degerlendirme!E$4:E$13) / SUM(Degerlendirme!E$4:E$13), 0 ) +
        IFERROR( MMULT(NotlarYuzdelikBasari!$AL248:$AU248, Degerlendirme!E$15:E$24) / SUM(Degerlendirme!E$15:E$24), 0 )
    ) / 2,
    0
)</f>
        <v>0</v>
      </c>
      <c r="W248" s="188">
        <f>IFERROR(
    (
        IFERROR( MMULT(NotlarYuzdelikBasari!$E248:$N248, Degerlendirme!F$4:F$13) / SUM(Degerlendirme!F$4:F$13), 0 ) +
        IFERROR( MMULT(NotlarYuzdelikBasari!$AL248:$AU248, Degerlendirme!F$15:F$24) / SUM(Degerlendirme!F$15:F$24), 0 )
    ) / 2,
    0
)</f>
        <v>0</v>
      </c>
      <c r="X248" s="188">
        <f>IFERROR(
    (
        IFERROR( MMULT(NotlarYuzdelikBasari!$E248:$N248, Degerlendirme!G$4:G$13) / SUM(Degerlendirme!G$4:G$13), 0 ) +
        IFERROR( MMULT(NotlarYuzdelikBasari!$AL248:$AU248, Degerlendirme!G$15:G$24) / SUM(Degerlendirme!G$15:G$24), 0 )
    ) / 2,
    0
)</f>
        <v>0</v>
      </c>
      <c r="Y248" s="188">
        <f>IFERROR(
    (
        IFERROR( MMULT(NotlarYuzdelikBasari!$E248:$N248, Degerlendirme!H$4:H$13) / SUM(Degerlendirme!H$4:H$13), 0 ) +
        IFERROR( MMULT(NotlarYuzdelikBasari!$AL248:$AU248, Degerlendirme!H$15:H$24) / SUM(Degerlendirme!H$15:H$24), 0 )
    ) / 2,
    0
)</f>
        <v>0</v>
      </c>
      <c r="Z248" s="188">
        <f>IFERROR(
    (
        IFERROR( MMULT(NotlarYuzdelikBasari!$E248:$N248, Degerlendirme!I$4:I$13) / SUM(Degerlendirme!I$4:I$13), 0 ) +
        IFERROR( MMULT(NotlarYuzdelikBasari!$AL248:$AU248, Degerlendirme!I$15:I$24) / SUM(Degerlendirme!I$15:I$24), 0 )
    ) / 2,
    0
)</f>
        <v>0</v>
      </c>
      <c r="AA248" s="188">
        <f>IFERROR(
    (
        IFERROR( MMULT(NotlarYuzdelikBasari!$E248:$N248, Degerlendirme!J$4:J$13) / SUM(Degerlendirme!J$4:J$13), 0 ) +
        IFERROR( MMULT(NotlarYuzdelikBasari!$AL248:$AU248, Degerlendirme!J$15:J$24) / SUM(Degerlendirme!J$15:J$24), 0 )
    ) / 2,
    0
)</f>
        <v>0</v>
      </c>
      <c r="AB248" s="188">
        <f>IFERROR(
    (
        IFERROR( MMULT(NotlarYuzdelikBasari!$E248:$N248, Degerlendirme!K$4:K$13) / SUM(Degerlendirme!K$4:K$13), 0 ) +
        IFERROR( MMULT(NotlarYuzdelikBasari!$AL248:$AU248, Degerlendirme!K$15:K$24) / SUM(Degerlendirme!K$15:K$24), 0 )
    ) / 2,
    0
)</f>
        <v>0</v>
      </c>
    </row>
    <row r="249" spans="1:28" x14ac:dyDescent="0.25">
      <c r="A249" s="94">
        <v>247</v>
      </c>
      <c r="B249" s="143" t="str">
        <f>IF(Notlar!B249&lt;&gt;"",Notlar!B249,"")</f>
        <v/>
      </c>
      <c r="C249" s="144" t="str">
        <f>IF(Notlar!C249&lt;&gt;"",Notlar!C249,"")</f>
        <v/>
      </c>
      <c r="D249" s="184" t="str">
        <f>IF(Notlar!D249&lt;&gt;"",Notlar!D249,"")</f>
        <v/>
      </c>
      <c r="E249" s="208" cm="1">
        <f t="array" ref="E249">_xlfn.SINGLE(IFERROR(((MMULT(NotlarYuzdelikBasari!$E249:$N249,DersMatris_Degerlendirme!D$4:D$13)/(SUM(DersMatris_Degerlendirme!D$4:D$13)))+(MMULT(NotlarYuzdelikBasari!$AL249:$AU249,DersMatris_Degerlendirme!D$15:D$24)/(SUM(DersMatris_Degerlendirme!D$15:D$24))))/2,0))*(DersMatris!$C$12/100)</f>
        <v>0</v>
      </c>
      <c r="F249" s="208" cm="1">
        <f t="array" ref="F249">_xlfn.SINGLE(IFERROR(((MMULT(NotlarYuzdelikBasari!$E249:$N249,DersMatris_Degerlendirme!E$4:E$13)/(SUM(DersMatris_Degerlendirme!E$4:E$13)))+(MMULT(NotlarYuzdelikBasari!$AL249:$AU249,DersMatris_Degerlendirme!E$15:E$24)/(SUM(DersMatris_Degerlendirme!E$15:E$24))))/2,0))*(DersMatris!$D$12/100)</f>
        <v>0</v>
      </c>
      <c r="G249" s="204" cm="1">
        <f t="array" ref="G249">_xlfn.SINGLE(IFERROR(((MMULT(NotlarYuzdelikBasari!$E249:$N249,DersMatris_Degerlendirme!F$4:F$13)/(SUM(DersMatris_Degerlendirme!F$4:F$13)))+(MMULT(NotlarYuzdelikBasari!$AL249:$AU249,DersMatris_Degerlendirme!F$15:F$24)/(SUM(DersMatris_Degerlendirme!F$15:F$24))))/2,0))*(DersMatris!$E$12/100)</f>
        <v>0</v>
      </c>
      <c r="H249" s="204" cm="1">
        <f t="array" ref="H249">_xlfn.SINGLE(IFERROR(((MMULT(NotlarYuzdelikBasari!$E249:$N249,DersMatris_Degerlendirme!G$4:G$13)/(SUM(DersMatris_Degerlendirme!G$4:G$13)))+(MMULT(NotlarYuzdelikBasari!$AL249:$AU249,DersMatris_Degerlendirme!G$15:G$24)/(SUM(DersMatris_Degerlendirme!G$15:G$24))))/2,0))*(DersMatris!$F$12/100)</f>
        <v>0</v>
      </c>
      <c r="I249" s="204" cm="1">
        <f t="array" ref="I249">_xlfn.SINGLE(IFERROR(((MMULT(NotlarYuzdelikBasari!$E249:$N249,DersMatris_Degerlendirme!H$4:H$13)/(SUM(DersMatris_Degerlendirme!H$4:H$13)))+(MMULT(NotlarYuzdelikBasari!$AL249:$AU249,DersMatris_Degerlendirme!H$15:H$24)/(SUM(DersMatris_Degerlendirme!H$15:H$24))))/2,0))*(DersMatris!$G$12/100)</f>
        <v>0</v>
      </c>
      <c r="J249" s="204" cm="1">
        <f t="array" ref="J249">_xlfn.SINGLE(IFERROR(((MMULT(NotlarYuzdelikBasari!$E249:$N249,DersMatris_Degerlendirme!I$4:I$13)/(SUM(DersMatris_Degerlendirme!I$4:I$13)))+(MMULT(NotlarYuzdelikBasari!$AL249:$AU249,DersMatris_Degerlendirme!I$15:I$24)/(SUM(DersMatris_Degerlendirme!I$15:I$24))))/2,0))*(DersMatris!$H$12/100)</f>
        <v>0</v>
      </c>
      <c r="K249" s="204" cm="1">
        <f t="array" ref="K249">_xlfn.SINGLE(IFERROR(((MMULT(NotlarYuzdelikBasari!$E249:$N249,DersMatris_Degerlendirme!J$4:J$13)/(SUM(DersMatris_Degerlendirme!J$4:J$13)))+(MMULT(NotlarYuzdelikBasari!$AL249:$AU249,DersMatris_Degerlendirme!J$15:J$24)/(SUM(DersMatris_Degerlendirme!J$15:J$24))))/2,0))*(DersMatris!$I$12/100)</f>
        <v>0</v>
      </c>
      <c r="L249" s="204" cm="1">
        <f t="array" ref="L249">_xlfn.SINGLE(IFERROR(((MMULT(NotlarYuzdelikBasari!$E249:$N249,DersMatris_Degerlendirme!K$4:K$13)/(SUM(DersMatris_Degerlendirme!K$4:K$13)))+(MMULT(NotlarYuzdelikBasari!$AL249:$AU249,DersMatris_Degerlendirme!K$15:K$24)/(SUM(DersMatris_Degerlendirme!K$15:K$24))))/2,0))*(DersMatris!$J$12/100)</f>
        <v>0</v>
      </c>
      <c r="M249" s="204" cm="1">
        <f t="array" ref="M249">_xlfn.SINGLE(IFERROR(((MMULT(NotlarYuzdelikBasari!$E249:$N249,DersMatris_Degerlendirme!L$4:L$13)/(SUM(DersMatris_Degerlendirme!L$4:L$13)))+(MMULT(NotlarYuzdelikBasari!$AL249:$AU249,DersMatris_Degerlendirme!L$15:L$24)/(SUM(DersMatris_Degerlendirme!L$15:L$24))))/2,0))*(DersMatris!$K$12/100)</f>
        <v>0</v>
      </c>
      <c r="N249" s="204" cm="1">
        <f t="array" ref="N249">_xlfn.SINGLE(IFERROR(((MMULT(NotlarYuzdelikBasari!$E249:$N249,DersMatris_Degerlendirme!M$4:M$13)/(SUM(DersMatris_Degerlendirme!M$4:M$13)))+(MMULT(NotlarYuzdelikBasari!$AL249:$AU249,DersMatris_Degerlendirme!M$15:M$24)/(SUM(DersMatris_Degerlendirme!M$15:M$24))))/2,0))*(DersMatris!$L$12/100)</f>
        <v>0</v>
      </c>
      <c r="O249" s="204" cm="1">
        <f t="array" ref="O249">_xlfn.SINGLE(IFERROR(((MMULT(NotlarYuzdelikBasari!$E249:$N249,DersMatris_Degerlendirme!N$4:N$13)/(SUM(DersMatris_Degerlendirme!N$4:N$13)))+(MMULT(NotlarYuzdelikBasari!$AL249:$AU249,DersMatris_Degerlendirme!N$15:N$24)/(SUM(DersMatris_Degerlendirme!N$15:N$24))))/2,0))*(DersMatris!$M$12/100)</f>
        <v>0</v>
      </c>
      <c r="P249" s="204" cm="1">
        <f t="array" ref="P249">_xlfn.SINGLE(IFERROR(((MMULT(NotlarYuzdelikBasari!$E249:$N249,DersMatris_Degerlendirme!O$4:O$13)/(SUM(DersMatris_Degerlendirme!O$4:O$13)))+(MMULT(NotlarYuzdelikBasari!$AL249:$AU249,DersMatris_Degerlendirme!O$15:O$24)/(SUM(DersMatris_Degerlendirme!O$15:O$24))))/2,0))*(DersMatris!$N$12/100)</f>
        <v>0</v>
      </c>
      <c r="Q249" s="204" cm="1">
        <f t="array" ref="Q249">_xlfn.SINGLE(IFERROR(((MMULT(NotlarYuzdelikBasari!$E249:$N249,DersMatris_Degerlendirme!P$4:P$13)/(SUM(DersMatris_Degerlendirme!P$4:P$13)))+(MMULT(NotlarYuzdelikBasari!$AL249:$AU249,DersMatris_Degerlendirme!P$15:P$24)/(SUM(DersMatris_Degerlendirme!P$15:P$24))))/2,0))*(DersMatris!$O$12/100)</f>
        <v>0</v>
      </c>
      <c r="R249" s="204" cm="1">
        <f t="array" ref="R249">_xlfn.SINGLE(IFERROR(((MMULT(NotlarYuzdelikBasari!$E249:$N249,DersMatris_Degerlendirme!Q$4:Q$13)/(SUM(DersMatris_Degerlendirme!Q$4:Q$13)))+(MMULT(NotlarYuzdelikBasari!$AL249:$AU249,DersMatris_Degerlendirme!Q$15:Q$24)/(SUM(DersMatris_Degerlendirme!Q$15:Q$24))))/2,0))*(DersMatris!$P$12/100)</f>
        <v>0</v>
      </c>
      <c r="S249" s="204" cm="1">
        <f t="array" ref="S249">_xlfn.SINGLE(IFERROR(((MMULT(NotlarYuzdelikBasari!$E249:$N249,DersMatris_Degerlendirme!R$4:R$13)/(SUM(DersMatris_Degerlendirme!R$4:R$13)))+(MMULT(NotlarYuzdelikBasari!$AL249:$AU249,DersMatris_Degerlendirme!R$15:R$24)/(SUM(DersMatris_Degerlendirme!R$15:R$24))))/2,0))*(DersMatris!$Q$12/100)</f>
        <v>0</v>
      </c>
      <c r="U249" s="188">
        <f>IFERROR(
    (
        IFERROR( MMULT(NotlarYuzdelikBasari!$E249:$N249, Degerlendirme!D$4:D$13) / SUM(Degerlendirme!D$4:D$13), 0 ) +
        IFERROR( MMULT(NotlarYuzdelikBasari!$AL249:$AU249, Degerlendirme!D$15:D$24) / SUM(Degerlendirme!D$15:D$24), 0 )
    ) / 2,
    0
)</f>
        <v>0</v>
      </c>
      <c r="V249" s="188">
        <f>IFERROR(
    (
        IFERROR( MMULT(NotlarYuzdelikBasari!$E249:$N249, Degerlendirme!E$4:E$13) / SUM(Degerlendirme!E$4:E$13), 0 ) +
        IFERROR( MMULT(NotlarYuzdelikBasari!$AL249:$AU249, Degerlendirme!E$15:E$24) / SUM(Degerlendirme!E$15:E$24), 0 )
    ) / 2,
    0
)</f>
        <v>0</v>
      </c>
      <c r="W249" s="188">
        <f>IFERROR(
    (
        IFERROR( MMULT(NotlarYuzdelikBasari!$E249:$N249, Degerlendirme!F$4:F$13) / SUM(Degerlendirme!F$4:F$13), 0 ) +
        IFERROR( MMULT(NotlarYuzdelikBasari!$AL249:$AU249, Degerlendirme!F$15:F$24) / SUM(Degerlendirme!F$15:F$24), 0 )
    ) / 2,
    0
)</f>
        <v>0</v>
      </c>
      <c r="X249" s="188">
        <f>IFERROR(
    (
        IFERROR( MMULT(NotlarYuzdelikBasari!$E249:$N249, Degerlendirme!G$4:G$13) / SUM(Degerlendirme!G$4:G$13), 0 ) +
        IFERROR( MMULT(NotlarYuzdelikBasari!$AL249:$AU249, Degerlendirme!G$15:G$24) / SUM(Degerlendirme!G$15:G$24), 0 )
    ) / 2,
    0
)</f>
        <v>0</v>
      </c>
      <c r="Y249" s="188">
        <f>IFERROR(
    (
        IFERROR( MMULT(NotlarYuzdelikBasari!$E249:$N249, Degerlendirme!H$4:H$13) / SUM(Degerlendirme!H$4:H$13), 0 ) +
        IFERROR( MMULT(NotlarYuzdelikBasari!$AL249:$AU249, Degerlendirme!H$15:H$24) / SUM(Degerlendirme!H$15:H$24), 0 )
    ) / 2,
    0
)</f>
        <v>0</v>
      </c>
      <c r="Z249" s="188">
        <f>IFERROR(
    (
        IFERROR( MMULT(NotlarYuzdelikBasari!$E249:$N249, Degerlendirme!I$4:I$13) / SUM(Degerlendirme!I$4:I$13), 0 ) +
        IFERROR( MMULT(NotlarYuzdelikBasari!$AL249:$AU249, Degerlendirme!I$15:I$24) / SUM(Degerlendirme!I$15:I$24), 0 )
    ) / 2,
    0
)</f>
        <v>0</v>
      </c>
      <c r="AA249" s="188">
        <f>IFERROR(
    (
        IFERROR( MMULT(NotlarYuzdelikBasari!$E249:$N249, Degerlendirme!J$4:J$13) / SUM(Degerlendirme!J$4:J$13), 0 ) +
        IFERROR( MMULT(NotlarYuzdelikBasari!$AL249:$AU249, Degerlendirme!J$15:J$24) / SUM(Degerlendirme!J$15:J$24), 0 )
    ) / 2,
    0
)</f>
        <v>0</v>
      </c>
      <c r="AB249" s="188">
        <f>IFERROR(
    (
        IFERROR( MMULT(NotlarYuzdelikBasari!$E249:$N249, Degerlendirme!K$4:K$13) / SUM(Degerlendirme!K$4:K$13), 0 ) +
        IFERROR( MMULT(NotlarYuzdelikBasari!$AL249:$AU249, Degerlendirme!K$15:K$24) / SUM(Degerlendirme!K$15:K$24), 0 )
    ) / 2,
    0
)</f>
        <v>0</v>
      </c>
    </row>
    <row r="250" spans="1:28" x14ac:dyDescent="0.25">
      <c r="A250" s="95">
        <v>248</v>
      </c>
      <c r="B250" s="141" t="str">
        <f>IF(Notlar!B250&lt;&gt;"",Notlar!B250,"")</f>
        <v/>
      </c>
      <c r="C250" s="142" t="str">
        <f>IF(Notlar!C250&lt;&gt;"",Notlar!C250,"")</f>
        <v/>
      </c>
      <c r="D250" s="183" t="str">
        <f>IF(Notlar!D250&lt;&gt;"",Notlar!D250,"")</f>
        <v/>
      </c>
      <c r="E250" s="208" cm="1">
        <f t="array" ref="E250">_xlfn.SINGLE(IFERROR(((MMULT(NotlarYuzdelikBasari!$E250:$N250,DersMatris_Degerlendirme!D$4:D$13)/(SUM(DersMatris_Degerlendirme!D$4:D$13)))+(MMULT(NotlarYuzdelikBasari!$AL250:$AU250,DersMatris_Degerlendirme!D$15:D$24)/(SUM(DersMatris_Degerlendirme!D$15:D$24))))/2,0))*(DersMatris!$C$12/100)</f>
        <v>0</v>
      </c>
      <c r="F250" s="208" cm="1">
        <f t="array" ref="F250">_xlfn.SINGLE(IFERROR(((MMULT(NotlarYuzdelikBasari!$E250:$N250,DersMatris_Degerlendirme!E$4:E$13)/(SUM(DersMatris_Degerlendirme!E$4:E$13)))+(MMULT(NotlarYuzdelikBasari!$AL250:$AU250,DersMatris_Degerlendirme!E$15:E$24)/(SUM(DersMatris_Degerlendirme!E$15:E$24))))/2,0))*(DersMatris!$D$12/100)</f>
        <v>0</v>
      </c>
      <c r="G250" s="204" cm="1">
        <f t="array" ref="G250">_xlfn.SINGLE(IFERROR(((MMULT(NotlarYuzdelikBasari!$E250:$N250,DersMatris_Degerlendirme!F$4:F$13)/(SUM(DersMatris_Degerlendirme!F$4:F$13)))+(MMULT(NotlarYuzdelikBasari!$AL250:$AU250,DersMatris_Degerlendirme!F$15:F$24)/(SUM(DersMatris_Degerlendirme!F$15:F$24))))/2,0))*(DersMatris!$E$12/100)</f>
        <v>0</v>
      </c>
      <c r="H250" s="204" cm="1">
        <f t="array" ref="H250">_xlfn.SINGLE(IFERROR(((MMULT(NotlarYuzdelikBasari!$E250:$N250,DersMatris_Degerlendirme!G$4:G$13)/(SUM(DersMatris_Degerlendirme!G$4:G$13)))+(MMULT(NotlarYuzdelikBasari!$AL250:$AU250,DersMatris_Degerlendirme!G$15:G$24)/(SUM(DersMatris_Degerlendirme!G$15:G$24))))/2,0))*(DersMatris!$F$12/100)</f>
        <v>0</v>
      </c>
      <c r="I250" s="204" cm="1">
        <f t="array" ref="I250">_xlfn.SINGLE(IFERROR(((MMULT(NotlarYuzdelikBasari!$E250:$N250,DersMatris_Degerlendirme!H$4:H$13)/(SUM(DersMatris_Degerlendirme!H$4:H$13)))+(MMULT(NotlarYuzdelikBasari!$AL250:$AU250,DersMatris_Degerlendirme!H$15:H$24)/(SUM(DersMatris_Degerlendirme!H$15:H$24))))/2,0))*(DersMatris!$G$12/100)</f>
        <v>0</v>
      </c>
      <c r="J250" s="204" cm="1">
        <f t="array" ref="J250">_xlfn.SINGLE(IFERROR(((MMULT(NotlarYuzdelikBasari!$E250:$N250,DersMatris_Degerlendirme!I$4:I$13)/(SUM(DersMatris_Degerlendirme!I$4:I$13)))+(MMULT(NotlarYuzdelikBasari!$AL250:$AU250,DersMatris_Degerlendirme!I$15:I$24)/(SUM(DersMatris_Degerlendirme!I$15:I$24))))/2,0))*(DersMatris!$H$12/100)</f>
        <v>0</v>
      </c>
      <c r="K250" s="204" cm="1">
        <f t="array" ref="K250">_xlfn.SINGLE(IFERROR(((MMULT(NotlarYuzdelikBasari!$E250:$N250,DersMatris_Degerlendirme!J$4:J$13)/(SUM(DersMatris_Degerlendirme!J$4:J$13)))+(MMULT(NotlarYuzdelikBasari!$AL250:$AU250,DersMatris_Degerlendirme!J$15:J$24)/(SUM(DersMatris_Degerlendirme!J$15:J$24))))/2,0))*(DersMatris!$I$12/100)</f>
        <v>0</v>
      </c>
      <c r="L250" s="204" cm="1">
        <f t="array" ref="L250">_xlfn.SINGLE(IFERROR(((MMULT(NotlarYuzdelikBasari!$E250:$N250,DersMatris_Degerlendirme!K$4:K$13)/(SUM(DersMatris_Degerlendirme!K$4:K$13)))+(MMULT(NotlarYuzdelikBasari!$AL250:$AU250,DersMatris_Degerlendirme!K$15:K$24)/(SUM(DersMatris_Degerlendirme!K$15:K$24))))/2,0))*(DersMatris!$J$12/100)</f>
        <v>0</v>
      </c>
      <c r="M250" s="204" cm="1">
        <f t="array" ref="M250">_xlfn.SINGLE(IFERROR(((MMULT(NotlarYuzdelikBasari!$E250:$N250,DersMatris_Degerlendirme!L$4:L$13)/(SUM(DersMatris_Degerlendirme!L$4:L$13)))+(MMULT(NotlarYuzdelikBasari!$AL250:$AU250,DersMatris_Degerlendirme!L$15:L$24)/(SUM(DersMatris_Degerlendirme!L$15:L$24))))/2,0))*(DersMatris!$K$12/100)</f>
        <v>0</v>
      </c>
      <c r="N250" s="204" cm="1">
        <f t="array" ref="N250">_xlfn.SINGLE(IFERROR(((MMULT(NotlarYuzdelikBasari!$E250:$N250,DersMatris_Degerlendirme!M$4:M$13)/(SUM(DersMatris_Degerlendirme!M$4:M$13)))+(MMULT(NotlarYuzdelikBasari!$AL250:$AU250,DersMatris_Degerlendirme!M$15:M$24)/(SUM(DersMatris_Degerlendirme!M$15:M$24))))/2,0))*(DersMatris!$L$12/100)</f>
        <v>0</v>
      </c>
      <c r="O250" s="204" cm="1">
        <f t="array" ref="O250">_xlfn.SINGLE(IFERROR(((MMULT(NotlarYuzdelikBasari!$E250:$N250,DersMatris_Degerlendirme!N$4:N$13)/(SUM(DersMatris_Degerlendirme!N$4:N$13)))+(MMULT(NotlarYuzdelikBasari!$AL250:$AU250,DersMatris_Degerlendirme!N$15:N$24)/(SUM(DersMatris_Degerlendirme!N$15:N$24))))/2,0))*(DersMatris!$M$12/100)</f>
        <v>0</v>
      </c>
      <c r="P250" s="204" cm="1">
        <f t="array" ref="P250">_xlfn.SINGLE(IFERROR(((MMULT(NotlarYuzdelikBasari!$E250:$N250,DersMatris_Degerlendirme!O$4:O$13)/(SUM(DersMatris_Degerlendirme!O$4:O$13)))+(MMULT(NotlarYuzdelikBasari!$AL250:$AU250,DersMatris_Degerlendirme!O$15:O$24)/(SUM(DersMatris_Degerlendirme!O$15:O$24))))/2,0))*(DersMatris!$N$12/100)</f>
        <v>0</v>
      </c>
      <c r="Q250" s="204" cm="1">
        <f t="array" ref="Q250">_xlfn.SINGLE(IFERROR(((MMULT(NotlarYuzdelikBasari!$E250:$N250,DersMatris_Degerlendirme!P$4:P$13)/(SUM(DersMatris_Degerlendirme!P$4:P$13)))+(MMULT(NotlarYuzdelikBasari!$AL250:$AU250,DersMatris_Degerlendirme!P$15:P$24)/(SUM(DersMatris_Degerlendirme!P$15:P$24))))/2,0))*(DersMatris!$O$12/100)</f>
        <v>0</v>
      </c>
      <c r="R250" s="204" cm="1">
        <f t="array" ref="R250">_xlfn.SINGLE(IFERROR(((MMULT(NotlarYuzdelikBasari!$E250:$N250,DersMatris_Degerlendirme!Q$4:Q$13)/(SUM(DersMatris_Degerlendirme!Q$4:Q$13)))+(MMULT(NotlarYuzdelikBasari!$AL250:$AU250,DersMatris_Degerlendirme!Q$15:Q$24)/(SUM(DersMatris_Degerlendirme!Q$15:Q$24))))/2,0))*(DersMatris!$P$12/100)</f>
        <v>0</v>
      </c>
      <c r="S250" s="204" cm="1">
        <f t="array" ref="S250">_xlfn.SINGLE(IFERROR(((MMULT(NotlarYuzdelikBasari!$E250:$N250,DersMatris_Degerlendirme!R$4:R$13)/(SUM(DersMatris_Degerlendirme!R$4:R$13)))+(MMULT(NotlarYuzdelikBasari!$AL250:$AU250,DersMatris_Degerlendirme!R$15:R$24)/(SUM(DersMatris_Degerlendirme!R$15:R$24))))/2,0))*(DersMatris!$Q$12/100)</f>
        <v>0</v>
      </c>
      <c r="U250" s="188">
        <f>IFERROR(
    (
        IFERROR( MMULT(NotlarYuzdelikBasari!$E250:$N250, Degerlendirme!D$4:D$13) / SUM(Degerlendirme!D$4:D$13), 0 ) +
        IFERROR( MMULT(NotlarYuzdelikBasari!$AL250:$AU250, Degerlendirme!D$15:D$24) / SUM(Degerlendirme!D$15:D$24), 0 )
    ) / 2,
    0
)</f>
        <v>0</v>
      </c>
      <c r="V250" s="188">
        <f>IFERROR(
    (
        IFERROR( MMULT(NotlarYuzdelikBasari!$E250:$N250, Degerlendirme!E$4:E$13) / SUM(Degerlendirme!E$4:E$13), 0 ) +
        IFERROR( MMULT(NotlarYuzdelikBasari!$AL250:$AU250, Degerlendirme!E$15:E$24) / SUM(Degerlendirme!E$15:E$24), 0 )
    ) / 2,
    0
)</f>
        <v>0</v>
      </c>
      <c r="W250" s="188">
        <f>IFERROR(
    (
        IFERROR( MMULT(NotlarYuzdelikBasari!$E250:$N250, Degerlendirme!F$4:F$13) / SUM(Degerlendirme!F$4:F$13), 0 ) +
        IFERROR( MMULT(NotlarYuzdelikBasari!$AL250:$AU250, Degerlendirme!F$15:F$24) / SUM(Degerlendirme!F$15:F$24), 0 )
    ) / 2,
    0
)</f>
        <v>0</v>
      </c>
      <c r="X250" s="188">
        <f>IFERROR(
    (
        IFERROR( MMULT(NotlarYuzdelikBasari!$E250:$N250, Degerlendirme!G$4:G$13) / SUM(Degerlendirme!G$4:G$13), 0 ) +
        IFERROR( MMULT(NotlarYuzdelikBasari!$AL250:$AU250, Degerlendirme!G$15:G$24) / SUM(Degerlendirme!G$15:G$24), 0 )
    ) / 2,
    0
)</f>
        <v>0</v>
      </c>
      <c r="Y250" s="188">
        <f>IFERROR(
    (
        IFERROR( MMULT(NotlarYuzdelikBasari!$E250:$N250, Degerlendirme!H$4:H$13) / SUM(Degerlendirme!H$4:H$13), 0 ) +
        IFERROR( MMULT(NotlarYuzdelikBasari!$AL250:$AU250, Degerlendirme!H$15:H$24) / SUM(Degerlendirme!H$15:H$24), 0 )
    ) / 2,
    0
)</f>
        <v>0</v>
      </c>
      <c r="Z250" s="188">
        <f>IFERROR(
    (
        IFERROR( MMULT(NotlarYuzdelikBasari!$E250:$N250, Degerlendirme!I$4:I$13) / SUM(Degerlendirme!I$4:I$13), 0 ) +
        IFERROR( MMULT(NotlarYuzdelikBasari!$AL250:$AU250, Degerlendirme!I$15:I$24) / SUM(Degerlendirme!I$15:I$24), 0 )
    ) / 2,
    0
)</f>
        <v>0</v>
      </c>
      <c r="AA250" s="188">
        <f>IFERROR(
    (
        IFERROR( MMULT(NotlarYuzdelikBasari!$E250:$N250, Degerlendirme!J$4:J$13) / SUM(Degerlendirme!J$4:J$13), 0 ) +
        IFERROR( MMULT(NotlarYuzdelikBasari!$AL250:$AU250, Degerlendirme!J$15:J$24) / SUM(Degerlendirme!J$15:J$24), 0 )
    ) / 2,
    0
)</f>
        <v>0</v>
      </c>
      <c r="AB250" s="188">
        <f>IFERROR(
    (
        IFERROR( MMULT(NotlarYuzdelikBasari!$E250:$N250, Degerlendirme!K$4:K$13) / SUM(Degerlendirme!K$4:K$13), 0 ) +
        IFERROR( MMULT(NotlarYuzdelikBasari!$AL250:$AU250, Degerlendirme!K$15:K$24) / SUM(Degerlendirme!K$15:K$24), 0 )
    ) / 2,
    0
)</f>
        <v>0</v>
      </c>
    </row>
    <row r="251" spans="1:28" x14ac:dyDescent="0.25">
      <c r="A251" s="94">
        <v>249</v>
      </c>
      <c r="B251" s="143" t="str">
        <f>IF(Notlar!B251&lt;&gt;"",Notlar!B251,"")</f>
        <v/>
      </c>
      <c r="C251" s="144" t="str">
        <f>IF(Notlar!C251&lt;&gt;"",Notlar!C251,"")</f>
        <v/>
      </c>
      <c r="D251" s="184" t="str">
        <f>IF(Notlar!D251&lt;&gt;"",Notlar!D251,"")</f>
        <v/>
      </c>
      <c r="E251" s="208" cm="1">
        <f t="array" ref="E251">_xlfn.SINGLE(IFERROR(((MMULT(NotlarYuzdelikBasari!$E251:$N251,DersMatris_Degerlendirme!D$4:D$13)/(SUM(DersMatris_Degerlendirme!D$4:D$13)))+(MMULT(NotlarYuzdelikBasari!$AL251:$AU251,DersMatris_Degerlendirme!D$15:D$24)/(SUM(DersMatris_Degerlendirme!D$15:D$24))))/2,0))*(DersMatris!$C$12/100)</f>
        <v>0</v>
      </c>
      <c r="F251" s="208" cm="1">
        <f t="array" ref="F251">_xlfn.SINGLE(IFERROR(((MMULT(NotlarYuzdelikBasari!$E251:$N251,DersMatris_Degerlendirme!E$4:E$13)/(SUM(DersMatris_Degerlendirme!E$4:E$13)))+(MMULT(NotlarYuzdelikBasari!$AL251:$AU251,DersMatris_Degerlendirme!E$15:E$24)/(SUM(DersMatris_Degerlendirme!E$15:E$24))))/2,0))*(DersMatris!$D$12/100)</f>
        <v>0</v>
      </c>
      <c r="G251" s="204" cm="1">
        <f t="array" ref="G251">_xlfn.SINGLE(IFERROR(((MMULT(NotlarYuzdelikBasari!$E251:$N251,DersMatris_Degerlendirme!F$4:F$13)/(SUM(DersMatris_Degerlendirme!F$4:F$13)))+(MMULT(NotlarYuzdelikBasari!$AL251:$AU251,DersMatris_Degerlendirme!F$15:F$24)/(SUM(DersMatris_Degerlendirme!F$15:F$24))))/2,0))*(DersMatris!$E$12/100)</f>
        <v>0</v>
      </c>
      <c r="H251" s="204" cm="1">
        <f t="array" ref="H251">_xlfn.SINGLE(IFERROR(((MMULT(NotlarYuzdelikBasari!$E251:$N251,DersMatris_Degerlendirme!G$4:G$13)/(SUM(DersMatris_Degerlendirme!G$4:G$13)))+(MMULT(NotlarYuzdelikBasari!$AL251:$AU251,DersMatris_Degerlendirme!G$15:G$24)/(SUM(DersMatris_Degerlendirme!G$15:G$24))))/2,0))*(DersMatris!$F$12/100)</f>
        <v>0</v>
      </c>
      <c r="I251" s="204" cm="1">
        <f t="array" ref="I251">_xlfn.SINGLE(IFERROR(((MMULT(NotlarYuzdelikBasari!$E251:$N251,DersMatris_Degerlendirme!H$4:H$13)/(SUM(DersMatris_Degerlendirme!H$4:H$13)))+(MMULT(NotlarYuzdelikBasari!$AL251:$AU251,DersMatris_Degerlendirme!H$15:H$24)/(SUM(DersMatris_Degerlendirme!H$15:H$24))))/2,0))*(DersMatris!$G$12/100)</f>
        <v>0</v>
      </c>
      <c r="J251" s="204" cm="1">
        <f t="array" ref="J251">_xlfn.SINGLE(IFERROR(((MMULT(NotlarYuzdelikBasari!$E251:$N251,DersMatris_Degerlendirme!I$4:I$13)/(SUM(DersMatris_Degerlendirme!I$4:I$13)))+(MMULT(NotlarYuzdelikBasari!$AL251:$AU251,DersMatris_Degerlendirme!I$15:I$24)/(SUM(DersMatris_Degerlendirme!I$15:I$24))))/2,0))*(DersMatris!$H$12/100)</f>
        <v>0</v>
      </c>
      <c r="K251" s="204" cm="1">
        <f t="array" ref="K251">_xlfn.SINGLE(IFERROR(((MMULT(NotlarYuzdelikBasari!$E251:$N251,DersMatris_Degerlendirme!J$4:J$13)/(SUM(DersMatris_Degerlendirme!J$4:J$13)))+(MMULT(NotlarYuzdelikBasari!$AL251:$AU251,DersMatris_Degerlendirme!J$15:J$24)/(SUM(DersMatris_Degerlendirme!J$15:J$24))))/2,0))*(DersMatris!$I$12/100)</f>
        <v>0</v>
      </c>
      <c r="L251" s="204" cm="1">
        <f t="array" ref="L251">_xlfn.SINGLE(IFERROR(((MMULT(NotlarYuzdelikBasari!$E251:$N251,DersMatris_Degerlendirme!K$4:K$13)/(SUM(DersMatris_Degerlendirme!K$4:K$13)))+(MMULT(NotlarYuzdelikBasari!$AL251:$AU251,DersMatris_Degerlendirme!K$15:K$24)/(SUM(DersMatris_Degerlendirme!K$15:K$24))))/2,0))*(DersMatris!$J$12/100)</f>
        <v>0</v>
      </c>
      <c r="M251" s="204" cm="1">
        <f t="array" ref="M251">_xlfn.SINGLE(IFERROR(((MMULT(NotlarYuzdelikBasari!$E251:$N251,DersMatris_Degerlendirme!L$4:L$13)/(SUM(DersMatris_Degerlendirme!L$4:L$13)))+(MMULT(NotlarYuzdelikBasari!$AL251:$AU251,DersMatris_Degerlendirme!L$15:L$24)/(SUM(DersMatris_Degerlendirme!L$15:L$24))))/2,0))*(DersMatris!$K$12/100)</f>
        <v>0</v>
      </c>
      <c r="N251" s="204" cm="1">
        <f t="array" ref="N251">_xlfn.SINGLE(IFERROR(((MMULT(NotlarYuzdelikBasari!$E251:$N251,DersMatris_Degerlendirme!M$4:M$13)/(SUM(DersMatris_Degerlendirme!M$4:M$13)))+(MMULT(NotlarYuzdelikBasari!$AL251:$AU251,DersMatris_Degerlendirme!M$15:M$24)/(SUM(DersMatris_Degerlendirme!M$15:M$24))))/2,0))*(DersMatris!$L$12/100)</f>
        <v>0</v>
      </c>
      <c r="O251" s="204" cm="1">
        <f t="array" ref="O251">_xlfn.SINGLE(IFERROR(((MMULT(NotlarYuzdelikBasari!$E251:$N251,DersMatris_Degerlendirme!N$4:N$13)/(SUM(DersMatris_Degerlendirme!N$4:N$13)))+(MMULT(NotlarYuzdelikBasari!$AL251:$AU251,DersMatris_Degerlendirme!N$15:N$24)/(SUM(DersMatris_Degerlendirme!N$15:N$24))))/2,0))*(DersMatris!$M$12/100)</f>
        <v>0</v>
      </c>
      <c r="P251" s="204" cm="1">
        <f t="array" ref="P251">_xlfn.SINGLE(IFERROR(((MMULT(NotlarYuzdelikBasari!$E251:$N251,DersMatris_Degerlendirme!O$4:O$13)/(SUM(DersMatris_Degerlendirme!O$4:O$13)))+(MMULT(NotlarYuzdelikBasari!$AL251:$AU251,DersMatris_Degerlendirme!O$15:O$24)/(SUM(DersMatris_Degerlendirme!O$15:O$24))))/2,0))*(DersMatris!$N$12/100)</f>
        <v>0</v>
      </c>
      <c r="Q251" s="204" cm="1">
        <f t="array" ref="Q251">_xlfn.SINGLE(IFERROR(((MMULT(NotlarYuzdelikBasari!$E251:$N251,DersMatris_Degerlendirme!P$4:P$13)/(SUM(DersMatris_Degerlendirme!P$4:P$13)))+(MMULT(NotlarYuzdelikBasari!$AL251:$AU251,DersMatris_Degerlendirme!P$15:P$24)/(SUM(DersMatris_Degerlendirme!P$15:P$24))))/2,0))*(DersMatris!$O$12/100)</f>
        <v>0</v>
      </c>
      <c r="R251" s="204" cm="1">
        <f t="array" ref="R251">_xlfn.SINGLE(IFERROR(((MMULT(NotlarYuzdelikBasari!$E251:$N251,DersMatris_Degerlendirme!Q$4:Q$13)/(SUM(DersMatris_Degerlendirme!Q$4:Q$13)))+(MMULT(NotlarYuzdelikBasari!$AL251:$AU251,DersMatris_Degerlendirme!Q$15:Q$24)/(SUM(DersMatris_Degerlendirme!Q$15:Q$24))))/2,0))*(DersMatris!$P$12/100)</f>
        <v>0</v>
      </c>
      <c r="S251" s="204" cm="1">
        <f t="array" ref="S251">_xlfn.SINGLE(IFERROR(((MMULT(NotlarYuzdelikBasari!$E251:$N251,DersMatris_Degerlendirme!R$4:R$13)/(SUM(DersMatris_Degerlendirme!R$4:R$13)))+(MMULT(NotlarYuzdelikBasari!$AL251:$AU251,DersMatris_Degerlendirme!R$15:R$24)/(SUM(DersMatris_Degerlendirme!R$15:R$24))))/2,0))*(DersMatris!$Q$12/100)</f>
        <v>0</v>
      </c>
      <c r="U251" s="188">
        <f>IFERROR(
    (
        IFERROR( MMULT(NotlarYuzdelikBasari!$E251:$N251, Degerlendirme!D$4:D$13) / SUM(Degerlendirme!D$4:D$13), 0 ) +
        IFERROR( MMULT(NotlarYuzdelikBasari!$AL251:$AU251, Degerlendirme!D$15:D$24) / SUM(Degerlendirme!D$15:D$24), 0 )
    ) / 2,
    0
)</f>
        <v>0</v>
      </c>
      <c r="V251" s="188">
        <f>IFERROR(
    (
        IFERROR( MMULT(NotlarYuzdelikBasari!$E251:$N251, Degerlendirme!E$4:E$13) / SUM(Degerlendirme!E$4:E$13), 0 ) +
        IFERROR( MMULT(NotlarYuzdelikBasari!$AL251:$AU251, Degerlendirme!E$15:E$24) / SUM(Degerlendirme!E$15:E$24), 0 )
    ) / 2,
    0
)</f>
        <v>0</v>
      </c>
      <c r="W251" s="188">
        <f>IFERROR(
    (
        IFERROR( MMULT(NotlarYuzdelikBasari!$E251:$N251, Degerlendirme!F$4:F$13) / SUM(Degerlendirme!F$4:F$13), 0 ) +
        IFERROR( MMULT(NotlarYuzdelikBasari!$AL251:$AU251, Degerlendirme!F$15:F$24) / SUM(Degerlendirme!F$15:F$24), 0 )
    ) / 2,
    0
)</f>
        <v>0</v>
      </c>
      <c r="X251" s="188">
        <f>IFERROR(
    (
        IFERROR( MMULT(NotlarYuzdelikBasari!$E251:$N251, Degerlendirme!G$4:G$13) / SUM(Degerlendirme!G$4:G$13), 0 ) +
        IFERROR( MMULT(NotlarYuzdelikBasari!$AL251:$AU251, Degerlendirme!G$15:G$24) / SUM(Degerlendirme!G$15:G$24), 0 )
    ) / 2,
    0
)</f>
        <v>0</v>
      </c>
      <c r="Y251" s="188">
        <f>IFERROR(
    (
        IFERROR( MMULT(NotlarYuzdelikBasari!$E251:$N251, Degerlendirme!H$4:H$13) / SUM(Degerlendirme!H$4:H$13), 0 ) +
        IFERROR( MMULT(NotlarYuzdelikBasari!$AL251:$AU251, Degerlendirme!H$15:H$24) / SUM(Degerlendirme!H$15:H$24), 0 )
    ) / 2,
    0
)</f>
        <v>0</v>
      </c>
      <c r="Z251" s="188">
        <f>IFERROR(
    (
        IFERROR( MMULT(NotlarYuzdelikBasari!$E251:$N251, Degerlendirme!I$4:I$13) / SUM(Degerlendirme!I$4:I$13), 0 ) +
        IFERROR( MMULT(NotlarYuzdelikBasari!$AL251:$AU251, Degerlendirme!I$15:I$24) / SUM(Degerlendirme!I$15:I$24), 0 )
    ) / 2,
    0
)</f>
        <v>0</v>
      </c>
      <c r="AA251" s="188">
        <f>IFERROR(
    (
        IFERROR( MMULT(NotlarYuzdelikBasari!$E251:$N251, Degerlendirme!J$4:J$13) / SUM(Degerlendirme!J$4:J$13), 0 ) +
        IFERROR( MMULT(NotlarYuzdelikBasari!$AL251:$AU251, Degerlendirme!J$15:J$24) / SUM(Degerlendirme!J$15:J$24), 0 )
    ) / 2,
    0
)</f>
        <v>0</v>
      </c>
      <c r="AB251" s="188">
        <f>IFERROR(
    (
        IFERROR( MMULT(NotlarYuzdelikBasari!$E251:$N251, Degerlendirme!K$4:K$13) / SUM(Degerlendirme!K$4:K$13), 0 ) +
        IFERROR( MMULT(NotlarYuzdelikBasari!$AL251:$AU251, Degerlendirme!K$15:K$24) / SUM(Degerlendirme!K$15:K$24), 0 )
    ) / 2,
    0
)</f>
        <v>0</v>
      </c>
    </row>
    <row r="252" spans="1:28" x14ac:dyDescent="0.25">
      <c r="A252" s="95">
        <v>250</v>
      </c>
      <c r="B252" s="141" t="str">
        <f>IF(Notlar!B252&lt;&gt;"",Notlar!B252,"")</f>
        <v/>
      </c>
      <c r="C252" s="142" t="str">
        <f>IF(Notlar!C252&lt;&gt;"",Notlar!C252,"")</f>
        <v/>
      </c>
      <c r="D252" s="183" t="str">
        <f>IF(Notlar!D252&lt;&gt;"",Notlar!D252,"")</f>
        <v/>
      </c>
      <c r="E252" s="208" cm="1">
        <f t="array" ref="E252">_xlfn.SINGLE(IFERROR(((MMULT(NotlarYuzdelikBasari!$E252:$N252,DersMatris_Degerlendirme!D$4:D$13)/(SUM(DersMatris_Degerlendirme!D$4:D$13)))+(MMULT(NotlarYuzdelikBasari!$AL252:$AU252,DersMatris_Degerlendirme!D$15:D$24)/(SUM(DersMatris_Degerlendirme!D$15:D$24))))/2,0))*(DersMatris!$C$12/100)</f>
        <v>0</v>
      </c>
      <c r="F252" s="208" cm="1">
        <f t="array" ref="F252">_xlfn.SINGLE(IFERROR(((MMULT(NotlarYuzdelikBasari!$E252:$N252,DersMatris_Degerlendirme!E$4:E$13)/(SUM(DersMatris_Degerlendirme!E$4:E$13)))+(MMULT(NotlarYuzdelikBasari!$AL252:$AU252,DersMatris_Degerlendirme!E$15:E$24)/(SUM(DersMatris_Degerlendirme!E$15:E$24))))/2,0))*(DersMatris!$D$12/100)</f>
        <v>0</v>
      </c>
      <c r="G252" s="204" cm="1">
        <f t="array" ref="G252">_xlfn.SINGLE(IFERROR(((MMULT(NotlarYuzdelikBasari!$E252:$N252,DersMatris_Degerlendirme!F$4:F$13)/(SUM(DersMatris_Degerlendirme!F$4:F$13)))+(MMULT(NotlarYuzdelikBasari!$AL252:$AU252,DersMatris_Degerlendirme!F$15:F$24)/(SUM(DersMatris_Degerlendirme!F$15:F$24))))/2,0))*(DersMatris!$E$12/100)</f>
        <v>0</v>
      </c>
      <c r="H252" s="204" cm="1">
        <f t="array" ref="H252">_xlfn.SINGLE(IFERROR(((MMULT(NotlarYuzdelikBasari!$E252:$N252,DersMatris_Degerlendirme!G$4:G$13)/(SUM(DersMatris_Degerlendirme!G$4:G$13)))+(MMULT(NotlarYuzdelikBasari!$AL252:$AU252,DersMatris_Degerlendirme!G$15:G$24)/(SUM(DersMatris_Degerlendirme!G$15:G$24))))/2,0))*(DersMatris!$F$12/100)</f>
        <v>0</v>
      </c>
      <c r="I252" s="204" cm="1">
        <f t="array" ref="I252">_xlfn.SINGLE(IFERROR(((MMULT(NotlarYuzdelikBasari!$E252:$N252,DersMatris_Degerlendirme!H$4:H$13)/(SUM(DersMatris_Degerlendirme!H$4:H$13)))+(MMULT(NotlarYuzdelikBasari!$AL252:$AU252,DersMatris_Degerlendirme!H$15:H$24)/(SUM(DersMatris_Degerlendirme!H$15:H$24))))/2,0))*(DersMatris!$G$12/100)</f>
        <v>0</v>
      </c>
      <c r="J252" s="204" cm="1">
        <f t="array" ref="J252">_xlfn.SINGLE(IFERROR(((MMULT(NotlarYuzdelikBasari!$E252:$N252,DersMatris_Degerlendirme!I$4:I$13)/(SUM(DersMatris_Degerlendirme!I$4:I$13)))+(MMULT(NotlarYuzdelikBasari!$AL252:$AU252,DersMatris_Degerlendirme!I$15:I$24)/(SUM(DersMatris_Degerlendirme!I$15:I$24))))/2,0))*(DersMatris!$H$12/100)</f>
        <v>0</v>
      </c>
      <c r="K252" s="204" cm="1">
        <f t="array" ref="K252">_xlfn.SINGLE(IFERROR(((MMULT(NotlarYuzdelikBasari!$E252:$N252,DersMatris_Degerlendirme!J$4:J$13)/(SUM(DersMatris_Degerlendirme!J$4:J$13)))+(MMULT(NotlarYuzdelikBasari!$AL252:$AU252,DersMatris_Degerlendirme!J$15:J$24)/(SUM(DersMatris_Degerlendirme!J$15:J$24))))/2,0))*(DersMatris!$I$12/100)</f>
        <v>0</v>
      </c>
      <c r="L252" s="204" cm="1">
        <f t="array" ref="L252">_xlfn.SINGLE(IFERROR(((MMULT(NotlarYuzdelikBasari!$E252:$N252,DersMatris_Degerlendirme!K$4:K$13)/(SUM(DersMatris_Degerlendirme!K$4:K$13)))+(MMULT(NotlarYuzdelikBasari!$AL252:$AU252,DersMatris_Degerlendirme!K$15:K$24)/(SUM(DersMatris_Degerlendirme!K$15:K$24))))/2,0))*(DersMatris!$J$12/100)</f>
        <v>0</v>
      </c>
      <c r="M252" s="204" cm="1">
        <f t="array" ref="M252">_xlfn.SINGLE(IFERROR(((MMULT(NotlarYuzdelikBasari!$E252:$N252,DersMatris_Degerlendirme!L$4:L$13)/(SUM(DersMatris_Degerlendirme!L$4:L$13)))+(MMULT(NotlarYuzdelikBasari!$AL252:$AU252,DersMatris_Degerlendirme!L$15:L$24)/(SUM(DersMatris_Degerlendirme!L$15:L$24))))/2,0))*(DersMatris!$K$12/100)</f>
        <v>0</v>
      </c>
      <c r="N252" s="204" cm="1">
        <f t="array" ref="N252">_xlfn.SINGLE(IFERROR(((MMULT(NotlarYuzdelikBasari!$E252:$N252,DersMatris_Degerlendirme!M$4:M$13)/(SUM(DersMatris_Degerlendirme!M$4:M$13)))+(MMULT(NotlarYuzdelikBasari!$AL252:$AU252,DersMatris_Degerlendirme!M$15:M$24)/(SUM(DersMatris_Degerlendirme!M$15:M$24))))/2,0))*(DersMatris!$L$12/100)</f>
        <v>0</v>
      </c>
      <c r="O252" s="204" cm="1">
        <f t="array" ref="O252">_xlfn.SINGLE(IFERROR(((MMULT(NotlarYuzdelikBasari!$E252:$N252,DersMatris_Degerlendirme!N$4:N$13)/(SUM(DersMatris_Degerlendirme!N$4:N$13)))+(MMULT(NotlarYuzdelikBasari!$AL252:$AU252,DersMatris_Degerlendirme!N$15:N$24)/(SUM(DersMatris_Degerlendirme!N$15:N$24))))/2,0))*(DersMatris!$M$12/100)</f>
        <v>0</v>
      </c>
      <c r="P252" s="204" cm="1">
        <f t="array" ref="P252">_xlfn.SINGLE(IFERROR(((MMULT(NotlarYuzdelikBasari!$E252:$N252,DersMatris_Degerlendirme!O$4:O$13)/(SUM(DersMatris_Degerlendirme!O$4:O$13)))+(MMULT(NotlarYuzdelikBasari!$AL252:$AU252,DersMatris_Degerlendirme!O$15:O$24)/(SUM(DersMatris_Degerlendirme!O$15:O$24))))/2,0))*(DersMatris!$N$12/100)</f>
        <v>0</v>
      </c>
      <c r="Q252" s="204" cm="1">
        <f t="array" ref="Q252">_xlfn.SINGLE(IFERROR(((MMULT(NotlarYuzdelikBasari!$E252:$N252,DersMatris_Degerlendirme!P$4:P$13)/(SUM(DersMatris_Degerlendirme!P$4:P$13)))+(MMULT(NotlarYuzdelikBasari!$AL252:$AU252,DersMatris_Degerlendirme!P$15:P$24)/(SUM(DersMatris_Degerlendirme!P$15:P$24))))/2,0))*(DersMatris!$O$12/100)</f>
        <v>0</v>
      </c>
      <c r="R252" s="204" cm="1">
        <f t="array" ref="R252">_xlfn.SINGLE(IFERROR(((MMULT(NotlarYuzdelikBasari!$E252:$N252,DersMatris_Degerlendirme!Q$4:Q$13)/(SUM(DersMatris_Degerlendirme!Q$4:Q$13)))+(MMULT(NotlarYuzdelikBasari!$AL252:$AU252,DersMatris_Degerlendirme!Q$15:Q$24)/(SUM(DersMatris_Degerlendirme!Q$15:Q$24))))/2,0))*(DersMatris!$P$12/100)</f>
        <v>0</v>
      </c>
      <c r="S252" s="204" cm="1">
        <f t="array" ref="S252">_xlfn.SINGLE(IFERROR(((MMULT(NotlarYuzdelikBasari!$E252:$N252,DersMatris_Degerlendirme!R$4:R$13)/(SUM(DersMatris_Degerlendirme!R$4:R$13)))+(MMULT(NotlarYuzdelikBasari!$AL252:$AU252,DersMatris_Degerlendirme!R$15:R$24)/(SUM(DersMatris_Degerlendirme!R$15:R$24))))/2,0))*(DersMatris!$Q$12/100)</f>
        <v>0</v>
      </c>
      <c r="U252" s="188">
        <f>IFERROR(
    (
        IFERROR( MMULT(NotlarYuzdelikBasari!$E252:$N252, Degerlendirme!D$4:D$13) / SUM(Degerlendirme!D$4:D$13), 0 ) +
        IFERROR( MMULT(NotlarYuzdelikBasari!$AL252:$AU252, Degerlendirme!D$15:D$24) / SUM(Degerlendirme!D$15:D$24), 0 )
    ) / 2,
    0
)</f>
        <v>0</v>
      </c>
      <c r="V252" s="188">
        <f>IFERROR(
    (
        IFERROR( MMULT(NotlarYuzdelikBasari!$E252:$N252, Degerlendirme!E$4:E$13) / SUM(Degerlendirme!E$4:E$13), 0 ) +
        IFERROR( MMULT(NotlarYuzdelikBasari!$AL252:$AU252, Degerlendirme!E$15:E$24) / SUM(Degerlendirme!E$15:E$24), 0 )
    ) / 2,
    0
)</f>
        <v>0</v>
      </c>
      <c r="W252" s="188">
        <f>IFERROR(
    (
        IFERROR( MMULT(NotlarYuzdelikBasari!$E252:$N252, Degerlendirme!F$4:F$13) / SUM(Degerlendirme!F$4:F$13), 0 ) +
        IFERROR( MMULT(NotlarYuzdelikBasari!$AL252:$AU252, Degerlendirme!F$15:F$24) / SUM(Degerlendirme!F$15:F$24), 0 )
    ) / 2,
    0
)</f>
        <v>0</v>
      </c>
      <c r="X252" s="188">
        <f>IFERROR(
    (
        IFERROR( MMULT(NotlarYuzdelikBasari!$E252:$N252, Degerlendirme!G$4:G$13) / SUM(Degerlendirme!G$4:G$13), 0 ) +
        IFERROR( MMULT(NotlarYuzdelikBasari!$AL252:$AU252, Degerlendirme!G$15:G$24) / SUM(Degerlendirme!G$15:G$24), 0 )
    ) / 2,
    0
)</f>
        <v>0</v>
      </c>
      <c r="Y252" s="188">
        <f>IFERROR(
    (
        IFERROR( MMULT(NotlarYuzdelikBasari!$E252:$N252, Degerlendirme!H$4:H$13) / SUM(Degerlendirme!H$4:H$13), 0 ) +
        IFERROR( MMULT(NotlarYuzdelikBasari!$AL252:$AU252, Degerlendirme!H$15:H$24) / SUM(Degerlendirme!H$15:H$24), 0 )
    ) / 2,
    0
)</f>
        <v>0</v>
      </c>
      <c r="Z252" s="188">
        <f>IFERROR(
    (
        IFERROR( MMULT(NotlarYuzdelikBasari!$E252:$N252, Degerlendirme!I$4:I$13) / SUM(Degerlendirme!I$4:I$13), 0 ) +
        IFERROR( MMULT(NotlarYuzdelikBasari!$AL252:$AU252, Degerlendirme!I$15:I$24) / SUM(Degerlendirme!I$15:I$24), 0 )
    ) / 2,
    0
)</f>
        <v>0</v>
      </c>
      <c r="AA252" s="188">
        <f>IFERROR(
    (
        IFERROR( MMULT(NotlarYuzdelikBasari!$E252:$N252, Degerlendirme!J$4:J$13) / SUM(Degerlendirme!J$4:J$13), 0 ) +
        IFERROR( MMULT(NotlarYuzdelikBasari!$AL252:$AU252, Degerlendirme!J$15:J$24) / SUM(Degerlendirme!J$15:J$24), 0 )
    ) / 2,
    0
)</f>
        <v>0</v>
      </c>
      <c r="AB252" s="188">
        <f>IFERROR(
    (
        IFERROR( MMULT(NotlarYuzdelikBasari!$E252:$N252, Degerlendirme!K$4:K$13) / SUM(Degerlendirme!K$4:K$13), 0 ) +
        IFERROR( MMULT(NotlarYuzdelikBasari!$AL252:$AU252, Degerlendirme!K$15:K$24) / SUM(Degerlendirme!K$15:K$24), 0 )
    ) / 2,
    0
)</f>
        <v>0</v>
      </c>
    </row>
    <row r="253" spans="1:28" x14ac:dyDescent="0.25">
      <c r="A253" s="94">
        <v>251</v>
      </c>
      <c r="B253" s="143" t="str">
        <f>IF(Notlar!B253&lt;&gt;"",Notlar!B253,"")</f>
        <v/>
      </c>
      <c r="C253" s="144" t="str">
        <f>IF(Notlar!C253&lt;&gt;"",Notlar!C253,"")</f>
        <v/>
      </c>
      <c r="D253" s="184" t="str">
        <f>IF(Notlar!D253&lt;&gt;"",Notlar!D253,"")</f>
        <v/>
      </c>
      <c r="E253" s="208" cm="1">
        <f t="array" ref="E253">_xlfn.SINGLE(IFERROR(((MMULT(NotlarYuzdelikBasari!$E253:$N253,DersMatris_Degerlendirme!D$4:D$13)/(SUM(DersMatris_Degerlendirme!D$4:D$13)))+(MMULT(NotlarYuzdelikBasari!$AL253:$AU253,DersMatris_Degerlendirme!D$15:D$24)/(SUM(DersMatris_Degerlendirme!D$15:D$24))))/2,0))*(DersMatris!$C$12/100)</f>
        <v>0</v>
      </c>
      <c r="F253" s="208" cm="1">
        <f t="array" ref="F253">_xlfn.SINGLE(IFERROR(((MMULT(NotlarYuzdelikBasari!$E253:$N253,DersMatris_Degerlendirme!E$4:E$13)/(SUM(DersMatris_Degerlendirme!E$4:E$13)))+(MMULT(NotlarYuzdelikBasari!$AL253:$AU253,DersMatris_Degerlendirme!E$15:E$24)/(SUM(DersMatris_Degerlendirme!E$15:E$24))))/2,0))*(DersMatris!$D$12/100)</f>
        <v>0</v>
      </c>
      <c r="G253" s="204" cm="1">
        <f t="array" ref="G253">_xlfn.SINGLE(IFERROR(((MMULT(NotlarYuzdelikBasari!$E253:$N253,DersMatris_Degerlendirme!F$4:F$13)/(SUM(DersMatris_Degerlendirme!F$4:F$13)))+(MMULT(NotlarYuzdelikBasari!$AL253:$AU253,DersMatris_Degerlendirme!F$15:F$24)/(SUM(DersMatris_Degerlendirme!F$15:F$24))))/2,0))*(DersMatris!$E$12/100)</f>
        <v>0</v>
      </c>
      <c r="H253" s="204" cm="1">
        <f t="array" ref="H253">_xlfn.SINGLE(IFERROR(((MMULT(NotlarYuzdelikBasari!$E253:$N253,DersMatris_Degerlendirme!G$4:G$13)/(SUM(DersMatris_Degerlendirme!G$4:G$13)))+(MMULT(NotlarYuzdelikBasari!$AL253:$AU253,DersMatris_Degerlendirme!G$15:G$24)/(SUM(DersMatris_Degerlendirme!G$15:G$24))))/2,0))*(DersMatris!$F$12/100)</f>
        <v>0</v>
      </c>
      <c r="I253" s="204" cm="1">
        <f t="array" ref="I253">_xlfn.SINGLE(IFERROR(((MMULT(NotlarYuzdelikBasari!$E253:$N253,DersMatris_Degerlendirme!H$4:H$13)/(SUM(DersMatris_Degerlendirme!H$4:H$13)))+(MMULT(NotlarYuzdelikBasari!$AL253:$AU253,DersMatris_Degerlendirme!H$15:H$24)/(SUM(DersMatris_Degerlendirme!H$15:H$24))))/2,0))*(DersMatris!$G$12/100)</f>
        <v>0</v>
      </c>
      <c r="J253" s="204" cm="1">
        <f t="array" ref="J253">_xlfn.SINGLE(IFERROR(((MMULT(NotlarYuzdelikBasari!$E253:$N253,DersMatris_Degerlendirme!I$4:I$13)/(SUM(DersMatris_Degerlendirme!I$4:I$13)))+(MMULT(NotlarYuzdelikBasari!$AL253:$AU253,DersMatris_Degerlendirme!I$15:I$24)/(SUM(DersMatris_Degerlendirme!I$15:I$24))))/2,0))*(DersMatris!$H$12/100)</f>
        <v>0</v>
      </c>
      <c r="K253" s="204" cm="1">
        <f t="array" ref="K253">_xlfn.SINGLE(IFERROR(((MMULT(NotlarYuzdelikBasari!$E253:$N253,DersMatris_Degerlendirme!J$4:J$13)/(SUM(DersMatris_Degerlendirme!J$4:J$13)))+(MMULT(NotlarYuzdelikBasari!$AL253:$AU253,DersMatris_Degerlendirme!J$15:J$24)/(SUM(DersMatris_Degerlendirme!J$15:J$24))))/2,0))*(DersMatris!$I$12/100)</f>
        <v>0</v>
      </c>
      <c r="L253" s="204" cm="1">
        <f t="array" ref="L253">_xlfn.SINGLE(IFERROR(((MMULT(NotlarYuzdelikBasari!$E253:$N253,DersMatris_Degerlendirme!K$4:K$13)/(SUM(DersMatris_Degerlendirme!K$4:K$13)))+(MMULT(NotlarYuzdelikBasari!$AL253:$AU253,DersMatris_Degerlendirme!K$15:K$24)/(SUM(DersMatris_Degerlendirme!K$15:K$24))))/2,0))*(DersMatris!$J$12/100)</f>
        <v>0</v>
      </c>
      <c r="M253" s="204" cm="1">
        <f t="array" ref="M253">_xlfn.SINGLE(IFERROR(((MMULT(NotlarYuzdelikBasari!$E253:$N253,DersMatris_Degerlendirme!L$4:L$13)/(SUM(DersMatris_Degerlendirme!L$4:L$13)))+(MMULT(NotlarYuzdelikBasari!$AL253:$AU253,DersMatris_Degerlendirme!L$15:L$24)/(SUM(DersMatris_Degerlendirme!L$15:L$24))))/2,0))*(DersMatris!$K$12/100)</f>
        <v>0</v>
      </c>
      <c r="N253" s="204" cm="1">
        <f t="array" ref="N253">_xlfn.SINGLE(IFERROR(((MMULT(NotlarYuzdelikBasari!$E253:$N253,DersMatris_Degerlendirme!M$4:M$13)/(SUM(DersMatris_Degerlendirme!M$4:M$13)))+(MMULT(NotlarYuzdelikBasari!$AL253:$AU253,DersMatris_Degerlendirme!M$15:M$24)/(SUM(DersMatris_Degerlendirme!M$15:M$24))))/2,0))*(DersMatris!$L$12/100)</f>
        <v>0</v>
      </c>
      <c r="O253" s="204" cm="1">
        <f t="array" ref="O253">_xlfn.SINGLE(IFERROR(((MMULT(NotlarYuzdelikBasari!$E253:$N253,DersMatris_Degerlendirme!N$4:N$13)/(SUM(DersMatris_Degerlendirme!N$4:N$13)))+(MMULT(NotlarYuzdelikBasari!$AL253:$AU253,DersMatris_Degerlendirme!N$15:N$24)/(SUM(DersMatris_Degerlendirme!N$15:N$24))))/2,0))*(DersMatris!$M$12/100)</f>
        <v>0</v>
      </c>
      <c r="P253" s="204" cm="1">
        <f t="array" ref="P253">_xlfn.SINGLE(IFERROR(((MMULT(NotlarYuzdelikBasari!$E253:$N253,DersMatris_Degerlendirme!O$4:O$13)/(SUM(DersMatris_Degerlendirme!O$4:O$13)))+(MMULT(NotlarYuzdelikBasari!$AL253:$AU253,DersMatris_Degerlendirme!O$15:O$24)/(SUM(DersMatris_Degerlendirme!O$15:O$24))))/2,0))*(DersMatris!$N$12/100)</f>
        <v>0</v>
      </c>
      <c r="Q253" s="204" cm="1">
        <f t="array" ref="Q253">_xlfn.SINGLE(IFERROR(((MMULT(NotlarYuzdelikBasari!$E253:$N253,DersMatris_Degerlendirme!P$4:P$13)/(SUM(DersMatris_Degerlendirme!P$4:P$13)))+(MMULT(NotlarYuzdelikBasari!$AL253:$AU253,DersMatris_Degerlendirme!P$15:P$24)/(SUM(DersMatris_Degerlendirme!P$15:P$24))))/2,0))*(DersMatris!$O$12/100)</f>
        <v>0</v>
      </c>
      <c r="R253" s="204" cm="1">
        <f t="array" ref="R253">_xlfn.SINGLE(IFERROR(((MMULT(NotlarYuzdelikBasari!$E253:$N253,DersMatris_Degerlendirme!Q$4:Q$13)/(SUM(DersMatris_Degerlendirme!Q$4:Q$13)))+(MMULT(NotlarYuzdelikBasari!$AL253:$AU253,DersMatris_Degerlendirme!Q$15:Q$24)/(SUM(DersMatris_Degerlendirme!Q$15:Q$24))))/2,0))*(DersMatris!$P$12/100)</f>
        <v>0</v>
      </c>
      <c r="S253" s="204" cm="1">
        <f t="array" ref="S253">_xlfn.SINGLE(IFERROR(((MMULT(NotlarYuzdelikBasari!$E253:$N253,DersMatris_Degerlendirme!R$4:R$13)/(SUM(DersMatris_Degerlendirme!R$4:R$13)))+(MMULT(NotlarYuzdelikBasari!$AL253:$AU253,DersMatris_Degerlendirme!R$15:R$24)/(SUM(DersMatris_Degerlendirme!R$15:R$24))))/2,0))*(DersMatris!$Q$12/100)</f>
        <v>0</v>
      </c>
      <c r="U253" s="188">
        <f>IFERROR(
    (
        IFERROR( MMULT(NotlarYuzdelikBasari!$E253:$N253, Degerlendirme!D$4:D$13) / SUM(Degerlendirme!D$4:D$13), 0 ) +
        IFERROR( MMULT(NotlarYuzdelikBasari!$AL253:$AU253, Degerlendirme!D$15:D$24) / SUM(Degerlendirme!D$15:D$24), 0 )
    ) / 2,
    0
)</f>
        <v>0</v>
      </c>
      <c r="V253" s="188">
        <f>IFERROR(
    (
        IFERROR( MMULT(NotlarYuzdelikBasari!$E253:$N253, Degerlendirme!E$4:E$13) / SUM(Degerlendirme!E$4:E$13), 0 ) +
        IFERROR( MMULT(NotlarYuzdelikBasari!$AL253:$AU253, Degerlendirme!E$15:E$24) / SUM(Degerlendirme!E$15:E$24), 0 )
    ) / 2,
    0
)</f>
        <v>0</v>
      </c>
      <c r="W253" s="188">
        <f>IFERROR(
    (
        IFERROR( MMULT(NotlarYuzdelikBasari!$E253:$N253, Degerlendirme!F$4:F$13) / SUM(Degerlendirme!F$4:F$13), 0 ) +
        IFERROR( MMULT(NotlarYuzdelikBasari!$AL253:$AU253, Degerlendirme!F$15:F$24) / SUM(Degerlendirme!F$15:F$24), 0 )
    ) / 2,
    0
)</f>
        <v>0</v>
      </c>
      <c r="X253" s="188">
        <f>IFERROR(
    (
        IFERROR( MMULT(NotlarYuzdelikBasari!$E253:$N253, Degerlendirme!G$4:G$13) / SUM(Degerlendirme!G$4:G$13), 0 ) +
        IFERROR( MMULT(NotlarYuzdelikBasari!$AL253:$AU253, Degerlendirme!G$15:G$24) / SUM(Degerlendirme!G$15:G$24), 0 )
    ) / 2,
    0
)</f>
        <v>0</v>
      </c>
      <c r="Y253" s="188">
        <f>IFERROR(
    (
        IFERROR( MMULT(NotlarYuzdelikBasari!$E253:$N253, Degerlendirme!H$4:H$13) / SUM(Degerlendirme!H$4:H$13), 0 ) +
        IFERROR( MMULT(NotlarYuzdelikBasari!$AL253:$AU253, Degerlendirme!H$15:H$24) / SUM(Degerlendirme!H$15:H$24), 0 )
    ) / 2,
    0
)</f>
        <v>0</v>
      </c>
      <c r="Z253" s="188">
        <f>IFERROR(
    (
        IFERROR( MMULT(NotlarYuzdelikBasari!$E253:$N253, Degerlendirme!I$4:I$13) / SUM(Degerlendirme!I$4:I$13), 0 ) +
        IFERROR( MMULT(NotlarYuzdelikBasari!$AL253:$AU253, Degerlendirme!I$15:I$24) / SUM(Degerlendirme!I$15:I$24), 0 )
    ) / 2,
    0
)</f>
        <v>0</v>
      </c>
      <c r="AA253" s="188">
        <f>IFERROR(
    (
        IFERROR( MMULT(NotlarYuzdelikBasari!$E253:$N253, Degerlendirme!J$4:J$13) / SUM(Degerlendirme!J$4:J$13), 0 ) +
        IFERROR( MMULT(NotlarYuzdelikBasari!$AL253:$AU253, Degerlendirme!J$15:J$24) / SUM(Degerlendirme!J$15:J$24), 0 )
    ) / 2,
    0
)</f>
        <v>0</v>
      </c>
      <c r="AB253" s="188">
        <f>IFERROR(
    (
        IFERROR( MMULT(NotlarYuzdelikBasari!$E253:$N253, Degerlendirme!K$4:K$13) / SUM(Degerlendirme!K$4:K$13), 0 ) +
        IFERROR( MMULT(NotlarYuzdelikBasari!$AL253:$AU253, Degerlendirme!K$15:K$24) / SUM(Degerlendirme!K$15:K$24), 0 )
    ) / 2,
    0
)</f>
        <v>0</v>
      </c>
    </row>
    <row r="254" spans="1:28" x14ac:dyDescent="0.25">
      <c r="A254" s="95">
        <v>252</v>
      </c>
      <c r="B254" s="141" t="str">
        <f>IF(Notlar!B254&lt;&gt;"",Notlar!B254,"")</f>
        <v/>
      </c>
      <c r="C254" s="142" t="str">
        <f>IF(Notlar!C254&lt;&gt;"",Notlar!C254,"")</f>
        <v/>
      </c>
      <c r="D254" s="183" t="str">
        <f>IF(Notlar!D254&lt;&gt;"",Notlar!D254,"")</f>
        <v/>
      </c>
      <c r="E254" s="208" cm="1">
        <f t="array" ref="E254">_xlfn.SINGLE(IFERROR(((MMULT(NotlarYuzdelikBasari!$E254:$N254,DersMatris_Degerlendirme!D$4:D$13)/(SUM(DersMatris_Degerlendirme!D$4:D$13)))+(MMULT(NotlarYuzdelikBasari!$AL254:$AU254,DersMatris_Degerlendirme!D$15:D$24)/(SUM(DersMatris_Degerlendirme!D$15:D$24))))/2,0))*(DersMatris!$C$12/100)</f>
        <v>0</v>
      </c>
      <c r="F254" s="208" cm="1">
        <f t="array" ref="F254">_xlfn.SINGLE(IFERROR(((MMULT(NotlarYuzdelikBasari!$E254:$N254,DersMatris_Degerlendirme!E$4:E$13)/(SUM(DersMatris_Degerlendirme!E$4:E$13)))+(MMULT(NotlarYuzdelikBasari!$AL254:$AU254,DersMatris_Degerlendirme!E$15:E$24)/(SUM(DersMatris_Degerlendirme!E$15:E$24))))/2,0))*(DersMatris!$D$12/100)</f>
        <v>0</v>
      </c>
      <c r="G254" s="204" cm="1">
        <f t="array" ref="G254">_xlfn.SINGLE(IFERROR(((MMULT(NotlarYuzdelikBasari!$E254:$N254,DersMatris_Degerlendirme!F$4:F$13)/(SUM(DersMatris_Degerlendirme!F$4:F$13)))+(MMULT(NotlarYuzdelikBasari!$AL254:$AU254,DersMatris_Degerlendirme!F$15:F$24)/(SUM(DersMatris_Degerlendirme!F$15:F$24))))/2,0))*(DersMatris!$E$12/100)</f>
        <v>0</v>
      </c>
      <c r="H254" s="204" cm="1">
        <f t="array" ref="H254">_xlfn.SINGLE(IFERROR(((MMULT(NotlarYuzdelikBasari!$E254:$N254,DersMatris_Degerlendirme!G$4:G$13)/(SUM(DersMatris_Degerlendirme!G$4:G$13)))+(MMULT(NotlarYuzdelikBasari!$AL254:$AU254,DersMatris_Degerlendirme!G$15:G$24)/(SUM(DersMatris_Degerlendirme!G$15:G$24))))/2,0))*(DersMatris!$F$12/100)</f>
        <v>0</v>
      </c>
      <c r="I254" s="204" cm="1">
        <f t="array" ref="I254">_xlfn.SINGLE(IFERROR(((MMULT(NotlarYuzdelikBasari!$E254:$N254,DersMatris_Degerlendirme!H$4:H$13)/(SUM(DersMatris_Degerlendirme!H$4:H$13)))+(MMULT(NotlarYuzdelikBasari!$AL254:$AU254,DersMatris_Degerlendirme!H$15:H$24)/(SUM(DersMatris_Degerlendirme!H$15:H$24))))/2,0))*(DersMatris!$G$12/100)</f>
        <v>0</v>
      </c>
      <c r="J254" s="204" cm="1">
        <f t="array" ref="J254">_xlfn.SINGLE(IFERROR(((MMULT(NotlarYuzdelikBasari!$E254:$N254,DersMatris_Degerlendirme!I$4:I$13)/(SUM(DersMatris_Degerlendirme!I$4:I$13)))+(MMULT(NotlarYuzdelikBasari!$AL254:$AU254,DersMatris_Degerlendirme!I$15:I$24)/(SUM(DersMatris_Degerlendirme!I$15:I$24))))/2,0))*(DersMatris!$H$12/100)</f>
        <v>0</v>
      </c>
      <c r="K254" s="204" cm="1">
        <f t="array" ref="K254">_xlfn.SINGLE(IFERROR(((MMULT(NotlarYuzdelikBasari!$E254:$N254,DersMatris_Degerlendirme!J$4:J$13)/(SUM(DersMatris_Degerlendirme!J$4:J$13)))+(MMULT(NotlarYuzdelikBasari!$AL254:$AU254,DersMatris_Degerlendirme!J$15:J$24)/(SUM(DersMatris_Degerlendirme!J$15:J$24))))/2,0))*(DersMatris!$I$12/100)</f>
        <v>0</v>
      </c>
      <c r="L254" s="204" cm="1">
        <f t="array" ref="L254">_xlfn.SINGLE(IFERROR(((MMULT(NotlarYuzdelikBasari!$E254:$N254,DersMatris_Degerlendirme!K$4:K$13)/(SUM(DersMatris_Degerlendirme!K$4:K$13)))+(MMULT(NotlarYuzdelikBasari!$AL254:$AU254,DersMatris_Degerlendirme!K$15:K$24)/(SUM(DersMatris_Degerlendirme!K$15:K$24))))/2,0))*(DersMatris!$J$12/100)</f>
        <v>0</v>
      </c>
      <c r="M254" s="204" cm="1">
        <f t="array" ref="M254">_xlfn.SINGLE(IFERROR(((MMULT(NotlarYuzdelikBasari!$E254:$N254,DersMatris_Degerlendirme!L$4:L$13)/(SUM(DersMatris_Degerlendirme!L$4:L$13)))+(MMULT(NotlarYuzdelikBasari!$AL254:$AU254,DersMatris_Degerlendirme!L$15:L$24)/(SUM(DersMatris_Degerlendirme!L$15:L$24))))/2,0))*(DersMatris!$K$12/100)</f>
        <v>0</v>
      </c>
      <c r="N254" s="204" cm="1">
        <f t="array" ref="N254">_xlfn.SINGLE(IFERROR(((MMULT(NotlarYuzdelikBasari!$E254:$N254,DersMatris_Degerlendirme!M$4:M$13)/(SUM(DersMatris_Degerlendirme!M$4:M$13)))+(MMULT(NotlarYuzdelikBasari!$AL254:$AU254,DersMatris_Degerlendirme!M$15:M$24)/(SUM(DersMatris_Degerlendirme!M$15:M$24))))/2,0))*(DersMatris!$L$12/100)</f>
        <v>0</v>
      </c>
      <c r="O254" s="204" cm="1">
        <f t="array" ref="O254">_xlfn.SINGLE(IFERROR(((MMULT(NotlarYuzdelikBasari!$E254:$N254,DersMatris_Degerlendirme!N$4:N$13)/(SUM(DersMatris_Degerlendirme!N$4:N$13)))+(MMULT(NotlarYuzdelikBasari!$AL254:$AU254,DersMatris_Degerlendirme!N$15:N$24)/(SUM(DersMatris_Degerlendirme!N$15:N$24))))/2,0))*(DersMatris!$M$12/100)</f>
        <v>0</v>
      </c>
      <c r="P254" s="204" cm="1">
        <f t="array" ref="P254">_xlfn.SINGLE(IFERROR(((MMULT(NotlarYuzdelikBasari!$E254:$N254,DersMatris_Degerlendirme!O$4:O$13)/(SUM(DersMatris_Degerlendirme!O$4:O$13)))+(MMULT(NotlarYuzdelikBasari!$AL254:$AU254,DersMatris_Degerlendirme!O$15:O$24)/(SUM(DersMatris_Degerlendirme!O$15:O$24))))/2,0))*(DersMatris!$N$12/100)</f>
        <v>0</v>
      </c>
      <c r="Q254" s="204" cm="1">
        <f t="array" ref="Q254">_xlfn.SINGLE(IFERROR(((MMULT(NotlarYuzdelikBasari!$E254:$N254,DersMatris_Degerlendirme!P$4:P$13)/(SUM(DersMatris_Degerlendirme!P$4:P$13)))+(MMULT(NotlarYuzdelikBasari!$AL254:$AU254,DersMatris_Degerlendirme!P$15:P$24)/(SUM(DersMatris_Degerlendirme!P$15:P$24))))/2,0))*(DersMatris!$O$12/100)</f>
        <v>0</v>
      </c>
      <c r="R254" s="204" cm="1">
        <f t="array" ref="R254">_xlfn.SINGLE(IFERROR(((MMULT(NotlarYuzdelikBasari!$E254:$N254,DersMatris_Degerlendirme!Q$4:Q$13)/(SUM(DersMatris_Degerlendirme!Q$4:Q$13)))+(MMULT(NotlarYuzdelikBasari!$AL254:$AU254,DersMatris_Degerlendirme!Q$15:Q$24)/(SUM(DersMatris_Degerlendirme!Q$15:Q$24))))/2,0))*(DersMatris!$P$12/100)</f>
        <v>0</v>
      </c>
      <c r="S254" s="204" cm="1">
        <f t="array" ref="S254">_xlfn.SINGLE(IFERROR(((MMULT(NotlarYuzdelikBasari!$E254:$N254,DersMatris_Degerlendirme!R$4:R$13)/(SUM(DersMatris_Degerlendirme!R$4:R$13)))+(MMULT(NotlarYuzdelikBasari!$AL254:$AU254,DersMatris_Degerlendirme!R$15:R$24)/(SUM(DersMatris_Degerlendirme!R$15:R$24))))/2,0))*(DersMatris!$Q$12/100)</f>
        <v>0</v>
      </c>
      <c r="U254" s="188">
        <f>IFERROR(
    (
        IFERROR( MMULT(NotlarYuzdelikBasari!$E254:$N254, Degerlendirme!D$4:D$13) / SUM(Degerlendirme!D$4:D$13), 0 ) +
        IFERROR( MMULT(NotlarYuzdelikBasari!$AL254:$AU254, Degerlendirme!D$15:D$24) / SUM(Degerlendirme!D$15:D$24), 0 )
    ) / 2,
    0
)</f>
        <v>0</v>
      </c>
      <c r="V254" s="188">
        <f>IFERROR(
    (
        IFERROR( MMULT(NotlarYuzdelikBasari!$E254:$N254, Degerlendirme!E$4:E$13) / SUM(Degerlendirme!E$4:E$13), 0 ) +
        IFERROR( MMULT(NotlarYuzdelikBasari!$AL254:$AU254, Degerlendirme!E$15:E$24) / SUM(Degerlendirme!E$15:E$24), 0 )
    ) / 2,
    0
)</f>
        <v>0</v>
      </c>
      <c r="W254" s="188">
        <f>IFERROR(
    (
        IFERROR( MMULT(NotlarYuzdelikBasari!$E254:$N254, Degerlendirme!F$4:F$13) / SUM(Degerlendirme!F$4:F$13), 0 ) +
        IFERROR( MMULT(NotlarYuzdelikBasari!$AL254:$AU254, Degerlendirme!F$15:F$24) / SUM(Degerlendirme!F$15:F$24), 0 )
    ) / 2,
    0
)</f>
        <v>0</v>
      </c>
      <c r="X254" s="188">
        <f>IFERROR(
    (
        IFERROR( MMULT(NotlarYuzdelikBasari!$E254:$N254, Degerlendirme!G$4:G$13) / SUM(Degerlendirme!G$4:G$13), 0 ) +
        IFERROR( MMULT(NotlarYuzdelikBasari!$AL254:$AU254, Degerlendirme!G$15:G$24) / SUM(Degerlendirme!G$15:G$24), 0 )
    ) / 2,
    0
)</f>
        <v>0</v>
      </c>
      <c r="Y254" s="188">
        <f>IFERROR(
    (
        IFERROR( MMULT(NotlarYuzdelikBasari!$E254:$N254, Degerlendirme!H$4:H$13) / SUM(Degerlendirme!H$4:H$13), 0 ) +
        IFERROR( MMULT(NotlarYuzdelikBasari!$AL254:$AU254, Degerlendirme!H$15:H$24) / SUM(Degerlendirme!H$15:H$24), 0 )
    ) / 2,
    0
)</f>
        <v>0</v>
      </c>
      <c r="Z254" s="188">
        <f>IFERROR(
    (
        IFERROR( MMULT(NotlarYuzdelikBasari!$E254:$N254, Degerlendirme!I$4:I$13) / SUM(Degerlendirme!I$4:I$13), 0 ) +
        IFERROR( MMULT(NotlarYuzdelikBasari!$AL254:$AU254, Degerlendirme!I$15:I$24) / SUM(Degerlendirme!I$15:I$24), 0 )
    ) / 2,
    0
)</f>
        <v>0</v>
      </c>
      <c r="AA254" s="188">
        <f>IFERROR(
    (
        IFERROR( MMULT(NotlarYuzdelikBasari!$E254:$N254, Degerlendirme!J$4:J$13) / SUM(Degerlendirme!J$4:J$13), 0 ) +
        IFERROR( MMULT(NotlarYuzdelikBasari!$AL254:$AU254, Degerlendirme!J$15:J$24) / SUM(Degerlendirme!J$15:J$24), 0 )
    ) / 2,
    0
)</f>
        <v>0</v>
      </c>
      <c r="AB254" s="188">
        <f>IFERROR(
    (
        IFERROR( MMULT(NotlarYuzdelikBasari!$E254:$N254, Degerlendirme!K$4:K$13) / SUM(Degerlendirme!K$4:K$13), 0 ) +
        IFERROR( MMULT(NotlarYuzdelikBasari!$AL254:$AU254, Degerlendirme!K$15:K$24) / SUM(Degerlendirme!K$15:K$24), 0 )
    ) / 2,
    0
)</f>
        <v>0</v>
      </c>
    </row>
    <row r="255" spans="1:28" x14ac:dyDescent="0.25">
      <c r="A255" s="94">
        <v>253</v>
      </c>
      <c r="B255" s="143" t="str">
        <f>IF(Notlar!B255&lt;&gt;"",Notlar!B255,"")</f>
        <v/>
      </c>
      <c r="C255" s="144" t="str">
        <f>IF(Notlar!C255&lt;&gt;"",Notlar!C255,"")</f>
        <v/>
      </c>
      <c r="D255" s="184" t="str">
        <f>IF(Notlar!D255&lt;&gt;"",Notlar!D255,"")</f>
        <v/>
      </c>
      <c r="E255" s="208" cm="1">
        <f t="array" ref="E255">_xlfn.SINGLE(IFERROR(((MMULT(NotlarYuzdelikBasari!$E255:$N255,DersMatris_Degerlendirme!D$4:D$13)/(SUM(DersMatris_Degerlendirme!D$4:D$13)))+(MMULT(NotlarYuzdelikBasari!$AL255:$AU255,DersMatris_Degerlendirme!D$15:D$24)/(SUM(DersMatris_Degerlendirme!D$15:D$24))))/2,0))*(DersMatris!$C$12/100)</f>
        <v>0</v>
      </c>
      <c r="F255" s="208" cm="1">
        <f t="array" ref="F255">_xlfn.SINGLE(IFERROR(((MMULT(NotlarYuzdelikBasari!$E255:$N255,DersMatris_Degerlendirme!E$4:E$13)/(SUM(DersMatris_Degerlendirme!E$4:E$13)))+(MMULT(NotlarYuzdelikBasari!$AL255:$AU255,DersMatris_Degerlendirme!E$15:E$24)/(SUM(DersMatris_Degerlendirme!E$15:E$24))))/2,0))*(DersMatris!$D$12/100)</f>
        <v>0</v>
      </c>
      <c r="G255" s="204" cm="1">
        <f t="array" ref="G255">_xlfn.SINGLE(IFERROR(((MMULT(NotlarYuzdelikBasari!$E255:$N255,DersMatris_Degerlendirme!F$4:F$13)/(SUM(DersMatris_Degerlendirme!F$4:F$13)))+(MMULT(NotlarYuzdelikBasari!$AL255:$AU255,DersMatris_Degerlendirme!F$15:F$24)/(SUM(DersMatris_Degerlendirme!F$15:F$24))))/2,0))*(DersMatris!$E$12/100)</f>
        <v>0</v>
      </c>
      <c r="H255" s="204" cm="1">
        <f t="array" ref="H255">_xlfn.SINGLE(IFERROR(((MMULT(NotlarYuzdelikBasari!$E255:$N255,DersMatris_Degerlendirme!G$4:G$13)/(SUM(DersMatris_Degerlendirme!G$4:G$13)))+(MMULT(NotlarYuzdelikBasari!$AL255:$AU255,DersMatris_Degerlendirme!G$15:G$24)/(SUM(DersMatris_Degerlendirme!G$15:G$24))))/2,0))*(DersMatris!$F$12/100)</f>
        <v>0</v>
      </c>
      <c r="I255" s="204" cm="1">
        <f t="array" ref="I255">_xlfn.SINGLE(IFERROR(((MMULT(NotlarYuzdelikBasari!$E255:$N255,DersMatris_Degerlendirme!H$4:H$13)/(SUM(DersMatris_Degerlendirme!H$4:H$13)))+(MMULT(NotlarYuzdelikBasari!$AL255:$AU255,DersMatris_Degerlendirme!H$15:H$24)/(SUM(DersMatris_Degerlendirme!H$15:H$24))))/2,0))*(DersMatris!$G$12/100)</f>
        <v>0</v>
      </c>
      <c r="J255" s="204" cm="1">
        <f t="array" ref="J255">_xlfn.SINGLE(IFERROR(((MMULT(NotlarYuzdelikBasari!$E255:$N255,DersMatris_Degerlendirme!I$4:I$13)/(SUM(DersMatris_Degerlendirme!I$4:I$13)))+(MMULT(NotlarYuzdelikBasari!$AL255:$AU255,DersMatris_Degerlendirme!I$15:I$24)/(SUM(DersMatris_Degerlendirme!I$15:I$24))))/2,0))*(DersMatris!$H$12/100)</f>
        <v>0</v>
      </c>
      <c r="K255" s="204" cm="1">
        <f t="array" ref="K255">_xlfn.SINGLE(IFERROR(((MMULT(NotlarYuzdelikBasari!$E255:$N255,DersMatris_Degerlendirme!J$4:J$13)/(SUM(DersMatris_Degerlendirme!J$4:J$13)))+(MMULT(NotlarYuzdelikBasari!$AL255:$AU255,DersMatris_Degerlendirme!J$15:J$24)/(SUM(DersMatris_Degerlendirme!J$15:J$24))))/2,0))*(DersMatris!$I$12/100)</f>
        <v>0</v>
      </c>
      <c r="L255" s="204" cm="1">
        <f t="array" ref="L255">_xlfn.SINGLE(IFERROR(((MMULT(NotlarYuzdelikBasari!$E255:$N255,DersMatris_Degerlendirme!K$4:K$13)/(SUM(DersMatris_Degerlendirme!K$4:K$13)))+(MMULT(NotlarYuzdelikBasari!$AL255:$AU255,DersMatris_Degerlendirme!K$15:K$24)/(SUM(DersMatris_Degerlendirme!K$15:K$24))))/2,0))*(DersMatris!$J$12/100)</f>
        <v>0</v>
      </c>
      <c r="M255" s="204" cm="1">
        <f t="array" ref="M255">_xlfn.SINGLE(IFERROR(((MMULT(NotlarYuzdelikBasari!$E255:$N255,DersMatris_Degerlendirme!L$4:L$13)/(SUM(DersMatris_Degerlendirme!L$4:L$13)))+(MMULT(NotlarYuzdelikBasari!$AL255:$AU255,DersMatris_Degerlendirme!L$15:L$24)/(SUM(DersMatris_Degerlendirme!L$15:L$24))))/2,0))*(DersMatris!$K$12/100)</f>
        <v>0</v>
      </c>
      <c r="N255" s="204" cm="1">
        <f t="array" ref="N255">_xlfn.SINGLE(IFERROR(((MMULT(NotlarYuzdelikBasari!$E255:$N255,DersMatris_Degerlendirme!M$4:M$13)/(SUM(DersMatris_Degerlendirme!M$4:M$13)))+(MMULT(NotlarYuzdelikBasari!$AL255:$AU255,DersMatris_Degerlendirme!M$15:M$24)/(SUM(DersMatris_Degerlendirme!M$15:M$24))))/2,0))*(DersMatris!$L$12/100)</f>
        <v>0</v>
      </c>
      <c r="O255" s="204" cm="1">
        <f t="array" ref="O255">_xlfn.SINGLE(IFERROR(((MMULT(NotlarYuzdelikBasari!$E255:$N255,DersMatris_Degerlendirme!N$4:N$13)/(SUM(DersMatris_Degerlendirme!N$4:N$13)))+(MMULT(NotlarYuzdelikBasari!$AL255:$AU255,DersMatris_Degerlendirme!N$15:N$24)/(SUM(DersMatris_Degerlendirme!N$15:N$24))))/2,0))*(DersMatris!$M$12/100)</f>
        <v>0</v>
      </c>
      <c r="P255" s="204" cm="1">
        <f t="array" ref="P255">_xlfn.SINGLE(IFERROR(((MMULT(NotlarYuzdelikBasari!$E255:$N255,DersMatris_Degerlendirme!O$4:O$13)/(SUM(DersMatris_Degerlendirme!O$4:O$13)))+(MMULT(NotlarYuzdelikBasari!$AL255:$AU255,DersMatris_Degerlendirme!O$15:O$24)/(SUM(DersMatris_Degerlendirme!O$15:O$24))))/2,0))*(DersMatris!$N$12/100)</f>
        <v>0</v>
      </c>
      <c r="Q255" s="204" cm="1">
        <f t="array" ref="Q255">_xlfn.SINGLE(IFERROR(((MMULT(NotlarYuzdelikBasari!$E255:$N255,DersMatris_Degerlendirme!P$4:P$13)/(SUM(DersMatris_Degerlendirme!P$4:P$13)))+(MMULT(NotlarYuzdelikBasari!$AL255:$AU255,DersMatris_Degerlendirme!P$15:P$24)/(SUM(DersMatris_Degerlendirme!P$15:P$24))))/2,0))*(DersMatris!$O$12/100)</f>
        <v>0</v>
      </c>
      <c r="R255" s="204" cm="1">
        <f t="array" ref="R255">_xlfn.SINGLE(IFERROR(((MMULT(NotlarYuzdelikBasari!$E255:$N255,DersMatris_Degerlendirme!Q$4:Q$13)/(SUM(DersMatris_Degerlendirme!Q$4:Q$13)))+(MMULT(NotlarYuzdelikBasari!$AL255:$AU255,DersMatris_Degerlendirme!Q$15:Q$24)/(SUM(DersMatris_Degerlendirme!Q$15:Q$24))))/2,0))*(DersMatris!$P$12/100)</f>
        <v>0</v>
      </c>
      <c r="S255" s="204" cm="1">
        <f t="array" ref="S255">_xlfn.SINGLE(IFERROR(((MMULT(NotlarYuzdelikBasari!$E255:$N255,DersMatris_Degerlendirme!R$4:R$13)/(SUM(DersMatris_Degerlendirme!R$4:R$13)))+(MMULT(NotlarYuzdelikBasari!$AL255:$AU255,DersMatris_Degerlendirme!R$15:R$24)/(SUM(DersMatris_Degerlendirme!R$15:R$24))))/2,0))*(DersMatris!$Q$12/100)</f>
        <v>0</v>
      </c>
      <c r="U255" s="188">
        <f>IFERROR(
    (
        IFERROR( MMULT(NotlarYuzdelikBasari!$E255:$N255, Degerlendirme!D$4:D$13) / SUM(Degerlendirme!D$4:D$13), 0 ) +
        IFERROR( MMULT(NotlarYuzdelikBasari!$AL255:$AU255, Degerlendirme!D$15:D$24) / SUM(Degerlendirme!D$15:D$24), 0 )
    ) / 2,
    0
)</f>
        <v>0</v>
      </c>
      <c r="V255" s="188">
        <f>IFERROR(
    (
        IFERROR( MMULT(NotlarYuzdelikBasari!$E255:$N255, Degerlendirme!E$4:E$13) / SUM(Degerlendirme!E$4:E$13), 0 ) +
        IFERROR( MMULT(NotlarYuzdelikBasari!$AL255:$AU255, Degerlendirme!E$15:E$24) / SUM(Degerlendirme!E$15:E$24), 0 )
    ) / 2,
    0
)</f>
        <v>0</v>
      </c>
      <c r="W255" s="188">
        <f>IFERROR(
    (
        IFERROR( MMULT(NotlarYuzdelikBasari!$E255:$N255, Degerlendirme!F$4:F$13) / SUM(Degerlendirme!F$4:F$13), 0 ) +
        IFERROR( MMULT(NotlarYuzdelikBasari!$AL255:$AU255, Degerlendirme!F$15:F$24) / SUM(Degerlendirme!F$15:F$24), 0 )
    ) / 2,
    0
)</f>
        <v>0</v>
      </c>
      <c r="X255" s="188">
        <f>IFERROR(
    (
        IFERROR( MMULT(NotlarYuzdelikBasari!$E255:$N255, Degerlendirme!G$4:G$13) / SUM(Degerlendirme!G$4:G$13), 0 ) +
        IFERROR( MMULT(NotlarYuzdelikBasari!$AL255:$AU255, Degerlendirme!G$15:G$24) / SUM(Degerlendirme!G$15:G$24), 0 )
    ) / 2,
    0
)</f>
        <v>0</v>
      </c>
      <c r="Y255" s="188">
        <f>IFERROR(
    (
        IFERROR( MMULT(NotlarYuzdelikBasari!$E255:$N255, Degerlendirme!H$4:H$13) / SUM(Degerlendirme!H$4:H$13), 0 ) +
        IFERROR( MMULT(NotlarYuzdelikBasari!$AL255:$AU255, Degerlendirme!H$15:H$24) / SUM(Degerlendirme!H$15:H$24), 0 )
    ) / 2,
    0
)</f>
        <v>0</v>
      </c>
      <c r="Z255" s="188">
        <f>IFERROR(
    (
        IFERROR( MMULT(NotlarYuzdelikBasari!$E255:$N255, Degerlendirme!I$4:I$13) / SUM(Degerlendirme!I$4:I$13), 0 ) +
        IFERROR( MMULT(NotlarYuzdelikBasari!$AL255:$AU255, Degerlendirme!I$15:I$24) / SUM(Degerlendirme!I$15:I$24), 0 )
    ) / 2,
    0
)</f>
        <v>0</v>
      </c>
      <c r="AA255" s="188">
        <f>IFERROR(
    (
        IFERROR( MMULT(NotlarYuzdelikBasari!$E255:$N255, Degerlendirme!J$4:J$13) / SUM(Degerlendirme!J$4:J$13), 0 ) +
        IFERROR( MMULT(NotlarYuzdelikBasari!$AL255:$AU255, Degerlendirme!J$15:J$24) / SUM(Degerlendirme!J$15:J$24), 0 )
    ) / 2,
    0
)</f>
        <v>0</v>
      </c>
      <c r="AB255" s="188">
        <f>IFERROR(
    (
        IFERROR( MMULT(NotlarYuzdelikBasari!$E255:$N255, Degerlendirme!K$4:K$13) / SUM(Degerlendirme!K$4:K$13), 0 ) +
        IFERROR( MMULT(NotlarYuzdelikBasari!$AL255:$AU255, Degerlendirme!K$15:K$24) / SUM(Degerlendirme!K$15:K$24), 0 )
    ) / 2,
    0
)</f>
        <v>0</v>
      </c>
    </row>
    <row r="256" spans="1:28" x14ac:dyDescent="0.25">
      <c r="A256" s="95">
        <v>254</v>
      </c>
      <c r="B256" s="141" t="str">
        <f>IF(Notlar!B256&lt;&gt;"",Notlar!B256,"")</f>
        <v/>
      </c>
      <c r="C256" s="142" t="str">
        <f>IF(Notlar!C256&lt;&gt;"",Notlar!C256,"")</f>
        <v/>
      </c>
      <c r="D256" s="183" t="str">
        <f>IF(Notlar!D256&lt;&gt;"",Notlar!D256,"")</f>
        <v/>
      </c>
      <c r="E256" s="208" cm="1">
        <f t="array" ref="E256">_xlfn.SINGLE(IFERROR(((MMULT(NotlarYuzdelikBasari!$E256:$N256,DersMatris_Degerlendirme!D$4:D$13)/(SUM(DersMatris_Degerlendirme!D$4:D$13)))+(MMULT(NotlarYuzdelikBasari!$AL256:$AU256,DersMatris_Degerlendirme!D$15:D$24)/(SUM(DersMatris_Degerlendirme!D$15:D$24))))/2,0))*(DersMatris!$C$12/100)</f>
        <v>0</v>
      </c>
      <c r="F256" s="208" cm="1">
        <f t="array" ref="F256">_xlfn.SINGLE(IFERROR(((MMULT(NotlarYuzdelikBasari!$E256:$N256,DersMatris_Degerlendirme!E$4:E$13)/(SUM(DersMatris_Degerlendirme!E$4:E$13)))+(MMULT(NotlarYuzdelikBasari!$AL256:$AU256,DersMatris_Degerlendirme!E$15:E$24)/(SUM(DersMatris_Degerlendirme!E$15:E$24))))/2,0))*(DersMatris!$D$12/100)</f>
        <v>0</v>
      </c>
      <c r="G256" s="204" cm="1">
        <f t="array" ref="G256">_xlfn.SINGLE(IFERROR(((MMULT(NotlarYuzdelikBasari!$E256:$N256,DersMatris_Degerlendirme!F$4:F$13)/(SUM(DersMatris_Degerlendirme!F$4:F$13)))+(MMULT(NotlarYuzdelikBasari!$AL256:$AU256,DersMatris_Degerlendirme!F$15:F$24)/(SUM(DersMatris_Degerlendirme!F$15:F$24))))/2,0))*(DersMatris!$E$12/100)</f>
        <v>0</v>
      </c>
      <c r="H256" s="204" cm="1">
        <f t="array" ref="H256">_xlfn.SINGLE(IFERROR(((MMULT(NotlarYuzdelikBasari!$E256:$N256,DersMatris_Degerlendirme!G$4:G$13)/(SUM(DersMatris_Degerlendirme!G$4:G$13)))+(MMULT(NotlarYuzdelikBasari!$AL256:$AU256,DersMatris_Degerlendirme!G$15:G$24)/(SUM(DersMatris_Degerlendirme!G$15:G$24))))/2,0))*(DersMatris!$F$12/100)</f>
        <v>0</v>
      </c>
      <c r="I256" s="204" cm="1">
        <f t="array" ref="I256">_xlfn.SINGLE(IFERROR(((MMULT(NotlarYuzdelikBasari!$E256:$N256,DersMatris_Degerlendirme!H$4:H$13)/(SUM(DersMatris_Degerlendirme!H$4:H$13)))+(MMULT(NotlarYuzdelikBasari!$AL256:$AU256,DersMatris_Degerlendirme!H$15:H$24)/(SUM(DersMatris_Degerlendirme!H$15:H$24))))/2,0))*(DersMatris!$G$12/100)</f>
        <v>0</v>
      </c>
      <c r="J256" s="204" cm="1">
        <f t="array" ref="J256">_xlfn.SINGLE(IFERROR(((MMULT(NotlarYuzdelikBasari!$E256:$N256,DersMatris_Degerlendirme!I$4:I$13)/(SUM(DersMatris_Degerlendirme!I$4:I$13)))+(MMULT(NotlarYuzdelikBasari!$AL256:$AU256,DersMatris_Degerlendirme!I$15:I$24)/(SUM(DersMatris_Degerlendirme!I$15:I$24))))/2,0))*(DersMatris!$H$12/100)</f>
        <v>0</v>
      </c>
      <c r="K256" s="204" cm="1">
        <f t="array" ref="K256">_xlfn.SINGLE(IFERROR(((MMULT(NotlarYuzdelikBasari!$E256:$N256,DersMatris_Degerlendirme!J$4:J$13)/(SUM(DersMatris_Degerlendirme!J$4:J$13)))+(MMULT(NotlarYuzdelikBasari!$AL256:$AU256,DersMatris_Degerlendirme!J$15:J$24)/(SUM(DersMatris_Degerlendirme!J$15:J$24))))/2,0))*(DersMatris!$I$12/100)</f>
        <v>0</v>
      </c>
      <c r="L256" s="204" cm="1">
        <f t="array" ref="L256">_xlfn.SINGLE(IFERROR(((MMULT(NotlarYuzdelikBasari!$E256:$N256,DersMatris_Degerlendirme!K$4:K$13)/(SUM(DersMatris_Degerlendirme!K$4:K$13)))+(MMULT(NotlarYuzdelikBasari!$AL256:$AU256,DersMatris_Degerlendirme!K$15:K$24)/(SUM(DersMatris_Degerlendirme!K$15:K$24))))/2,0))*(DersMatris!$J$12/100)</f>
        <v>0</v>
      </c>
      <c r="M256" s="204" cm="1">
        <f t="array" ref="M256">_xlfn.SINGLE(IFERROR(((MMULT(NotlarYuzdelikBasari!$E256:$N256,DersMatris_Degerlendirme!L$4:L$13)/(SUM(DersMatris_Degerlendirme!L$4:L$13)))+(MMULT(NotlarYuzdelikBasari!$AL256:$AU256,DersMatris_Degerlendirme!L$15:L$24)/(SUM(DersMatris_Degerlendirme!L$15:L$24))))/2,0))*(DersMatris!$K$12/100)</f>
        <v>0</v>
      </c>
      <c r="N256" s="204" cm="1">
        <f t="array" ref="N256">_xlfn.SINGLE(IFERROR(((MMULT(NotlarYuzdelikBasari!$E256:$N256,DersMatris_Degerlendirme!M$4:M$13)/(SUM(DersMatris_Degerlendirme!M$4:M$13)))+(MMULT(NotlarYuzdelikBasari!$AL256:$AU256,DersMatris_Degerlendirme!M$15:M$24)/(SUM(DersMatris_Degerlendirme!M$15:M$24))))/2,0))*(DersMatris!$L$12/100)</f>
        <v>0</v>
      </c>
      <c r="O256" s="204" cm="1">
        <f t="array" ref="O256">_xlfn.SINGLE(IFERROR(((MMULT(NotlarYuzdelikBasari!$E256:$N256,DersMatris_Degerlendirme!N$4:N$13)/(SUM(DersMatris_Degerlendirme!N$4:N$13)))+(MMULT(NotlarYuzdelikBasari!$AL256:$AU256,DersMatris_Degerlendirme!N$15:N$24)/(SUM(DersMatris_Degerlendirme!N$15:N$24))))/2,0))*(DersMatris!$M$12/100)</f>
        <v>0</v>
      </c>
      <c r="P256" s="204" cm="1">
        <f t="array" ref="P256">_xlfn.SINGLE(IFERROR(((MMULT(NotlarYuzdelikBasari!$E256:$N256,DersMatris_Degerlendirme!O$4:O$13)/(SUM(DersMatris_Degerlendirme!O$4:O$13)))+(MMULT(NotlarYuzdelikBasari!$AL256:$AU256,DersMatris_Degerlendirme!O$15:O$24)/(SUM(DersMatris_Degerlendirme!O$15:O$24))))/2,0))*(DersMatris!$N$12/100)</f>
        <v>0</v>
      </c>
      <c r="Q256" s="204" cm="1">
        <f t="array" ref="Q256">_xlfn.SINGLE(IFERROR(((MMULT(NotlarYuzdelikBasari!$E256:$N256,DersMatris_Degerlendirme!P$4:P$13)/(SUM(DersMatris_Degerlendirme!P$4:P$13)))+(MMULT(NotlarYuzdelikBasari!$AL256:$AU256,DersMatris_Degerlendirme!P$15:P$24)/(SUM(DersMatris_Degerlendirme!P$15:P$24))))/2,0))*(DersMatris!$O$12/100)</f>
        <v>0</v>
      </c>
      <c r="R256" s="204" cm="1">
        <f t="array" ref="R256">_xlfn.SINGLE(IFERROR(((MMULT(NotlarYuzdelikBasari!$E256:$N256,DersMatris_Degerlendirme!Q$4:Q$13)/(SUM(DersMatris_Degerlendirme!Q$4:Q$13)))+(MMULT(NotlarYuzdelikBasari!$AL256:$AU256,DersMatris_Degerlendirme!Q$15:Q$24)/(SUM(DersMatris_Degerlendirme!Q$15:Q$24))))/2,0))*(DersMatris!$P$12/100)</f>
        <v>0</v>
      </c>
      <c r="S256" s="204" cm="1">
        <f t="array" ref="S256">_xlfn.SINGLE(IFERROR(((MMULT(NotlarYuzdelikBasari!$E256:$N256,DersMatris_Degerlendirme!R$4:R$13)/(SUM(DersMatris_Degerlendirme!R$4:R$13)))+(MMULT(NotlarYuzdelikBasari!$AL256:$AU256,DersMatris_Degerlendirme!R$15:R$24)/(SUM(DersMatris_Degerlendirme!R$15:R$24))))/2,0))*(DersMatris!$Q$12/100)</f>
        <v>0</v>
      </c>
      <c r="U256" s="188">
        <f>IFERROR(
    (
        IFERROR( MMULT(NotlarYuzdelikBasari!$E256:$N256, Degerlendirme!D$4:D$13) / SUM(Degerlendirme!D$4:D$13), 0 ) +
        IFERROR( MMULT(NotlarYuzdelikBasari!$AL256:$AU256, Degerlendirme!D$15:D$24) / SUM(Degerlendirme!D$15:D$24), 0 )
    ) / 2,
    0
)</f>
        <v>0</v>
      </c>
      <c r="V256" s="188">
        <f>IFERROR(
    (
        IFERROR( MMULT(NotlarYuzdelikBasari!$E256:$N256, Degerlendirme!E$4:E$13) / SUM(Degerlendirme!E$4:E$13), 0 ) +
        IFERROR( MMULT(NotlarYuzdelikBasari!$AL256:$AU256, Degerlendirme!E$15:E$24) / SUM(Degerlendirme!E$15:E$24), 0 )
    ) / 2,
    0
)</f>
        <v>0</v>
      </c>
      <c r="W256" s="188">
        <f>IFERROR(
    (
        IFERROR( MMULT(NotlarYuzdelikBasari!$E256:$N256, Degerlendirme!F$4:F$13) / SUM(Degerlendirme!F$4:F$13), 0 ) +
        IFERROR( MMULT(NotlarYuzdelikBasari!$AL256:$AU256, Degerlendirme!F$15:F$24) / SUM(Degerlendirme!F$15:F$24), 0 )
    ) / 2,
    0
)</f>
        <v>0</v>
      </c>
      <c r="X256" s="188">
        <f>IFERROR(
    (
        IFERROR( MMULT(NotlarYuzdelikBasari!$E256:$N256, Degerlendirme!G$4:G$13) / SUM(Degerlendirme!G$4:G$13), 0 ) +
        IFERROR( MMULT(NotlarYuzdelikBasari!$AL256:$AU256, Degerlendirme!G$15:G$24) / SUM(Degerlendirme!G$15:G$24), 0 )
    ) / 2,
    0
)</f>
        <v>0</v>
      </c>
      <c r="Y256" s="188">
        <f>IFERROR(
    (
        IFERROR( MMULT(NotlarYuzdelikBasari!$E256:$N256, Degerlendirme!H$4:H$13) / SUM(Degerlendirme!H$4:H$13), 0 ) +
        IFERROR( MMULT(NotlarYuzdelikBasari!$AL256:$AU256, Degerlendirme!H$15:H$24) / SUM(Degerlendirme!H$15:H$24), 0 )
    ) / 2,
    0
)</f>
        <v>0</v>
      </c>
      <c r="Z256" s="188">
        <f>IFERROR(
    (
        IFERROR( MMULT(NotlarYuzdelikBasari!$E256:$N256, Degerlendirme!I$4:I$13) / SUM(Degerlendirme!I$4:I$13), 0 ) +
        IFERROR( MMULT(NotlarYuzdelikBasari!$AL256:$AU256, Degerlendirme!I$15:I$24) / SUM(Degerlendirme!I$15:I$24), 0 )
    ) / 2,
    0
)</f>
        <v>0</v>
      </c>
      <c r="AA256" s="188">
        <f>IFERROR(
    (
        IFERROR( MMULT(NotlarYuzdelikBasari!$E256:$N256, Degerlendirme!J$4:J$13) / SUM(Degerlendirme!J$4:J$13), 0 ) +
        IFERROR( MMULT(NotlarYuzdelikBasari!$AL256:$AU256, Degerlendirme!J$15:J$24) / SUM(Degerlendirme!J$15:J$24), 0 )
    ) / 2,
    0
)</f>
        <v>0</v>
      </c>
      <c r="AB256" s="188">
        <f>IFERROR(
    (
        IFERROR( MMULT(NotlarYuzdelikBasari!$E256:$N256, Degerlendirme!K$4:K$13) / SUM(Degerlendirme!K$4:K$13), 0 ) +
        IFERROR( MMULT(NotlarYuzdelikBasari!$AL256:$AU256, Degerlendirme!K$15:K$24) / SUM(Degerlendirme!K$15:K$24), 0 )
    ) / 2,
    0
)</f>
        <v>0</v>
      </c>
    </row>
    <row r="257" spans="1:28" x14ac:dyDescent="0.25">
      <c r="A257" s="94">
        <v>255</v>
      </c>
      <c r="B257" s="143" t="str">
        <f>IF(Notlar!B257&lt;&gt;"",Notlar!B257,"")</f>
        <v/>
      </c>
      <c r="C257" s="144" t="str">
        <f>IF(Notlar!C257&lt;&gt;"",Notlar!C257,"")</f>
        <v/>
      </c>
      <c r="D257" s="184" t="str">
        <f>IF(Notlar!D257&lt;&gt;"",Notlar!D257,"")</f>
        <v/>
      </c>
      <c r="E257" s="208" cm="1">
        <f t="array" ref="E257">_xlfn.SINGLE(IFERROR(((MMULT(NotlarYuzdelikBasari!$E257:$N257,DersMatris_Degerlendirme!D$4:D$13)/(SUM(DersMatris_Degerlendirme!D$4:D$13)))+(MMULT(NotlarYuzdelikBasari!$AL257:$AU257,DersMatris_Degerlendirme!D$15:D$24)/(SUM(DersMatris_Degerlendirme!D$15:D$24))))/2,0))*(DersMatris!$C$12/100)</f>
        <v>0</v>
      </c>
      <c r="F257" s="208" cm="1">
        <f t="array" ref="F257">_xlfn.SINGLE(IFERROR(((MMULT(NotlarYuzdelikBasari!$E257:$N257,DersMatris_Degerlendirme!E$4:E$13)/(SUM(DersMatris_Degerlendirme!E$4:E$13)))+(MMULT(NotlarYuzdelikBasari!$AL257:$AU257,DersMatris_Degerlendirme!E$15:E$24)/(SUM(DersMatris_Degerlendirme!E$15:E$24))))/2,0))*(DersMatris!$D$12/100)</f>
        <v>0</v>
      </c>
      <c r="G257" s="204" cm="1">
        <f t="array" ref="G257">_xlfn.SINGLE(IFERROR(((MMULT(NotlarYuzdelikBasari!$E257:$N257,DersMatris_Degerlendirme!F$4:F$13)/(SUM(DersMatris_Degerlendirme!F$4:F$13)))+(MMULT(NotlarYuzdelikBasari!$AL257:$AU257,DersMatris_Degerlendirme!F$15:F$24)/(SUM(DersMatris_Degerlendirme!F$15:F$24))))/2,0))*(DersMatris!$E$12/100)</f>
        <v>0</v>
      </c>
      <c r="H257" s="204" cm="1">
        <f t="array" ref="H257">_xlfn.SINGLE(IFERROR(((MMULT(NotlarYuzdelikBasari!$E257:$N257,DersMatris_Degerlendirme!G$4:G$13)/(SUM(DersMatris_Degerlendirme!G$4:G$13)))+(MMULT(NotlarYuzdelikBasari!$AL257:$AU257,DersMatris_Degerlendirme!G$15:G$24)/(SUM(DersMatris_Degerlendirme!G$15:G$24))))/2,0))*(DersMatris!$F$12/100)</f>
        <v>0</v>
      </c>
      <c r="I257" s="204" cm="1">
        <f t="array" ref="I257">_xlfn.SINGLE(IFERROR(((MMULT(NotlarYuzdelikBasari!$E257:$N257,DersMatris_Degerlendirme!H$4:H$13)/(SUM(DersMatris_Degerlendirme!H$4:H$13)))+(MMULT(NotlarYuzdelikBasari!$AL257:$AU257,DersMatris_Degerlendirme!H$15:H$24)/(SUM(DersMatris_Degerlendirme!H$15:H$24))))/2,0))*(DersMatris!$G$12/100)</f>
        <v>0</v>
      </c>
      <c r="J257" s="204" cm="1">
        <f t="array" ref="J257">_xlfn.SINGLE(IFERROR(((MMULT(NotlarYuzdelikBasari!$E257:$N257,DersMatris_Degerlendirme!I$4:I$13)/(SUM(DersMatris_Degerlendirme!I$4:I$13)))+(MMULT(NotlarYuzdelikBasari!$AL257:$AU257,DersMatris_Degerlendirme!I$15:I$24)/(SUM(DersMatris_Degerlendirme!I$15:I$24))))/2,0))*(DersMatris!$H$12/100)</f>
        <v>0</v>
      </c>
      <c r="K257" s="204" cm="1">
        <f t="array" ref="K257">_xlfn.SINGLE(IFERROR(((MMULT(NotlarYuzdelikBasari!$E257:$N257,DersMatris_Degerlendirme!J$4:J$13)/(SUM(DersMatris_Degerlendirme!J$4:J$13)))+(MMULT(NotlarYuzdelikBasari!$AL257:$AU257,DersMatris_Degerlendirme!J$15:J$24)/(SUM(DersMatris_Degerlendirme!J$15:J$24))))/2,0))*(DersMatris!$I$12/100)</f>
        <v>0</v>
      </c>
      <c r="L257" s="204" cm="1">
        <f t="array" ref="L257">_xlfn.SINGLE(IFERROR(((MMULT(NotlarYuzdelikBasari!$E257:$N257,DersMatris_Degerlendirme!K$4:K$13)/(SUM(DersMatris_Degerlendirme!K$4:K$13)))+(MMULT(NotlarYuzdelikBasari!$AL257:$AU257,DersMatris_Degerlendirme!K$15:K$24)/(SUM(DersMatris_Degerlendirme!K$15:K$24))))/2,0))*(DersMatris!$J$12/100)</f>
        <v>0</v>
      </c>
      <c r="M257" s="204" cm="1">
        <f t="array" ref="M257">_xlfn.SINGLE(IFERROR(((MMULT(NotlarYuzdelikBasari!$E257:$N257,DersMatris_Degerlendirme!L$4:L$13)/(SUM(DersMatris_Degerlendirme!L$4:L$13)))+(MMULT(NotlarYuzdelikBasari!$AL257:$AU257,DersMatris_Degerlendirme!L$15:L$24)/(SUM(DersMatris_Degerlendirme!L$15:L$24))))/2,0))*(DersMatris!$K$12/100)</f>
        <v>0</v>
      </c>
      <c r="N257" s="204" cm="1">
        <f t="array" ref="N257">_xlfn.SINGLE(IFERROR(((MMULT(NotlarYuzdelikBasari!$E257:$N257,DersMatris_Degerlendirme!M$4:M$13)/(SUM(DersMatris_Degerlendirme!M$4:M$13)))+(MMULT(NotlarYuzdelikBasari!$AL257:$AU257,DersMatris_Degerlendirme!M$15:M$24)/(SUM(DersMatris_Degerlendirme!M$15:M$24))))/2,0))*(DersMatris!$L$12/100)</f>
        <v>0</v>
      </c>
      <c r="O257" s="204" cm="1">
        <f t="array" ref="O257">_xlfn.SINGLE(IFERROR(((MMULT(NotlarYuzdelikBasari!$E257:$N257,DersMatris_Degerlendirme!N$4:N$13)/(SUM(DersMatris_Degerlendirme!N$4:N$13)))+(MMULT(NotlarYuzdelikBasari!$AL257:$AU257,DersMatris_Degerlendirme!N$15:N$24)/(SUM(DersMatris_Degerlendirme!N$15:N$24))))/2,0))*(DersMatris!$M$12/100)</f>
        <v>0</v>
      </c>
      <c r="P257" s="204" cm="1">
        <f t="array" ref="P257">_xlfn.SINGLE(IFERROR(((MMULT(NotlarYuzdelikBasari!$E257:$N257,DersMatris_Degerlendirme!O$4:O$13)/(SUM(DersMatris_Degerlendirme!O$4:O$13)))+(MMULT(NotlarYuzdelikBasari!$AL257:$AU257,DersMatris_Degerlendirme!O$15:O$24)/(SUM(DersMatris_Degerlendirme!O$15:O$24))))/2,0))*(DersMatris!$N$12/100)</f>
        <v>0</v>
      </c>
      <c r="Q257" s="204" cm="1">
        <f t="array" ref="Q257">_xlfn.SINGLE(IFERROR(((MMULT(NotlarYuzdelikBasari!$E257:$N257,DersMatris_Degerlendirme!P$4:P$13)/(SUM(DersMatris_Degerlendirme!P$4:P$13)))+(MMULT(NotlarYuzdelikBasari!$AL257:$AU257,DersMatris_Degerlendirme!P$15:P$24)/(SUM(DersMatris_Degerlendirme!P$15:P$24))))/2,0))*(DersMatris!$O$12/100)</f>
        <v>0</v>
      </c>
      <c r="R257" s="204" cm="1">
        <f t="array" ref="R257">_xlfn.SINGLE(IFERROR(((MMULT(NotlarYuzdelikBasari!$E257:$N257,DersMatris_Degerlendirme!Q$4:Q$13)/(SUM(DersMatris_Degerlendirme!Q$4:Q$13)))+(MMULT(NotlarYuzdelikBasari!$AL257:$AU257,DersMatris_Degerlendirme!Q$15:Q$24)/(SUM(DersMatris_Degerlendirme!Q$15:Q$24))))/2,0))*(DersMatris!$P$12/100)</f>
        <v>0</v>
      </c>
      <c r="S257" s="204" cm="1">
        <f t="array" ref="S257">_xlfn.SINGLE(IFERROR(((MMULT(NotlarYuzdelikBasari!$E257:$N257,DersMatris_Degerlendirme!R$4:R$13)/(SUM(DersMatris_Degerlendirme!R$4:R$13)))+(MMULT(NotlarYuzdelikBasari!$AL257:$AU257,DersMatris_Degerlendirme!R$15:R$24)/(SUM(DersMatris_Degerlendirme!R$15:R$24))))/2,0))*(DersMatris!$Q$12/100)</f>
        <v>0</v>
      </c>
      <c r="U257" s="188">
        <f>IFERROR(
    (
        IFERROR( MMULT(NotlarYuzdelikBasari!$E257:$N257, Degerlendirme!D$4:D$13) / SUM(Degerlendirme!D$4:D$13), 0 ) +
        IFERROR( MMULT(NotlarYuzdelikBasari!$AL257:$AU257, Degerlendirme!D$15:D$24) / SUM(Degerlendirme!D$15:D$24), 0 )
    ) / 2,
    0
)</f>
        <v>0</v>
      </c>
      <c r="V257" s="188">
        <f>IFERROR(
    (
        IFERROR( MMULT(NotlarYuzdelikBasari!$E257:$N257, Degerlendirme!E$4:E$13) / SUM(Degerlendirme!E$4:E$13), 0 ) +
        IFERROR( MMULT(NotlarYuzdelikBasari!$AL257:$AU257, Degerlendirme!E$15:E$24) / SUM(Degerlendirme!E$15:E$24), 0 )
    ) / 2,
    0
)</f>
        <v>0</v>
      </c>
      <c r="W257" s="188">
        <f>IFERROR(
    (
        IFERROR( MMULT(NotlarYuzdelikBasari!$E257:$N257, Degerlendirme!F$4:F$13) / SUM(Degerlendirme!F$4:F$13), 0 ) +
        IFERROR( MMULT(NotlarYuzdelikBasari!$AL257:$AU257, Degerlendirme!F$15:F$24) / SUM(Degerlendirme!F$15:F$24), 0 )
    ) / 2,
    0
)</f>
        <v>0</v>
      </c>
      <c r="X257" s="188">
        <f>IFERROR(
    (
        IFERROR( MMULT(NotlarYuzdelikBasari!$E257:$N257, Degerlendirme!G$4:G$13) / SUM(Degerlendirme!G$4:G$13), 0 ) +
        IFERROR( MMULT(NotlarYuzdelikBasari!$AL257:$AU257, Degerlendirme!G$15:G$24) / SUM(Degerlendirme!G$15:G$24), 0 )
    ) / 2,
    0
)</f>
        <v>0</v>
      </c>
      <c r="Y257" s="188">
        <f>IFERROR(
    (
        IFERROR( MMULT(NotlarYuzdelikBasari!$E257:$N257, Degerlendirme!H$4:H$13) / SUM(Degerlendirme!H$4:H$13), 0 ) +
        IFERROR( MMULT(NotlarYuzdelikBasari!$AL257:$AU257, Degerlendirme!H$15:H$24) / SUM(Degerlendirme!H$15:H$24), 0 )
    ) / 2,
    0
)</f>
        <v>0</v>
      </c>
      <c r="Z257" s="188">
        <f>IFERROR(
    (
        IFERROR( MMULT(NotlarYuzdelikBasari!$E257:$N257, Degerlendirme!I$4:I$13) / SUM(Degerlendirme!I$4:I$13), 0 ) +
        IFERROR( MMULT(NotlarYuzdelikBasari!$AL257:$AU257, Degerlendirme!I$15:I$24) / SUM(Degerlendirme!I$15:I$24), 0 )
    ) / 2,
    0
)</f>
        <v>0</v>
      </c>
      <c r="AA257" s="188">
        <f>IFERROR(
    (
        IFERROR( MMULT(NotlarYuzdelikBasari!$E257:$N257, Degerlendirme!J$4:J$13) / SUM(Degerlendirme!J$4:J$13), 0 ) +
        IFERROR( MMULT(NotlarYuzdelikBasari!$AL257:$AU257, Degerlendirme!J$15:J$24) / SUM(Degerlendirme!J$15:J$24), 0 )
    ) / 2,
    0
)</f>
        <v>0</v>
      </c>
      <c r="AB257" s="188">
        <f>IFERROR(
    (
        IFERROR( MMULT(NotlarYuzdelikBasari!$E257:$N257, Degerlendirme!K$4:K$13) / SUM(Degerlendirme!K$4:K$13), 0 ) +
        IFERROR( MMULT(NotlarYuzdelikBasari!$AL257:$AU257, Degerlendirme!K$15:K$24) / SUM(Degerlendirme!K$15:K$24), 0 )
    ) / 2,
    0
)</f>
        <v>0</v>
      </c>
    </row>
    <row r="258" spans="1:28" x14ac:dyDescent="0.25">
      <c r="A258" s="95">
        <v>256</v>
      </c>
      <c r="B258" s="141" t="str">
        <f>IF(Notlar!B258&lt;&gt;"",Notlar!B258,"")</f>
        <v/>
      </c>
      <c r="C258" s="142" t="str">
        <f>IF(Notlar!C258&lt;&gt;"",Notlar!C258,"")</f>
        <v/>
      </c>
      <c r="D258" s="183" t="str">
        <f>IF(Notlar!D258&lt;&gt;"",Notlar!D258,"")</f>
        <v/>
      </c>
      <c r="E258" s="208" cm="1">
        <f t="array" ref="E258">_xlfn.SINGLE(IFERROR(((MMULT(NotlarYuzdelikBasari!$E258:$N258,DersMatris_Degerlendirme!D$4:D$13)/(SUM(DersMatris_Degerlendirme!D$4:D$13)))+(MMULT(NotlarYuzdelikBasari!$AL258:$AU258,DersMatris_Degerlendirme!D$15:D$24)/(SUM(DersMatris_Degerlendirme!D$15:D$24))))/2,0))*(DersMatris!$C$12/100)</f>
        <v>0</v>
      </c>
      <c r="F258" s="208" cm="1">
        <f t="array" ref="F258">_xlfn.SINGLE(IFERROR(((MMULT(NotlarYuzdelikBasari!$E258:$N258,DersMatris_Degerlendirme!E$4:E$13)/(SUM(DersMatris_Degerlendirme!E$4:E$13)))+(MMULT(NotlarYuzdelikBasari!$AL258:$AU258,DersMatris_Degerlendirme!E$15:E$24)/(SUM(DersMatris_Degerlendirme!E$15:E$24))))/2,0))*(DersMatris!$D$12/100)</f>
        <v>0</v>
      </c>
      <c r="G258" s="204" cm="1">
        <f t="array" ref="G258">_xlfn.SINGLE(IFERROR(((MMULT(NotlarYuzdelikBasari!$E258:$N258,DersMatris_Degerlendirme!F$4:F$13)/(SUM(DersMatris_Degerlendirme!F$4:F$13)))+(MMULT(NotlarYuzdelikBasari!$AL258:$AU258,DersMatris_Degerlendirme!F$15:F$24)/(SUM(DersMatris_Degerlendirme!F$15:F$24))))/2,0))*(DersMatris!$E$12/100)</f>
        <v>0</v>
      </c>
      <c r="H258" s="204" cm="1">
        <f t="array" ref="H258">_xlfn.SINGLE(IFERROR(((MMULT(NotlarYuzdelikBasari!$E258:$N258,DersMatris_Degerlendirme!G$4:G$13)/(SUM(DersMatris_Degerlendirme!G$4:G$13)))+(MMULT(NotlarYuzdelikBasari!$AL258:$AU258,DersMatris_Degerlendirme!G$15:G$24)/(SUM(DersMatris_Degerlendirme!G$15:G$24))))/2,0))*(DersMatris!$F$12/100)</f>
        <v>0</v>
      </c>
      <c r="I258" s="204" cm="1">
        <f t="array" ref="I258">_xlfn.SINGLE(IFERROR(((MMULT(NotlarYuzdelikBasari!$E258:$N258,DersMatris_Degerlendirme!H$4:H$13)/(SUM(DersMatris_Degerlendirme!H$4:H$13)))+(MMULT(NotlarYuzdelikBasari!$AL258:$AU258,DersMatris_Degerlendirme!H$15:H$24)/(SUM(DersMatris_Degerlendirme!H$15:H$24))))/2,0))*(DersMatris!$G$12/100)</f>
        <v>0</v>
      </c>
      <c r="J258" s="204" cm="1">
        <f t="array" ref="J258">_xlfn.SINGLE(IFERROR(((MMULT(NotlarYuzdelikBasari!$E258:$N258,DersMatris_Degerlendirme!I$4:I$13)/(SUM(DersMatris_Degerlendirme!I$4:I$13)))+(MMULT(NotlarYuzdelikBasari!$AL258:$AU258,DersMatris_Degerlendirme!I$15:I$24)/(SUM(DersMatris_Degerlendirme!I$15:I$24))))/2,0))*(DersMatris!$H$12/100)</f>
        <v>0</v>
      </c>
      <c r="K258" s="204" cm="1">
        <f t="array" ref="K258">_xlfn.SINGLE(IFERROR(((MMULT(NotlarYuzdelikBasari!$E258:$N258,DersMatris_Degerlendirme!J$4:J$13)/(SUM(DersMatris_Degerlendirme!J$4:J$13)))+(MMULT(NotlarYuzdelikBasari!$AL258:$AU258,DersMatris_Degerlendirme!J$15:J$24)/(SUM(DersMatris_Degerlendirme!J$15:J$24))))/2,0))*(DersMatris!$I$12/100)</f>
        <v>0</v>
      </c>
      <c r="L258" s="204" cm="1">
        <f t="array" ref="L258">_xlfn.SINGLE(IFERROR(((MMULT(NotlarYuzdelikBasari!$E258:$N258,DersMatris_Degerlendirme!K$4:K$13)/(SUM(DersMatris_Degerlendirme!K$4:K$13)))+(MMULT(NotlarYuzdelikBasari!$AL258:$AU258,DersMatris_Degerlendirme!K$15:K$24)/(SUM(DersMatris_Degerlendirme!K$15:K$24))))/2,0))*(DersMatris!$J$12/100)</f>
        <v>0</v>
      </c>
      <c r="M258" s="204" cm="1">
        <f t="array" ref="M258">_xlfn.SINGLE(IFERROR(((MMULT(NotlarYuzdelikBasari!$E258:$N258,DersMatris_Degerlendirme!L$4:L$13)/(SUM(DersMatris_Degerlendirme!L$4:L$13)))+(MMULT(NotlarYuzdelikBasari!$AL258:$AU258,DersMatris_Degerlendirme!L$15:L$24)/(SUM(DersMatris_Degerlendirme!L$15:L$24))))/2,0))*(DersMatris!$K$12/100)</f>
        <v>0</v>
      </c>
      <c r="N258" s="204" cm="1">
        <f t="array" ref="N258">_xlfn.SINGLE(IFERROR(((MMULT(NotlarYuzdelikBasari!$E258:$N258,DersMatris_Degerlendirme!M$4:M$13)/(SUM(DersMatris_Degerlendirme!M$4:M$13)))+(MMULT(NotlarYuzdelikBasari!$AL258:$AU258,DersMatris_Degerlendirme!M$15:M$24)/(SUM(DersMatris_Degerlendirme!M$15:M$24))))/2,0))*(DersMatris!$L$12/100)</f>
        <v>0</v>
      </c>
      <c r="O258" s="204" cm="1">
        <f t="array" ref="O258">_xlfn.SINGLE(IFERROR(((MMULT(NotlarYuzdelikBasari!$E258:$N258,DersMatris_Degerlendirme!N$4:N$13)/(SUM(DersMatris_Degerlendirme!N$4:N$13)))+(MMULT(NotlarYuzdelikBasari!$AL258:$AU258,DersMatris_Degerlendirme!N$15:N$24)/(SUM(DersMatris_Degerlendirme!N$15:N$24))))/2,0))*(DersMatris!$M$12/100)</f>
        <v>0</v>
      </c>
      <c r="P258" s="204" cm="1">
        <f t="array" ref="P258">_xlfn.SINGLE(IFERROR(((MMULT(NotlarYuzdelikBasari!$E258:$N258,DersMatris_Degerlendirme!O$4:O$13)/(SUM(DersMatris_Degerlendirme!O$4:O$13)))+(MMULT(NotlarYuzdelikBasari!$AL258:$AU258,DersMatris_Degerlendirme!O$15:O$24)/(SUM(DersMatris_Degerlendirme!O$15:O$24))))/2,0))*(DersMatris!$N$12/100)</f>
        <v>0</v>
      </c>
      <c r="Q258" s="204" cm="1">
        <f t="array" ref="Q258">_xlfn.SINGLE(IFERROR(((MMULT(NotlarYuzdelikBasari!$E258:$N258,DersMatris_Degerlendirme!P$4:P$13)/(SUM(DersMatris_Degerlendirme!P$4:P$13)))+(MMULT(NotlarYuzdelikBasari!$AL258:$AU258,DersMatris_Degerlendirme!P$15:P$24)/(SUM(DersMatris_Degerlendirme!P$15:P$24))))/2,0))*(DersMatris!$O$12/100)</f>
        <v>0</v>
      </c>
      <c r="R258" s="204" cm="1">
        <f t="array" ref="R258">_xlfn.SINGLE(IFERROR(((MMULT(NotlarYuzdelikBasari!$E258:$N258,DersMatris_Degerlendirme!Q$4:Q$13)/(SUM(DersMatris_Degerlendirme!Q$4:Q$13)))+(MMULT(NotlarYuzdelikBasari!$AL258:$AU258,DersMatris_Degerlendirme!Q$15:Q$24)/(SUM(DersMatris_Degerlendirme!Q$15:Q$24))))/2,0))*(DersMatris!$P$12/100)</f>
        <v>0</v>
      </c>
      <c r="S258" s="204" cm="1">
        <f t="array" ref="S258">_xlfn.SINGLE(IFERROR(((MMULT(NotlarYuzdelikBasari!$E258:$N258,DersMatris_Degerlendirme!R$4:R$13)/(SUM(DersMatris_Degerlendirme!R$4:R$13)))+(MMULT(NotlarYuzdelikBasari!$AL258:$AU258,DersMatris_Degerlendirme!R$15:R$24)/(SUM(DersMatris_Degerlendirme!R$15:R$24))))/2,0))*(DersMatris!$Q$12/100)</f>
        <v>0</v>
      </c>
      <c r="U258" s="188">
        <f>IFERROR(
    (
        IFERROR( MMULT(NotlarYuzdelikBasari!$E258:$N258, Degerlendirme!D$4:D$13) / SUM(Degerlendirme!D$4:D$13), 0 ) +
        IFERROR( MMULT(NotlarYuzdelikBasari!$AL258:$AU258, Degerlendirme!D$15:D$24) / SUM(Degerlendirme!D$15:D$24), 0 )
    ) / 2,
    0
)</f>
        <v>0</v>
      </c>
      <c r="V258" s="188">
        <f>IFERROR(
    (
        IFERROR( MMULT(NotlarYuzdelikBasari!$E258:$N258, Degerlendirme!E$4:E$13) / SUM(Degerlendirme!E$4:E$13), 0 ) +
        IFERROR( MMULT(NotlarYuzdelikBasari!$AL258:$AU258, Degerlendirme!E$15:E$24) / SUM(Degerlendirme!E$15:E$24), 0 )
    ) / 2,
    0
)</f>
        <v>0</v>
      </c>
      <c r="W258" s="188">
        <f>IFERROR(
    (
        IFERROR( MMULT(NotlarYuzdelikBasari!$E258:$N258, Degerlendirme!F$4:F$13) / SUM(Degerlendirme!F$4:F$13), 0 ) +
        IFERROR( MMULT(NotlarYuzdelikBasari!$AL258:$AU258, Degerlendirme!F$15:F$24) / SUM(Degerlendirme!F$15:F$24), 0 )
    ) / 2,
    0
)</f>
        <v>0</v>
      </c>
      <c r="X258" s="188">
        <f>IFERROR(
    (
        IFERROR( MMULT(NotlarYuzdelikBasari!$E258:$N258, Degerlendirme!G$4:G$13) / SUM(Degerlendirme!G$4:G$13), 0 ) +
        IFERROR( MMULT(NotlarYuzdelikBasari!$AL258:$AU258, Degerlendirme!G$15:G$24) / SUM(Degerlendirme!G$15:G$24), 0 )
    ) / 2,
    0
)</f>
        <v>0</v>
      </c>
      <c r="Y258" s="188">
        <f>IFERROR(
    (
        IFERROR( MMULT(NotlarYuzdelikBasari!$E258:$N258, Degerlendirme!H$4:H$13) / SUM(Degerlendirme!H$4:H$13), 0 ) +
        IFERROR( MMULT(NotlarYuzdelikBasari!$AL258:$AU258, Degerlendirme!H$15:H$24) / SUM(Degerlendirme!H$15:H$24), 0 )
    ) / 2,
    0
)</f>
        <v>0</v>
      </c>
      <c r="Z258" s="188">
        <f>IFERROR(
    (
        IFERROR( MMULT(NotlarYuzdelikBasari!$E258:$N258, Degerlendirme!I$4:I$13) / SUM(Degerlendirme!I$4:I$13), 0 ) +
        IFERROR( MMULT(NotlarYuzdelikBasari!$AL258:$AU258, Degerlendirme!I$15:I$24) / SUM(Degerlendirme!I$15:I$24), 0 )
    ) / 2,
    0
)</f>
        <v>0</v>
      </c>
      <c r="AA258" s="188">
        <f>IFERROR(
    (
        IFERROR( MMULT(NotlarYuzdelikBasari!$E258:$N258, Degerlendirme!J$4:J$13) / SUM(Degerlendirme!J$4:J$13), 0 ) +
        IFERROR( MMULT(NotlarYuzdelikBasari!$AL258:$AU258, Degerlendirme!J$15:J$24) / SUM(Degerlendirme!J$15:J$24), 0 )
    ) / 2,
    0
)</f>
        <v>0</v>
      </c>
      <c r="AB258" s="188">
        <f>IFERROR(
    (
        IFERROR( MMULT(NotlarYuzdelikBasari!$E258:$N258, Degerlendirme!K$4:K$13) / SUM(Degerlendirme!K$4:K$13), 0 ) +
        IFERROR( MMULT(NotlarYuzdelikBasari!$AL258:$AU258, Degerlendirme!K$15:K$24) / SUM(Degerlendirme!K$15:K$24), 0 )
    ) / 2,
    0
)</f>
        <v>0</v>
      </c>
    </row>
    <row r="259" spans="1:28" x14ac:dyDescent="0.25">
      <c r="A259" s="94">
        <v>257</v>
      </c>
      <c r="B259" s="143" t="str">
        <f>IF(Notlar!B259&lt;&gt;"",Notlar!B259,"")</f>
        <v/>
      </c>
      <c r="C259" s="144" t="str">
        <f>IF(Notlar!C259&lt;&gt;"",Notlar!C259,"")</f>
        <v/>
      </c>
      <c r="D259" s="184" t="str">
        <f>IF(Notlar!D259&lt;&gt;"",Notlar!D259,"")</f>
        <v/>
      </c>
      <c r="E259" s="208" cm="1">
        <f t="array" ref="E259">_xlfn.SINGLE(IFERROR(((MMULT(NotlarYuzdelikBasari!$E259:$N259,DersMatris_Degerlendirme!D$4:D$13)/(SUM(DersMatris_Degerlendirme!D$4:D$13)))+(MMULT(NotlarYuzdelikBasari!$AL259:$AU259,DersMatris_Degerlendirme!D$15:D$24)/(SUM(DersMatris_Degerlendirme!D$15:D$24))))/2,0))*(DersMatris!$C$12/100)</f>
        <v>0</v>
      </c>
      <c r="F259" s="208" cm="1">
        <f t="array" ref="F259">_xlfn.SINGLE(IFERROR(((MMULT(NotlarYuzdelikBasari!$E259:$N259,DersMatris_Degerlendirme!E$4:E$13)/(SUM(DersMatris_Degerlendirme!E$4:E$13)))+(MMULT(NotlarYuzdelikBasari!$AL259:$AU259,DersMatris_Degerlendirme!E$15:E$24)/(SUM(DersMatris_Degerlendirme!E$15:E$24))))/2,0))*(DersMatris!$D$12/100)</f>
        <v>0</v>
      </c>
      <c r="G259" s="204" cm="1">
        <f t="array" ref="G259">_xlfn.SINGLE(IFERROR(((MMULT(NotlarYuzdelikBasari!$E259:$N259,DersMatris_Degerlendirme!F$4:F$13)/(SUM(DersMatris_Degerlendirme!F$4:F$13)))+(MMULT(NotlarYuzdelikBasari!$AL259:$AU259,DersMatris_Degerlendirme!F$15:F$24)/(SUM(DersMatris_Degerlendirme!F$15:F$24))))/2,0))*(DersMatris!$E$12/100)</f>
        <v>0</v>
      </c>
      <c r="H259" s="204" cm="1">
        <f t="array" ref="H259">_xlfn.SINGLE(IFERROR(((MMULT(NotlarYuzdelikBasari!$E259:$N259,DersMatris_Degerlendirme!G$4:G$13)/(SUM(DersMatris_Degerlendirme!G$4:G$13)))+(MMULT(NotlarYuzdelikBasari!$AL259:$AU259,DersMatris_Degerlendirme!G$15:G$24)/(SUM(DersMatris_Degerlendirme!G$15:G$24))))/2,0))*(DersMatris!$F$12/100)</f>
        <v>0</v>
      </c>
      <c r="I259" s="204" cm="1">
        <f t="array" ref="I259">_xlfn.SINGLE(IFERROR(((MMULT(NotlarYuzdelikBasari!$E259:$N259,DersMatris_Degerlendirme!H$4:H$13)/(SUM(DersMatris_Degerlendirme!H$4:H$13)))+(MMULT(NotlarYuzdelikBasari!$AL259:$AU259,DersMatris_Degerlendirme!H$15:H$24)/(SUM(DersMatris_Degerlendirme!H$15:H$24))))/2,0))*(DersMatris!$G$12/100)</f>
        <v>0</v>
      </c>
      <c r="J259" s="204" cm="1">
        <f t="array" ref="J259">_xlfn.SINGLE(IFERROR(((MMULT(NotlarYuzdelikBasari!$E259:$N259,DersMatris_Degerlendirme!I$4:I$13)/(SUM(DersMatris_Degerlendirme!I$4:I$13)))+(MMULT(NotlarYuzdelikBasari!$AL259:$AU259,DersMatris_Degerlendirme!I$15:I$24)/(SUM(DersMatris_Degerlendirme!I$15:I$24))))/2,0))*(DersMatris!$H$12/100)</f>
        <v>0</v>
      </c>
      <c r="K259" s="204" cm="1">
        <f t="array" ref="K259">_xlfn.SINGLE(IFERROR(((MMULT(NotlarYuzdelikBasari!$E259:$N259,DersMatris_Degerlendirme!J$4:J$13)/(SUM(DersMatris_Degerlendirme!J$4:J$13)))+(MMULT(NotlarYuzdelikBasari!$AL259:$AU259,DersMatris_Degerlendirme!J$15:J$24)/(SUM(DersMatris_Degerlendirme!J$15:J$24))))/2,0))*(DersMatris!$I$12/100)</f>
        <v>0</v>
      </c>
      <c r="L259" s="204" cm="1">
        <f t="array" ref="L259">_xlfn.SINGLE(IFERROR(((MMULT(NotlarYuzdelikBasari!$E259:$N259,DersMatris_Degerlendirme!K$4:K$13)/(SUM(DersMatris_Degerlendirme!K$4:K$13)))+(MMULT(NotlarYuzdelikBasari!$AL259:$AU259,DersMatris_Degerlendirme!K$15:K$24)/(SUM(DersMatris_Degerlendirme!K$15:K$24))))/2,0))*(DersMatris!$J$12/100)</f>
        <v>0</v>
      </c>
      <c r="M259" s="204" cm="1">
        <f t="array" ref="M259">_xlfn.SINGLE(IFERROR(((MMULT(NotlarYuzdelikBasari!$E259:$N259,DersMatris_Degerlendirme!L$4:L$13)/(SUM(DersMatris_Degerlendirme!L$4:L$13)))+(MMULT(NotlarYuzdelikBasari!$AL259:$AU259,DersMatris_Degerlendirme!L$15:L$24)/(SUM(DersMatris_Degerlendirme!L$15:L$24))))/2,0))*(DersMatris!$K$12/100)</f>
        <v>0</v>
      </c>
      <c r="N259" s="204" cm="1">
        <f t="array" ref="N259">_xlfn.SINGLE(IFERROR(((MMULT(NotlarYuzdelikBasari!$E259:$N259,DersMatris_Degerlendirme!M$4:M$13)/(SUM(DersMatris_Degerlendirme!M$4:M$13)))+(MMULT(NotlarYuzdelikBasari!$AL259:$AU259,DersMatris_Degerlendirme!M$15:M$24)/(SUM(DersMatris_Degerlendirme!M$15:M$24))))/2,0))*(DersMatris!$L$12/100)</f>
        <v>0</v>
      </c>
      <c r="O259" s="204" cm="1">
        <f t="array" ref="O259">_xlfn.SINGLE(IFERROR(((MMULT(NotlarYuzdelikBasari!$E259:$N259,DersMatris_Degerlendirme!N$4:N$13)/(SUM(DersMatris_Degerlendirme!N$4:N$13)))+(MMULT(NotlarYuzdelikBasari!$AL259:$AU259,DersMatris_Degerlendirme!N$15:N$24)/(SUM(DersMatris_Degerlendirme!N$15:N$24))))/2,0))*(DersMatris!$M$12/100)</f>
        <v>0</v>
      </c>
      <c r="P259" s="204" cm="1">
        <f t="array" ref="P259">_xlfn.SINGLE(IFERROR(((MMULT(NotlarYuzdelikBasari!$E259:$N259,DersMatris_Degerlendirme!O$4:O$13)/(SUM(DersMatris_Degerlendirme!O$4:O$13)))+(MMULT(NotlarYuzdelikBasari!$AL259:$AU259,DersMatris_Degerlendirme!O$15:O$24)/(SUM(DersMatris_Degerlendirme!O$15:O$24))))/2,0))*(DersMatris!$N$12/100)</f>
        <v>0</v>
      </c>
      <c r="Q259" s="204" cm="1">
        <f t="array" ref="Q259">_xlfn.SINGLE(IFERROR(((MMULT(NotlarYuzdelikBasari!$E259:$N259,DersMatris_Degerlendirme!P$4:P$13)/(SUM(DersMatris_Degerlendirme!P$4:P$13)))+(MMULT(NotlarYuzdelikBasari!$AL259:$AU259,DersMatris_Degerlendirme!P$15:P$24)/(SUM(DersMatris_Degerlendirme!P$15:P$24))))/2,0))*(DersMatris!$O$12/100)</f>
        <v>0</v>
      </c>
      <c r="R259" s="204" cm="1">
        <f t="array" ref="R259">_xlfn.SINGLE(IFERROR(((MMULT(NotlarYuzdelikBasari!$E259:$N259,DersMatris_Degerlendirme!Q$4:Q$13)/(SUM(DersMatris_Degerlendirme!Q$4:Q$13)))+(MMULT(NotlarYuzdelikBasari!$AL259:$AU259,DersMatris_Degerlendirme!Q$15:Q$24)/(SUM(DersMatris_Degerlendirme!Q$15:Q$24))))/2,0))*(DersMatris!$P$12/100)</f>
        <v>0</v>
      </c>
      <c r="S259" s="204" cm="1">
        <f t="array" ref="S259">_xlfn.SINGLE(IFERROR(((MMULT(NotlarYuzdelikBasari!$E259:$N259,DersMatris_Degerlendirme!R$4:R$13)/(SUM(DersMatris_Degerlendirme!R$4:R$13)))+(MMULT(NotlarYuzdelikBasari!$AL259:$AU259,DersMatris_Degerlendirme!R$15:R$24)/(SUM(DersMatris_Degerlendirme!R$15:R$24))))/2,0))*(DersMatris!$Q$12/100)</f>
        <v>0</v>
      </c>
      <c r="U259" s="188">
        <f>IFERROR(
    (
        IFERROR( MMULT(NotlarYuzdelikBasari!$E259:$N259, Degerlendirme!D$4:D$13) / SUM(Degerlendirme!D$4:D$13), 0 ) +
        IFERROR( MMULT(NotlarYuzdelikBasari!$AL259:$AU259, Degerlendirme!D$15:D$24) / SUM(Degerlendirme!D$15:D$24), 0 )
    ) / 2,
    0
)</f>
        <v>0</v>
      </c>
      <c r="V259" s="188">
        <f>IFERROR(
    (
        IFERROR( MMULT(NotlarYuzdelikBasari!$E259:$N259, Degerlendirme!E$4:E$13) / SUM(Degerlendirme!E$4:E$13), 0 ) +
        IFERROR( MMULT(NotlarYuzdelikBasari!$AL259:$AU259, Degerlendirme!E$15:E$24) / SUM(Degerlendirme!E$15:E$24), 0 )
    ) / 2,
    0
)</f>
        <v>0</v>
      </c>
      <c r="W259" s="188">
        <f>IFERROR(
    (
        IFERROR( MMULT(NotlarYuzdelikBasari!$E259:$N259, Degerlendirme!F$4:F$13) / SUM(Degerlendirme!F$4:F$13), 0 ) +
        IFERROR( MMULT(NotlarYuzdelikBasari!$AL259:$AU259, Degerlendirme!F$15:F$24) / SUM(Degerlendirme!F$15:F$24), 0 )
    ) / 2,
    0
)</f>
        <v>0</v>
      </c>
      <c r="X259" s="188">
        <f>IFERROR(
    (
        IFERROR( MMULT(NotlarYuzdelikBasari!$E259:$N259, Degerlendirme!G$4:G$13) / SUM(Degerlendirme!G$4:G$13), 0 ) +
        IFERROR( MMULT(NotlarYuzdelikBasari!$AL259:$AU259, Degerlendirme!G$15:G$24) / SUM(Degerlendirme!G$15:G$24), 0 )
    ) / 2,
    0
)</f>
        <v>0</v>
      </c>
      <c r="Y259" s="188">
        <f>IFERROR(
    (
        IFERROR( MMULT(NotlarYuzdelikBasari!$E259:$N259, Degerlendirme!H$4:H$13) / SUM(Degerlendirme!H$4:H$13), 0 ) +
        IFERROR( MMULT(NotlarYuzdelikBasari!$AL259:$AU259, Degerlendirme!H$15:H$24) / SUM(Degerlendirme!H$15:H$24), 0 )
    ) / 2,
    0
)</f>
        <v>0</v>
      </c>
      <c r="Z259" s="188">
        <f>IFERROR(
    (
        IFERROR( MMULT(NotlarYuzdelikBasari!$E259:$N259, Degerlendirme!I$4:I$13) / SUM(Degerlendirme!I$4:I$13), 0 ) +
        IFERROR( MMULT(NotlarYuzdelikBasari!$AL259:$AU259, Degerlendirme!I$15:I$24) / SUM(Degerlendirme!I$15:I$24), 0 )
    ) / 2,
    0
)</f>
        <v>0</v>
      </c>
      <c r="AA259" s="188">
        <f>IFERROR(
    (
        IFERROR( MMULT(NotlarYuzdelikBasari!$E259:$N259, Degerlendirme!J$4:J$13) / SUM(Degerlendirme!J$4:J$13), 0 ) +
        IFERROR( MMULT(NotlarYuzdelikBasari!$AL259:$AU259, Degerlendirme!J$15:J$24) / SUM(Degerlendirme!J$15:J$24), 0 )
    ) / 2,
    0
)</f>
        <v>0</v>
      </c>
      <c r="AB259" s="188">
        <f>IFERROR(
    (
        IFERROR( MMULT(NotlarYuzdelikBasari!$E259:$N259, Degerlendirme!K$4:K$13) / SUM(Degerlendirme!K$4:K$13), 0 ) +
        IFERROR( MMULT(NotlarYuzdelikBasari!$AL259:$AU259, Degerlendirme!K$15:K$24) / SUM(Degerlendirme!K$15:K$24), 0 )
    ) / 2,
    0
)</f>
        <v>0</v>
      </c>
    </row>
    <row r="260" spans="1:28" x14ac:dyDescent="0.25">
      <c r="A260" s="95">
        <v>258</v>
      </c>
      <c r="B260" s="141" t="str">
        <f>IF(Notlar!B260&lt;&gt;"",Notlar!B260,"")</f>
        <v/>
      </c>
      <c r="C260" s="142" t="str">
        <f>IF(Notlar!C260&lt;&gt;"",Notlar!C260,"")</f>
        <v/>
      </c>
      <c r="D260" s="183" t="str">
        <f>IF(Notlar!D260&lt;&gt;"",Notlar!D260,"")</f>
        <v/>
      </c>
      <c r="E260" s="208" cm="1">
        <f t="array" ref="E260">_xlfn.SINGLE(IFERROR(((MMULT(NotlarYuzdelikBasari!$E260:$N260,DersMatris_Degerlendirme!D$4:D$13)/(SUM(DersMatris_Degerlendirme!D$4:D$13)))+(MMULT(NotlarYuzdelikBasari!$AL260:$AU260,DersMatris_Degerlendirme!D$15:D$24)/(SUM(DersMatris_Degerlendirme!D$15:D$24))))/2,0))*(DersMatris!$C$12/100)</f>
        <v>0</v>
      </c>
      <c r="F260" s="208" cm="1">
        <f t="array" ref="F260">_xlfn.SINGLE(IFERROR(((MMULT(NotlarYuzdelikBasari!$E260:$N260,DersMatris_Degerlendirme!E$4:E$13)/(SUM(DersMatris_Degerlendirme!E$4:E$13)))+(MMULT(NotlarYuzdelikBasari!$AL260:$AU260,DersMatris_Degerlendirme!E$15:E$24)/(SUM(DersMatris_Degerlendirme!E$15:E$24))))/2,0))*(DersMatris!$D$12/100)</f>
        <v>0</v>
      </c>
      <c r="G260" s="204" cm="1">
        <f t="array" ref="G260">_xlfn.SINGLE(IFERROR(((MMULT(NotlarYuzdelikBasari!$E260:$N260,DersMatris_Degerlendirme!F$4:F$13)/(SUM(DersMatris_Degerlendirme!F$4:F$13)))+(MMULT(NotlarYuzdelikBasari!$AL260:$AU260,DersMatris_Degerlendirme!F$15:F$24)/(SUM(DersMatris_Degerlendirme!F$15:F$24))))/2,0))*(DersMatris!$E$12/100)</f>
        <v>0</v>
      </c>
      <c r="H260" s="204" cm="1">
        <f t="array" ref="H260">_xlfn.SINGLE(IFERROR(((MMULT(NotlarYuzdelikBasari!$E260:$N260,DersMatris_Degerlendirme!G$4:G$13)/(SUM(DersMatris_Degerlendirme!G$4:G$13)))+(MMULT(NotlarYuzdelikBasari!$AL260:$AU260,DersMatris_Degerlendirme!G$15:G$24)/(SUM(DersMatris_Degerlendirme!G$15:G$24))))/2,0))*(DersMatris!$F$12/100)</f>
        <v>0</v>
      </c>
      <c r="I260" s="204" cm="1">
        <f t="array" ref="I260">_xlfn.SINGLE(IFERROR(((MMULT(NotlarYuzdelikBasari!$E260:$N260,DersMatris_Degerlendirme!H$4:H$13)/(SUM(DersMatris_Degerlendirme!H$4:H$13)))+(MMULT(NotlarYuzdelikBasari!$AL260:$AU260,DersMatris_Degerlendirme!H$15:H$24)/(SUM(DersMatris_Degerlendirme!H$15:H$24))))/2,0))*(DersMatris!$G$12/100)</f>
        <v>0</v>
      </c>
      <c r="J260" s="204" cm="1">
        <f t="array" ref="J260">_xlfn.SINGLE(IFERROR(((MMULT(NotlarYuzdelikBasari!$E260:$N260,DersMatris_Degerlendirme!I$4:I$13)/(SUM(DersMatris_Degerlendirme!I$4:I$13)))+(MMULT(NotlarYuzdelikBasari!$AL260:$AU260,DersMatris_Degerlendirme!I$15:I$24)/(SUM(DersMatris_Degerlendirme!I$15:I$24))))/2,0))*(DersMatris!$H$12/100)</f>
        <v>0</v>
      </c>
      <c r="K260" s="204" cm="1">
        <f t="array" ref="K260">_xlfn.SINGLE(IFERROR(((MMULT(NotlarYuzdelikBasari!$E260:$N260,DersMatris_Degerlendirme!J$4:J$13)/(SUM(DersMatris_Degerlendirme!J$4:J$13)))+(MMULT(NotlarYuzdelikBasari!$AL260:$AU260,DersMatris_Degerlendirme!J$15:J$24)/(SUM(DersMatris_Degerlendirme!J$15:J$24))))/2,0))*(DersMatris!$I$12/100)</f>
        <v>0</v>
      </c>
      <c r="L260" s="204" cm="1">
        <f t="array" ref="L260">_xlfn.SINGLE(IFERROR(((MMULT(NotlarYuzdelikBasari!$E260:$N260,DersMatris_Degerlendirme!K$4:K$13)/(SUM(DersMatris_Degerlendirme!K$4:K$13)))+(MMULT(NotlarYuzdelikBasari!$AL260:$AU260,DersMatris_Degerlendirme!K$15:K$24)/(SUM(DersMatris_Degerlendirme!K$15:K$24))))/2,0))*(DersMatris!$J$12/100)</f>
        <v>0</v>
      </c>
      <c r="M260" s="204" cm="1">
        <f t="array" ref="M260">_xlfn.SINGLE(IFERROR(((MMULT(NotlarYuzdelikBasari!$E260:$N260,DersMatris_Degerlendirme!L$4:L$13)/(SUM(DersMatris_Degerlendirme!L$4:L$13)))+(MMULT(NotlarYuzdelikBasari!$AL260:$AU260,DersMatris_Degerlendirme!L$15:L$24)/(SUM(DersMatris_Degerlendirme!L$15:L$24))))/2,0))*(DersMatris!$K$12/100)</f>
        <v>0</v>
      </c>
      <c r="N260" s="204" cm="1">
        <f t="array" ref="N260">_xlfn.SINGLE(IFERROR(((MMULT(NotlarYuzdelikBasari!$E260:$N260,DersMatris_Degerlendirme!M$4:M$13)/(SUM(DersMatris_Degerlendirme!M$4:M$13)))+(MMULT(NotlarYuzdelikBasari!$AL260:$AU260,DersMatris_Degerlendirme!M$15:M$24)/(SUM(DersMatris_Degerlendirme!M$15:M$24))))/2,0))*(DersMatris!$L$12/100)</f>
        <v>0</v>
      </c>
      <c r="O260" s="204" cm="1">
        <f t="array" ref="O260">_xlfn.SINGLE(IFERROR(((MMULT(NotlarYuzdelikBasari!$E260:$N260,DersMatris_Degerlendirme!N$4:N$13)/(SUM(DersMatris_Degerlendirme!N$4:N$13)))+(MMULT(NotlarYuzdelikBasari!$AL260:$AU260,DersMatris_Degerlendirme!N$15:N$24)/(SUM(DersMatris_Degerlendirme!N$15:N$24))))/2,0))*(DersMatris!$M$12/100)</f>
        <v>0</v>
      </c>
      <c r="P260" s="204" cm="1">
        <f t="array" ref="P260">_xlfn.SINGLE(IFERROR(((MMULT(NotlarYuzdelikBasari!$E260:$N260,DersMatris_Degerlendirme!O$4:O$13)/(SUM(DersMatris_Degerlendirme!O$4:O$13)))+(MMULT(NotlarYuzdelikBasari!$AL260:$AU260,DersMatris_Degerlendirme!O$15:O$24)/(SUM(DersMatris_Degerlendirme!O$15:O$24))))/2,0))*(DersMatris!$N$12/100)</f>
        <v>0</v>
      </c>
      <c r="Q260" s="204" cm="1">
        <f t="array" ref="Q260">_xlfn.SINGLE(IFERROR(((MMULT(NotlarYuzdelikBasari!$E260:$N260,DersMatris_Degerlendirme!P$4:P$13)/(SUM(DersMatris_Degerlendirme!P$4:P$13)))+(MMULT(NotlarYuzdelikBasari!$AL260:$AU260,DersMatris_Degerlendirme!P$15:P$24)/(SUM(DersMatris_Degerlendirme!P$15:P$24))))/2,0))*(DersMatris!$O$12/100)</f>
        <v>0</v>
      </c>
      <c r="R260" s="204" cm="1">
        <f t="array" ref="R260">_xlfn.SINGLE(IFERROR(((MMULT(NotlarYuzdelikBasari!$E260:$N260,DersMatris_Degerlendirme!Q$4:Q$13)/(SUM(DersMatris_Degerlendirme!Q$4:Q$13)))+(MMULT(NotlarYuzdelikBasari!$AL260:$AU260,DersMatris_Degerlendirme!Q$15:Q$24)/(SUM(DersMatris_Degerlendirme!Q$15:Q$24))))/2,0))*(DersMatris!$P$12/100)</f>
        <v>0</v>
      </c>
      <c r="S260" s="204" cm="1">
        <f t="array" ref="S260">_xlfn.SINGLE(IFERROR(((MMULT(NotlarYuzdelikBasari!$E260:$N260,DersMatris_Degerlendirme!R$4:R$13)/(SUM(DersMatris_Degerlendirme!R$4:R$13)))+(MMULT(NotlarYuzdelikBasari!$AL260:$AU260,DersMatris_Degerlendirme!R$15:R$24)/(SUM(DersMatris_Degerlendirme!R$15:R$24))))/2,0))*(DersMatris!$Q$12/100)</f>
        <v>0</v>
      </c>
      <c r="U260" s="188">
        <f>IFERROR(
    (
        IFERROR( MMULT(NotlarYuzdelikBasari!$E260:$N260, Degerlendirme!D$4:D$13) / SUM(Degerlendirme!D$4:D$13), 0 ) +
        IFERROR( MMULT(NotlarYuzdelikBasari!$AL260:$AU260, Degerlendirme!D$15:D$24) / SUM(Degerlendirme!D$15:D$24), 0 )
    ) / 2,
    0
)</f>
        <v>0</v>
      </c>
      <c r="V260" s="188">
        <f>IFERROR(
    (
        IFERROR( MMULT(NotlarYuzdelikBasari!$E260:$N260, Degerlendirme!E$4:E$13) / SUM(Degerlendirme!E$4:E$13), 0 ) +
        IFERROR( MMULT(NotlarYuzdelikBasari!$AL260:$AU260, Degerlendirme!E$15:E$24) / SUM(Degerlendirme!E$15:E$24), 0 )
    ) / 2,
    0
)</f>
        <v>0</v>
      </c>
      <c r="W260" s="188">
        <f>IFERROR(
    (
        IFERROR( MMULT(NotlarYuzdelikBasari!$E260:$N260, Degerlendirme!F$4:F$13) / SUM(Degerlendirme!F$4:F$13), 0 ) +
        IFERROR( MMULT(NotlarYuzdelikBasari!$AL260:$AU260, Degerlendirme!F$15:F$24) / SUM(Degerlendirme!F$15:F$24), 0 )
    ) / 2,
    0
)</f>
        <v>0</v>
      </c>
      <c r="X260" s="188">
        <f>IFERROR(
    (
        IFERROR( MMULT(NotlarYuzdelikBasari!$E260:$N260, Degerlendirme!G$4:G$13) / SUM(Degerlendirme!G$4:G$13), 0 ) +
        IFERROR( MMULT(NotlarYuzdelikBasari!$AL260:$AU260, Degerlendirme!G$15:G$24) / SUM(Degerlendirme!G$15:G$24), 0 )
    ) / 2,
    0
)</f>
        <v>0</v>
      </c>
      <c r="Y260" s="188">
        <f>IFERROR(
    (
        IFERROR( MMULT(NotlarYuzdelikBasari!$E260:$N260, Degerlendirme!H$4:H$13) / SUM(Degerlendirme!H$4:H$13), 0 ) +
        IFERROR( MMULT(NotlarYuzdelikBasari!$AL260:$AU260, Degerlendirme!H$15:H$24) / SUM(Degerlendirme!H$15:H$24), 0 )
    ) / 2,
    0
)</f>
        <v>0</v>
      </c>
      <c r="Z260" s="188">
        <f>IFERROR(
    (
        IFERROR( MMULT(NotlarYuzdelikBasari!$E260:$N260, Degerlendirme!I$4:I$13) / SUM(Degerlendirme!I$4:I$13), 0 ) +
        IFERROR( MMULT(NotlarYuzdelikBasari!$AL260:$AU260, Degerlendirme!I$15:I$24) / SUM(Degerlendirme!I$15:I$24), 0 )
    ) / 2,
    0
)</f>
        <v>0</v>
      </c>
      <c r="AA260" s="188">
        <f>IFERROR(
    (
        IFERROR( MMULT(NotlarYuzdelikBasari!$E260:$N260, Degerlendirme!J$4:J$13) / SUM(Degerlendirme!J$4:J$13), 0 ) +
        IFERROR( MMULT(NotlarYuzdelikBasari!$AL260:$AU260, Degerlendirme!J$15:J$24) / SUM(Degerlendirme!J$15:J$24), 0 )
    ) / 2,
    0
)</f>
        <v>0</v>
      </c>
      <c r="AB260" s="188">
        <f>IFERROR(
    (
        IFERROR( MMULT(NotlarYuzdelikBasari!$E260:$N260, Degerlendirme!K$4:K$13) / SUM(Degerlendirme!K$4:K$13), 0 ) +
        IFERROR( MMULT(NotlarYuzdelikBasari!$AL260:$AU260, Degerlendirme!K$15:K$24) / SUM(Degerlendirme!K$15:K$24), 0 )
    ) / 2,
    0
)</f>
        <v>0</v>
      </c>
    </row>
    <row r="261" spans="1:28" x14ac:dyDescent="0.25">
      <c r="A261" s="94">
        <v>259</v>
      </c>
      <c r="B261" s="143" t="str">
        <f>IF(Notlar!B261&lt;&gt;"",Notlar!B261,"")</f>
        <v/>
      </c>
      <c r="C261" s="144" t="str">
        <f>IF(Notlar!C261&lt;&gt;"",Notlar!C261,"")</f>
        <v/>
      </c>
      <c r="D261" s="184" t="str">
        <f>IF(Notlar!D261&lt;&gt;"",Notlar!D261,"")</f>
        <v/>
      </c>
      <c r="E261" s="208" cm="1">
        <f t="array" ref="E261">_xlfn.SINGLE(IFERROR(((MMULT(NotlarYuzdelikBasari!$E261:$N261,DersMatris_Degerlendirme!D$4:D$13)/(SUM(DersMatris_Degerlendirme!D$4:D$13)))+(MMULT(NotlarYuzdelikBasari!$AL261:$AU261,DersMatris_Degerlendirme!D$15:D$24)/(SUM(DersMatris_Degerlendirme!D$15:D$24))))/2,0))*(DersMatris!$C$12/100)</f>
        <v>0</v>
      </c>
      <c r="F261" s="208" cm="1">
        <f t="array" ref="F261">_xlfn.SINGLE(IFERROR(((MMULT(NotlarYuzdelikBasari!$E261:$N261,DersMatris_Degerlendirme!E$4:E$13)/(SUM(DersMatris_Degerlendirme!E$4:E$13)))+(MMULT(NotlarYuzdelikBasari!$AL261:$AU261,DersMatris_Degerlendirme!E$15:E$24)/(SUM(DersMatris_Degerlendirme!E$15:E$24))))/2,0))*(DersMatris!$D$12/100)</f>
        <v>0</v>
      </c>
      <c r="G261" s="204" cm="1">
        <f t="array" ref="G261">_xlfn.SINGLE(IFERROR(((MMULT(NotlarYuzdelikBasari!$E261:$N261,DersMatris_Degerlendirme!F$4:F$13)/(SUM(DersMatris_Degerlendirme!F$4:F$13)))+(MMULT(NotlarYuzdelikBasari!$AL261:$AU261,DersMatris_Degerlendirme!F$15:F$24)/(SUM(DersMatris_Degerlendirme!F$15:F$24))))/2,0))*(DersMatris!$E$12/100)</f>
        <v>0</v>
      </c>
      <c r="H261" s="204" cm="1">
        <f t="array" ref="H261">_xlfn.SINGLE(IFERROR(((MMULT(NotlarYuzdelikBasari!$E261:$N261,DersMatris_Degerlendirme!G$4:G$13)/(SUM(DersMatris_Degerlendirme!G$4:G$13)))+(MMULT(NotlarYuzdelikBasari!$AL261:$AU261,DersMatris_Degerlendirme!G$15:G$24)/(SUM(DersMatris_Degerlendirme!G$15:G$24))))/2,0))*(DersMatris!$F$12/100)</f>
        <v>0</v>
      </c>
      <c r="I261" s="204" cm="1">
        <f t="array" ref="I261">_xlfn.SINGLE(IFERROR(((MMULT(NotlarYuzdelikBasari!$E261:$N261,DersMatris_Degerlendirme!H$4:H$13)/(SUM(DersMatris_Degerlendirme!H$4:H$13)))+(MMULT(NotlarYuzdelikBasari!$AL261:$AU261,DersMatris_Degerlendirme!H$15:H$24)/(SUM(DersMatris_Degerlendirme!H$15:H$24))))/2,0))*(DersMatris!$G$12/100)</f>
        <v>0</v>
      </c>
      <c r="J261" s="204" cm="1">
        <f t="array" ref="J261">_xlfn.SINGLE(IFERROR(((MMULT(NotlarYuzdelikBasari!$E261:$N261,DersMatris_Degerlendirme!I$4:I$13)/(SUM(DersMatris_Degerlendirme!I$4:I$13)))+(MMULT(NotlarYuzdelikBasari!$AL261:$AU261,DersMatris_Degerlendirme!I$15:I$24)/(SUM(DersMatris_Degerlendirme!I$15:I$24))))/2,0))*(DersMatris!$H$12/100)</f>
        <v>0</v>
      </c>
      <c r="K261" s="204" cm="1">
        <f t="array" ref="K261">_xlfn.SINGLE(IFERROR(((MMULT(NotlarYuzdelikBasari!$E261:$N261,DersMatris_Degerlendirme!J$4:J$13)/(SUM(DersMatris_Degerlendirme!J$4:J$13)))+(MMULT(NotlarYuzdelikBasari!$AL261:$AU261,DersMatris_Degerlendirme!J$15:J$24)/(SUM(DersMatris_Degerlendirme!J$15:J$24))))/2,0))*(DersMatris!$I$12/100)</f>
        <v>0</v>
      </c>
      <c r="L261" s="204" cm="1">
        <f t="array" ref="L261">_xlfn.SINGLE(IFERROR(((MMULT(NotlarYuzdelikBasari!$E261:$N261,DersMatris_Degerlendirme!K$4:K$13)/(SUM(DersMatris_Degerlendirme!K$4:K$13)))+(MMULT(NotlarYuzdelikBasari!$AL261:$AU261,DersMatris_Degerlendirme!K$15:K$24)/(SUM(DersMatris_Degerlendirme!K$15:K$24))))/2,0))*(DersMatris!$J$12/100)</f>
        <v>0</v>
      </c>
      <c r="M261" s="204" cm="1">
        <f t="array" ref="M261">_xlfn.SINGLE(IFERROR(((MMULT(NotlarYuzdelikBasari!$E261:$N261,DersMatris_Degerlendirme!L$4:L$13)/(SUM(DersMatris_Degerlendirme!L$4:L$13)))+(MMULT(NotlarYuzdelikBasari!$AL261:$AU261,DersMatris_Degerlendirme!L$15:L$24)/(SUM(DersMatris_Degerlendirme!L$15:L$24))))/2,0))*(DersMatris!$K$12/100)</f>
        <v>0</v>
      </c>
      <c r="N261" s="204" cm="1">
        <f t="array" ref="N261">_xlfn.SINGLE(IFERROR(((MMULT(NotlarYuzdelikBasari!$E261:$N261,DersMatris_Degerlendirme!M$4:M$13)/(SUM(DersMatris_Degerlendirme!M$4:M$13)))+(MMULT(NotlarYuzdelikBasari!$AL261:$AU261,DersMatris_Degerlendirme!M$15:M$24)/(SUM(DersMatris_Degerlendirme!M$15:M$24))))/2,0))*(DersMatris!$L$12/100)</f>
        <v>0</v>
      </c>
      <c r="O261" s="204" cm="1">
        <f t="array" ref="O261">_xlfn.SINGLE(IFERROR(((MMULT(NotlarYuzdelikBasari!$E261:$N261,DersMatris_Degerlendirme!N$4:N$13)/(SUM(DersMatris_Degerlendirme!N$4:N$13)))+(MMULT(NotlarYuzdelikBasari!$AL261:$AU261,DersMatris_Degerlendirme!N$15:N$24)/(SUM(DersMatris_Degerlendirme!N$15:N$24))))/2,0))*(DersMatris!$M$12/100)</f>
        <v>0</v>
      </c>
      <c r="P261" s="204" cm="1">
        <f t="array" ref="P261">_xlfn.SINGLE(IFERROR(((MMULT(NotlarYuzdelikBasari!$E261:$N261,DersMatris_Degerlendirme!O$4:O$13)/(SUM(DersMatris_Degerlendirme!O$4:O$13)))+(MMULT(NotlarYuzdelikBasari!$AL261:$AU261,DersMatris_Degerlendirme!O$15:O$24)/(SUM(DersMatris_Degerlendirme!O$15:O$24))))/2,0))*(DersMatris!$N$12/100)</f>
        <v>0</v>
      </c>
      <c r="Q261" s="204" cm="1">
        <f t="array" ref="Q261">_xlfn.SINGLE(IFERROR(((MMULT(NotlarYuzdelikBasari!$E261:$N261,DersMatris_Degerlendirme!P$4:P$13)/(SUM(DersMatris_Degerlendirme!P$4:P$13)))+(MMULT(NotlarYuzdelikBasari!$AL261:$AU261,DersMatris_Degerlendirme!P$15:P$24)/(SUM(DersMatris_Degerlendirme!P$15:P$24))))/2,0))*(DersMatris!$O$12/100)</f>
        <v>0</v>
      </c>
      <c r="R261" s="204" cm="1">
        <f t="array" ref="R261">_xlfn.SINGLE(IFERROR(((MMULT(NotlarYuzdelikBasari!$E261:$N261,DersMatris_Degerlendirme!Q$4:Q$13)/(SUM(DersMatris_Degerlendirme!Q$4:Q$13)))+(MMULT(NotlarYuzdelikBasari!$AL261:$AU261,DersMatris_Degerlendirme!Q$15:Q$24)/(SUM(DersMatris_Degerlendirme!Q$15:Q$24))))/2,0))*(DersMatris!$P$12/100)</f>
        <v>0</v>
      </c>
      <c r="S261" s="204" cm="1">
        <f t="array" ref="S261">_xlfn.SINGLE(IFERROR(((MMULT(NotlarYuzdelikBasari!$E261:$N261,DersMatris_Degerlendirme!R$4:R$13)/(SUM(DersMatris_Degerlendirme!R$4:R$13)))+(MMULT(NotlarYuzdelikBasari!$AL261:$AU261,DersMatris_Degerlendirme!R$15:R$24)/(SUM(DersMatris_Degerlendirme!R$15:R$24))))/2,0))*(DersMatris!$Q$12/100)</f>
        <v>0</v>
      </c>
      <c r="U261" s="188">
        <f>IFERROR(
    (
        IFERROR( MMULT(NotlarYuzdelikBasari!$E261:$N261, Degerlendirme!D$4:D$13) / SUM(Degerlendirme!D$4:D$13), 0 ) +
        IFERROR( MMULT(NotlarYuzdelikBasari!$AL261:$AU261, Degerlendirme!D$15:D$24) / SUM(Degerlendirme!D$15:D$24), 0 )
    ) / 2,
    0
)</f>
        <v>0</v>
      </c>
      <c r="V261" s="188">
        <f>IFERROR(
    (
        IFERROR( MMULT(NotlarYuzdelikBasari!$E261:$N261, Degerlendirme!E$4:E$13) / SUM(Degerlendirme!E$4:E$13), 0 ) +
        IFERROR( MMULT(NotlarYuzdelikBasari!$AL261:$AU261, Degerlendirme!E$15:E$24) / SUM(Degerlendirme!E$15:E$24), 0 )
    ) / 2,
    0
)</f>
        <v>0</v>
      </c>
      <c r="W261" s="188">
        <f>IFERROR(
    (
        IFERROR( MMULT(NotlarYuzdelikBasari!$E261:$N261, Degerlendirme!F$4:F$13) / SUM(Degerlendirme!F$4:F$13), 0 ) +
        IFERROR( MMULT(NotlarYuzdelikBasari!$AL261:$AU261, Degerlendirme!F$15:F$24) / SUM(Degerlendirme!F$15:F$24), 0 )
    ) / 2,
    0
)</f>
        <v>0</v>
      </c>
      <c r="X261" s="188">
        <f>IFERROR(
    (
        IFERROR( MMULT(NotlarYuzdelikBasari!$E261:$N261, Degerlendirme!G$4:G$13) / SUM(Degerlendirme!G$4:G$13), 0 ) +
        IFERROR( MMULT(NotlarYuzdelikBasari!$AL261:$AU261, Degerlendirme!G$15:G$24) / SUM(Degerlendirme!G$15:G$24), 0 )
    ) / 2,
    0
)</f>
        <v>0</v>
      </c>
      <c r="Y261" s="188">
        <f>IFERROR(
    (
        IFERROR( MMULT(NotlarYuzdelikBasari!$E261:$N261, Degerlendirme!H$4:H$13) / SUM(Degerlendirme!H$4:H$13), 0 ) +
        IFERROR( MMULT(NotlarYuzdelikBasari!$AL261:$AU261, Degerlendirme!H$15:H$24) / SUM(Degerlendirme!H$15:H$24), 0 )
    ) / 2,
    0
)</f>
        <v>0</v>
      </c>
      <c r="Z261" s="188">
        <f>IFERROR(
    (
        IFERROR( MMULT(NotlarYuzdelikBasari!$E261:$N261, Degerlendirme!I$4:I$13) / SUM(Degerlendirme!I$4:I$13), 0 ) +
        IFERROR( MMULT(NotlarYuzdelikBasari!$AL261:$AU261, Degerlendirme!I$15:I$24) / SUM(Degerlendirme!I$15:I$24), 0 )
    ) / 2,
    0
)</f>
        <v>0</v>
      </c>
      <c r="AA261" s="188">
        <f>IFERROR(
    (
        IFERROR( MMULT(NotlarYuzdelikBasari!$E261:$N261, Degerlendirme!J$4:J$13) / SUM(Degerlendirme!J$4:J$13), 0 ) +
        IFERROR( MMULT(NotlarYuzdelikBasari!$AL261:$AU261, Degerlendirme!J$15:J$24) / SUM(Degerlendirme!J$15:J$24), 0 )
    ) / 2,
    0
)</f>
        <v>0</v>
      </c>
      <c r="AB261" s="188">
        <f>IFERROR(
    (
        IFERROR( MMULT(NotlarYuzdelikBasari!$E261:$N261, Degerlendirme!K$4:K$13) / SUM(Degerlendirme!K$4:K$13), 0 ) +
        IFERROR( MMULT(NotlarYuzdelikBasari!$AL261:$AU261, Degerlendirme!K$15:K$24) / SUM(Degerlendirme!K$15:K$24), 0 )
    ) / 2,
    0
)</f>
        <v>0</v>
      </c>
    </row>
    <row r="262" spans="1:28" x14ac:dyDescent="0.25">
      <c r="A262" s="95">
        <v>260</v>
      </c>
      <c r="B262" s="141" t="str">
        <f>IF(Notlar!B262&lt;&gt;"",Notlar!B262,"")</f>
        <v/>
      </c>
      <c r="C262" s="142" t="str">
        <f>IF(Notlar!C262&lt;&gt;"",Notlar!C262,"")</f>
        <v/>
      </c>
      <c r="D262" s="183" t="str">
        <f>IF(Notlar!D262&lt;&gt;"",Notlar!D262,"")</f>
        <v/>
      </c>
      <c r="E262" s="208" cm="1">
        <f t="array" ref="E262">_xlfn.SINGLE(IFERROR(((MMULT(NotlarYuzdelikBasari!$E262:$N262,DersMatris_Degerlendirme!D$4:D$13)/(SUM(DersMatris_Degerlendirme!D$4:D$13)))+(MMULT(NotlarYuzdelikBasari!$AL262:$AU262,DersMatris_Degerlendirme!D$15:D$24)/(SUM(DersMatris_Degerlendirme!D$15:D$24))))/2,0))*(DersMatris!$C$12/100)</f>
        <v>0</v>
      </c>
      <c r="F262" s="208" cm="1">
        <f t="array" ref="F262">_xlfn.SINGLE(IFERROR(((MMULT(NotlarYuzdelikBasari!$E262:$N262,DersMatris_Degerlendirme!E$4:E$13)/(SUM(DersMatris_Degerlendirme!E$4:E$13)))+(MMULT(NotlarYuzdelikBasari!$AL262:$AU262,DersMatris_Degerlendirme!E$15:E$24)/(SUM(DersMatris_Degerlendirme!E$15:E$24))))/2,0))*(DersMatris!$D$12/100)</f>
        <v>0</v>
      </c>
      <c r="G262" s="204" cm="1">
        <f t="array" ref="G262">_xlfn.SINGLE(IFERROR(((MMULT(NotlarYuzdelikBasari!$E262:$N262,DersMatris_Degerlendirme!F$4:F$13)/(SUM(DersMatris_Degerlendirme!F$4:F$13)))+(MMULT(NotlarYuzdelikBasari!$AL262:$AU262,DersMatris_Degerlendirme!F$15:F$24)/(SUM(DersMatris_Degerlendirme!F$15:F$24))))/2,0))*(DersMatris!$E$12/100)</f>
        <v>0</v>
      </c>
      <c r="H262" s="204" cm="1">
        <f t="array" ref="H262">_xlfn.SINGLE(IFERROR(((MMULT(NotlarYuzdelikBasari!$E262:$N262,DersMatris_Degerlendirme!G$4:G$13)/(SUM(DersMatris_Degerlendirme!G$4:G$13)))+(MMULT(NotlarYuzdelikBasari!$AL262:$AU262,DersMatris_Degerlendirme!G$15:G$24)/(SUM(DersMatris_Degerlendirme!G$15:G$24))))/2,0))*(DersMatris!$F$12/100)</f>
        <v>0</v>
      </c>
      <c r="I262" s="204" cm="1">
        <f t="array" ref="I262">_xlfn.SINGLE(IFERROR(((MMULT(NotlarYuzdelikBasari!$E262:$N262,DersMatris_Degerlendirme!H$4:H$13)/(SUM(DersMatris_Degerlendirme!H$4:H$13)))+(MMULT(NotlarYuzdelikBasari!$AL262:$AU262,DersMatris_Degerlendirme!H$15:H$24)/(SUM(DersMatris_Degerlendirme!H$15:H$24))))/2,0))*(DersMatris!$G$12/100)</f>
        <v>0</v>
      </c>
      <c r="J262" s="204" cm="1">
        <f t="array" ref="J262">_xlfn.SINGLE(IFERROR(((MMULT(NotlarYuzdelikBasari!$E262:$N262,DersMatris_Degerlendirme!I$4:I$13)/(SUM(DersMatris_Degerlendirme!I$4:I$13)))+(MMULT(NotlarYuzdelikBasari!$AL262:$AU262,DersMatris_Degerlendirme!I$15:I$24)/(SUM(DersMatris_Degerlendirme!I$15:I$24))))/2,0))*(DersMatris!$H$12/100)</f>
        <v>0</v>
      </c>
      <c r="K262" s="204" cm="1">
        <f t="array" ref="K262">_xlfn.SINGLE(IFERROR(((MMULT(NotlarYuzdelikBasari!$E262:$N262,DersMatris_Degerlendirme!J$4:J$13)/(SUM(DersMatris_Degerlendirme!J$4:J$13)))+(MMULT(NotlarYuzdelikBasari!$AL262:$AU262,DersMatris_Degerlendirme!J$15:J$24)/(SUM(DersMatris_Degerlendirme!J$15:J$24))))/2,0))*(DersMatris!$I$12/100)</f>
        <v>0</v>
      </c>
      <c r="L262" s="204" cm="1">
        <f t="array" ref="L262">_xlfn.SINGLE(IFERROR(((MMULT(NotlarYuzdelikBasari!$E262:$N262,DersMatris_Degerlendirme!K$4:K$13)/(SUM(DersMatris_Degerlendirme!K$4:K$13)))+(MMULT(NotlarYuzdelikBasari!$AL262:$AU262,DersMatris_Degerlendirme!K$15:K$24)/(SUM(DersMatris_Degerlendirme!K$15:K$24))))/2,0))*(DersMatris!$J$12/100)</f>
        <v>0</v>
      </c>
      <c r="M262" s="204" cm="1">
        <f t="array" ref="M262">_xlfn.SINGLE(IFERROR(((MMULT(NotlarYuzdelikBasari!$E262:$N262,DersMatris_Degerlendirme!L$4:L$13)/(SUM(DersMatris_Degerlendirme!L$4:L$13)))+(MMULT(NotlarYuzdelikBasari!$AL262:$AU262,DersMatris_Degerlendirme!L$15:L$24)/(SUM(DersMatris_Degerlendirme!L$15:L$24))))/2,0))*(DersMatris!$K$12/100)</f>
        <v>0</v>
      </c>
      <c r="N262" s="204" cm="1">
        <f t="array" ref="N262">_xlfn.SINGLE(IFERROR(((MMULT(NotlarYuzdelikBasari!$E262:$N262,DersMatris_Degerlendirme!M$4:M$13)/(SUM(DersMatris_Degerlendirme!M$4:M$13)))+(MMULT(NotlarYuzdelikBasari!$AL262:$AU262,DersMatris_Degerlendirme!M$15:M$24)/(SUM(DersMatris_Degerlendirme!M$15:M$24))))/2,0))*(DersMatris!$L$12/100)</f>
        <v>0</v>
      </c>
      <c r="O262" s="204" cm="1">
        <f t="array" ref="O262">_xlfn.SINGLE(IFERROR(((MMULT(NotlarYuzdelikBasari!$E262:$N262,DersMatris_Degerlendirme!N$4:N$13)/(SUM(DersMatris_Degerlendirme!N$4:N$13)))+(MMULT(NotlarYuzdelikBasari!$AL262:$AU262,DersMatris_Degerlendirme!N$15:N$24)/(SUM(DersMatris_Degerlendirme!N$15:N$24))))/2,0))*(DersMatris!$M$12/100)</f>
        <v>0</v>
      </c>
      <c r="P262" s="204" cm="1">
        <f t="array" ref="P262">_xlfn.SINGLE(IFERROR(((MMULT(NotlarYuzdelikBasari!$E262:$N262,DersMatris_Degerlendirme!O$4:O$13)/(SUM(DersMatris_Degerlendirme!O$4:O$13)))+(MMULT(NotlarYuzdelikBasari!$AL262:$AU262,DersMatris_Degerlendirme!O$15:O$24)/(SUM(DersMatris_Degerlendirme!O$15:O$24))))/2,0))*(DersMatris!$N$12/100)</f>
        <v>0</v>
      </c>
      <c r="Q262" s="204" cm="1">
        <f t="array" ref="Q262">_xlfn.SINGLE(IFERROR(((MMULT(NotlarYuzdelikBasari!$E262:$N262,DersMatris_Degerlendirme!P$4:P$13)/(SUM(DersMatris_Degerlendirme!P$4:P$13)))+(MMULT(NotlarYuzdelikBasari!$AL262:$AU262,DersMatris_Degerlendirme!P$15:P$24)/(SUM(DersMatris_Degerlendirme!P$15:P$24))))/2,0))*(DersMatris!$O$12/100)</f>
        <v>0</v>
      </c>
      <c r="R262" s="204" cm="1">
        <f t="array" ref="R262">_xlfn.SINGLE(IFERROR(((MMULT(NotlarYuzdelikBasari!$E262:$N262,DersMatris_Degerlendirme!Q$4:Q$13)/(SUM(DersMatris_Degerlendirme!Q$4:Q$13)))+(MMULT(NotlarYuzdelikBasari!$AL262:$AU262,DersMatris_Degerlendirme!Q$15:Q$24)/(SUM(DersMatris_Degerlendirme!Q$15:Q$24))))/2,0))*(DersMatris!$P$12/100)</f>
        <v>0</v>
      </c>
      <c r="S262" s="204" cm="1">
        <f t="array" ref="S262">_xlfn.SINGLE(IFERROR(((MMULT(NotlarYuzdelikBasari!$E262:$N262,DersMatris_Degerlendirme!R$4:R$13)/(SUM(DersMatris_Degerlendirme!R$4:R$13)))+(MMULT(NotlarYuzdelikBasari!$AL262:$AU262,DersMatris_Degerlendirme!R$15:R$24)/(SUM(DersMatris_Degerlendirme!R$15:R$24))))/2,0))*(DersMatris!$Q$12/100)</f>
        <v>0</v>
      </c>
      <c r="U262" s="188">
        <f>IFERROR(
    (
        IFERROR( MMULT(NotlarYuzdelikBasari!$E262:$N262, Degerlendirme!D$4:D$13) / SUM(Degerlendirme!D$4:D$13), 0 ) +
        IFERROR( MMULT(NotlarYuzdelikBasari!$AL262:$AU262, Degerlendirme!D$15:D$24) / SUM(Degerlendirme!D$15:D$24), 0 )
    ) / 2,
    0
)</f>
        <v>0</v>
      </c>
      <c r="V262" s="188">
        <f>IFERROR(
    (
        IFERROR( MMULT(NotlarYuzdelikBasari!$E262:$N262, Degerlendirme!E$4:E$13) / SUM(Degerlendirme!E$4:E$13), 0 ) +
        IFERROR( MMULT(NotlarYuzdelikBasari!$AL262:$AU262, Degerlendirme!E$15:E$24) / SUM(Degerlendirme!E$15:E$24), 0 )
    ) / 2,
    0
)</f>
        <v>0</v>
      </c>
      <c r="W262" s="188">
        <f>IFERROR(
    (
        IFERROR( MMULT(NotlarYuzdelikBasari!$E262:$N262, Degerlendirme!F$4:F$13) / SUM(Degerlendirme!F$4:F$13), 0 ) +
        IFERROR( MMULT(NotlarYuzdelikBasari!$AL262:$AU262, Degerlendirme!F$15:F$24) / SUM(Degerlendirme!F$15:F$24), 0 )
    ) / 2,
    0
)</f>
        <v>0</v>
      </c>
      <c r="X262" s="188">
        <f>IFERROR(
    (
        IFERROR( MMULT(NotlarYuzdelikBasari!$E262:$N262, Degerlendirme!G$4:G$13) / SUM(Degerlendirme!G$4:G$13), 0 ) +
        IFERROR( MMULT(NotlarYuzdelikBasari!$AL262:$AU262, Degerlendirme!G$15:G$24) / SUM(Degerlendirme!G$15:G$24), 0 )
    ) / 2,
    0
)</f>
        <v>0</v>
      </c>
      <c r="Y262" s="188">
        <f>IFERROR(
    (
        IFERROR( MMULT(NotlarYuzdelikBasari!$E262:$N262, Degerlendirme!H$4:H$13) / SUM(Degerlendirme!H$4:H$13), 0 ) +
        IFERROR( MMULT(NotlarYuzdelikBasari!$AL262:$AU262, Degerlendirme!H$15:H$24) / SUM(Degerlendirme!H$15:H$24), 0 )
    ) / 2,
    0
)</f>
        <v>0</v>
      </c>
      <c r="Z262" s="188">
        <f>IFERROR(
    (
        IFERROR( MMULT(NotlarYuzdelikBasari!$E262:$N262, Degerlendirme!I$4:I$13) / SUM(Degerlendirme!I$4:I$13), 0 ) +
        IFERROR( MMULT(NotlarYuzdelikBasari!$AL262:$AU262, Degerlendirme!I$15:I$24) / SUM(Degerlendirme!I$15:I$24), 0 )
    ) / 2,
    0
)</f>
        <v>0</v>
      </c>
      <c r="AA262" s="188">
        <f>IFERROR(
    (
        IFERROR( MMULT(NotlarYuzdelikBasari!$E262:$N262, Degerlendirme!J$4:J$13) / SUM(Degerlendirme!J$4:J$13), 0 ) +
        IFERROR( MMULT(NotlarYuzdelikBasari!$AL262:$AU262, Degerlendirme!J$15:J$24) / SUM(Degerlendirme!J$15:J$24), 0 )
    ) / 2,
    0
)</f>
        <v>0</v>
      </c>
      <c r="AB262" s="188">
        <f>IFERROR(
    (
        IFERROR( MMULT(NotlarYuzdelikBasari!$E262:$N262, Degerlendirme!K$4:K$13) / SUM(Degerlendirme!K$4:K$13), 0 ) +
        IFERROR( MMULT(NotlarYuzdelikBasari!$AL262:$AU262, Degerlendirme!K$15:K$24) / SUM(Degerlendirme!K$15:K$24), 0 )
    ) / 2,
    0
)</f>
        <v>0</v>
      </c>
    </row>
    <row r="263" spans="1:28" x14ac:dyDescent="0.25">
      <c r="A263" s="94">
        <v>261</v>
      </c>
      <c r="B263" s="143" t="str">
        <f>IF(Notlar!B263&lt;&gt;"",Notlar!B263,"")</f>
        <v/>
      </c>
      <c r="C263" s="144" t="str">
        <f>IF(Notlar!C263&lt;&gt;"",Notlar!C263,"")</f>
        <v/>
      </c>
      <c r="D263" s="184" t="str">
        <f>IF(Notlar!D263&lt;&gt;"",Notlar!D263,"")</f>
        <v/>
      </c>
      <c r="E263" s="208" cm="1">
        <f t="array" ref="E263">_xlfn.SINGLE(IFERROR(((MMULT(NotlarYuzdelikBasari!$E263:$N263,DersMatris_Degerlendirme!D$4:D$13)/(SUM(DersMatris_Degerlendirme!D$4:D$13)))+(MMULT(NotlarYuzdelikBasari!$AL263:$AU263,DersMatris_Degerlendirme!D$15:D$24)/(SUM(DersMatris_Degerlendirme!D$15:D$24))))/2,0))*(DersMatris!$C$12/100)</f>
        <v>0</v>
      </c>
      <c r="F263" s="208" cm="1">
        <f t="array" ref="F263">_xlfn.SINGLE(IFERROR(((MMULT(NotlarYuzdelikBasari!$E263:$N263,DersMatris_Degerlendirme!E$4:E$13)/(SUM(DersMatris_Degerlendirme!E$4:E$13)))+(MMULT(NotlarYuzdelikBasari!$AL263:$AU263,DersMatris_Degerlendirme!E$15:E$24)/(SUM(DersMatris_Degerlendirme!E$15:E$24))))/2,0))*(DersMatris!$D$12/100)</f>
        <v>0</v>
      </c>
      <c r="G263" s="204" cm="1">
        <f t="array" ref="G263">_xlfn.SINGLE(IFERROR(((MMULT(NotlarYuzdelikBasari!$E263:$N263,DersMatris_Degerlendirme!F$4:F$13)/(SUM(DersMatris_Degerlendirme!F$4:F$13)))+(MMULT(NotlarYuzdelikBasari!$AL263:$AU263,DersMatris_Degerlendirme!F$15:F$24)/(SUM(DersMatris_Degerlendirme!F$15:F$24))))/2,0))*(DersMatris!$E$12/100)</f>
        <v>0</v>
      </c>
      <c r="H263" s="204" cm="1">
        <f t="array" ref="H263">_xlfn.SINGLE(IFERROR(((MMULT(NotlarYuzdelikBasari!$E263:$N263,DersMatris_Degerlendirme!G$4:G$13)/(SUM(DersMatris_Degerlendirme!G$4:G$13)))+(MMULT(NotlarYuzdelikBasari!$AL263:$AU263,DersMatris_Degerlendirme!G$15:G$24)/(SUM(DersMatris_Degerlendirme!G$15:G$24))))/2,0))*(DersMatris!$F$12/100)</f>
        <v>0</v>
      </c>
      <c r="I263" s="204" cm="1">
        <f t="array" ref="I263">_xlfn.SINGLE(IFERROR(((MMULT(NotlarYuzdelikBasari!$E263:$N263,DersMatris_Degerlendirme!H$4:H$13)/(SUM(DersMatris_Degerlendirme!H$4:H$13)))+(MMULT(NotlarYuzdelikBasari!$AL263:$AU263,DersMatris_Degerlendirme!H$15:H$24)/(SUM(DersMatris_Degerlendirme!H$15:H$24))))/2,0))*(DersMatris!$G$12/100)</f>
        <v>0</v>
      </c>
      <c r="J263" s="204" cm="1">
        <f t="array" ref="J263">_xlfn.SINGLE(IFERROR(((MMULT(NotlarYuzdelikBasari!$E263:$N263,DersMatris_Degerlendirme!I$4:I$13)/(SUM(DersMatris_Degerlendirme!I$4:I$13)))+(MMULT(NotlarYuzdelikBasari!$AL263:$AU263,DersMatris_Degerlendirme!I$15:I$24)/(SUM(DersMatris_Degerlendirme!I$15:I$24))))/2,0))*(DersMatris!$H$12/100)</f>
        <v>0</v>
      </c>
      <c r="K263" s="204" cm="1">
        <f t="array" ref="K263">_xlfn.SINGLE(IFERROR(((MMULT(NotlarYuzdelikBasari!$E263:$N263,DersMatris_Degerlendirme!J$4:J$13)/(SUM(DersMatris_Degerlendirme!J$4:J$13)))+(MMULT(NotlarYuzdelikBasari!$AL263:$AU263,DersMatris_Degerlendirme!J$15:J$24)/(SUM(DersMatris_Degerlendirme!J$15:J$24))))/2,0))*(DersMatris!$I$12/100)</f>
        <v>0</v>
      </c>
      <c r="L263" s="204" cm="1">
        <f t="array" ref="L263">_xlfn.SINGLE(IFERROR(((MMULT(NotlarYuzdelikBasari!$E263:$N263,DersMatris_Degerlendirme!K$4:K$13)/(SUM(DersMatris_Degerlendirme!K$4:K$13)))+(MMULT(NotlarYuzdelikBasari!$AL263:$AU263,DersMatris_Degerlendirme!K$15:K$24)/(SUM(DersMatris_Degerlendirme!K$15:K$24))))/2,0))*(DersMatris!$J$12/100)</f>
        <v>0</v>
      </c>
      <c r="M263" s="204" cm="1">
        <f t="array" ref="M263">_xlfn.SINGLE(IFERROR(((MMULT(NotlarYuzdelikBasari!$E263:$N263,DersMatris_Degerlendirme!L$4:L$13)/(SUM(DersMatris_Degerlendirme!L$4:L$13)))+(MMULT(NotlarYuzdelikBasari!$AL263:$AU263,DersMatris_Degerlendirme!L$15:L$24)/(SUM(DersMatris_Degerlendirme!L$15:L$24))))/2,0))*(DersMatris!$K$12/100)</f>
        <v>0</v>
      </c>
      <c r="N263" s="204" cm="1">
        <f t="array" ref="N263">_xlfn.SINGLE(IFERROR(((MMULT(NotlarYuzdelikBasari!$E263:$N263,DersMatris_Degerlendirme!M$4:M$13)/(SUM(DersMatris_Degerlendirme!M$4:M$13)))+(MMULT(NotlarYuzdelikBasari!$AL263:$AU263,DersMatris_Degerlendirme!M$15:M$24)/(SUM(DersMatris_Degerlendirme!M$15:M$24))))/2,0))*(DersMatris!$L$12/100)</f>
        <v>0</v>
      </c>
      <c r="O263" s="204" cm="1">
        <f t="array" ref="O263">_xlfn.SINGLE(IFERROR(((MMULT(NotlarYuzdelikBasari!$E263:$N263,DersMatris_Degerlendirme!N$4:N$13)/(SUM(DersMatris_Degerlendirme!N$4:N$13)))+(MMULT(NotlarYuzdelikBasari!$AL263:$AU263,DersMatris_Degerlendirme!N$15:N$24)/(SUM(DersMatris_Degerlendirme!N$15:N$24))))/2,0))*(DersMatris!$M$12/100)</f>
        <v>0</v>
      </c>
      <c r="P263" s="204" cm="1">
        <f t="array" ref="P263">_xlfn.SINGLE(IFERROR(((MMULT(NotlarYuzdelikBasari!$E263:$N263,DersMatris_Degerlendirme!O$4:O$13)/(SUM(DersMatris_Degerlendirme!O$4:O$13)))+(MMULT(NotlarYuzdelikBasari!$AL263:$AU263,DersMatris_Degerlendirme!O$15:O$24)/(SUM(DersMatris_Degerlendirme!O$15:O$24))))/2,0))*(DersMatris!$N$12/100)</f>
        <v>0</v>
      </c>
      <c r="Q263" s="204" cm="1">
        <f t="array" ref="Q263">_xlfn.SINGLE(IFERROR(((MMULT(NotlarYuzdelikBasari!$E263:$N263,DersMatris_Degerlendirme!P$4:P$13)/(SUM(DersMatris_Degerlendirme!P$4:P$13)))+(MMULT(NotlarYuzdelikBasari!$AL263:$AU263,DersMatris_Degerlendirme!P$15:P$24)/(SUM(DersMatris_Degerlendirme!P$15:P$24))))/2,0))*(DersMatris!$O$12/100)</f>
        <v>0</v>
      </c>
      <c r="R263" s="204" cm="1">
        <f t="array" ref="R263">_xlfn.SINGLE(IFERROR(((MMULT(NotlarYuzdelikBasari!$E263:$N263,DersMatris_Degerlendirme!Q$4:Q$13)/(SUM(DersMatris_Degerlendirme!Q$4:Q$13)))+(MMULT(NotlarYuzdelikBasari!$AL263:$AU263,DersMatris_Degerlendirme!Q$15:Q$24)/(SUM(DersMatris_Degerlendirme!Q$15:Q$24))))/2,0))*(DersMatris!$P$12/100)</f>
        <v>0</v>
      </c>
      <c r="S263" s="204" cm="1">
        <f t="array" ref="S263">_xlfn.SINGLE(IFERROR(((MMULT(NotlarYuzdelikBasari!$E263:$N263,DersMatris_Degerlendirme!R$4:R$13)/(SUM(DersMatris_Degerlendirme!R$4:R$13)))+(MMULT(NotlarYuzdelikBasari!$AL263:$AU263,DersMatris_Degerlendirme!R$15:R$24)/(SUM(DersMatris_Degerlendirme!R$15:R$24))))/2,0))*(DersMatris!$Q$12/100)</f>
        <v>0</v>
      </c>
      <c r="U263" s="188">
        <f>IFERROR(
    (
        IFERROR( MMULT(NotlarYuzdelikBasari!$E263:$N263, Degerlendirme!D$4:D$13) / SUM(Degerlendirme!D$4:D$13), 0 ) +
        IFERROR( MMULT(NotlarYuzdelikBasari!$AL263:$AU263, Degerlendirme!D$15:D$24) / SUM(Degerlendirme!D$15:D$24), 0 )
    ) / 2,
    0
)</f>
        <v>0</v>
      </c>
      <c r="V263" s="188">
        <f>IFERROR(
    (
        IFERROR( MMULT(NotlarYuzdelikBasari!$E263:$N263, Degerlendirme!E$4:E$13) / SUM(Degerlendirme!E$4:E$13), 0 ) +
        IFERROR( MMULT(NotlarYuzdelikBasari!$AL263:$AU263, Degerlendirme!E$15:E$24) / SUM(Degerlendirme!E$15:E$24), 0 )
    ) / 2,
    0
)</f>
        <v>0</v>
      </c>
      <c r="W263" s="188">
        <f>IFERROR(
    (
        IFERROR( MMULT(NotlarYuzdelikBasari!$E263:$N263, Degerlendirme!F$4:F$13) / SUM(Degerlendirme!F$4:F$13), 0 ) +
        IFERROR( MMULT(NotlarYuzdelikBasari!$AL263:$AU263, Degerlendirme!F$15:F$24) / SUM(Degerlendirme!F$15:F$24), 0 )
    ) / 2,
    0
)</f>
        <v>0</v>
      </c>
      <c r="X263" s="188">
        <f>IFERROR(
    (
        IFERROR( MMULT(NotlarYuzdelikBasari!$E263:$N263, Degerlendirme!G$4:G$13) / SUM(Degerlendirme!G$4:G$13), 0 ) +
        IFERROR( MMULT(NotlarYuzdelikBasari!$AL263:$AU263, Degerlendirme!G$15:G$24) / SUM(Degerlendirme!G$15:G$24), 0 )
    ) / 2,
    0
)</f>
        <v>0</v>
      </c>
      <c r="Y263" s="188">
        <f>IFERROR(
    (
        IFERROR( MMULT(NotlarYuzdelikBasari!$E263:$N263, Degerlendirme!H$4:H$13) / SUM(Degerlendirme!H$4:H$13), 0 ) +
        IFERROR( MMULT(NotlarYuzdelikBasari!$AL263:$AU263, Degerlendirme!H$15:H$24) / SUM(Degerlendirme!H$15:H$24), 0 )
    ) / 2,
    0
)</f>
        <v>0</v>
      </c>
      <c r="Z263" s="188">
        <f>IFERROR(
    (
        IFERROR( MMULT(NotlarYuzdelikBasari!$E263:$N263, Degerlendirme!I$4:I$13) / SUM(Degerlendirme!I$4:I$13), 0 ) +
        IFERROR( MMULT(NotlarYuzdelikBasari!$AL263:$AU263, Degerlendirme!I$15:I$24) / SUM(Degerlendirme!I$15:I$24), 0 )
    ) / 2,
    0
)</f>
        <v>0</v>
      </c>
      <c r="AA263" s="188">
        <f>IFERROR(
    (
        IFERROR( MMULT(NotlarYuzdelikBasari!$E263:$N263, Degerlendirme!J$4:J$13) / SUM(Degerlendirme!J$4:J$13), 0 ) +
        IFERROR( MMULT(NotlarYuzdelikBasari!$AL263:$AU263, Degerlendirme!J$15:J$24) / SUM(Degerlendirme!J$15:J$24), 0 )
    ) / 2,
    0
)</f>
        <v>0</v>
      </c>
      <c r="AB263" s="188">
        <f>IFERROR(
    (
        IFERROR( MMULT(NotlarYuzdelikBasari!$E263:$N263, Degerlendirme!K$4:K$13) / SUM(Degerlendirme!K$4:K$13), 0 ) +
        IFERROR( MMULT(NotlarYuzdelikBasari!$AL263:$AU263, Degerlendirme!K$15:K$24) / SUM(Degerlendirme!K$15:K$24), 0 )
    ) / 2,
    0
)</f>
        <v>0</v>
      </c>
    </row>
    <row r="264" spans="1:28" x14ac:dyDescent="0.25">
      <c r="A264" s="95">
        <v>262</v>
      </c>
      <c r="B264" s="141" t="str">
        <f>IF(Notlar!B264&lt;&gt;"",Notlar!B264,"")</f>
        <v/>
      </c>
      <c r="C264" s="142" t="str">
        <f>IF(Notlar!C264&lt;&gt;"",Notlar!C264,"")</f>
        <v/>
      </c>
      <c r="D264" s="183" t="str">
        <f>IF(Notlar!D264&lt;&gt;"",Notlar!D264,"")</f>
        <v/>
      </c>
      <c r="E264" s="208" cm="1">
        <f t="array" ref="E264">_xlfn.SINGLE(IFERROR(((MMULT(NotlarYuzdelikBasari!$E264:$N264,DersMatris_Degerlendirme!D$4:D$13)/(SUM(DersMatris_Degerlendirme!D$4:D$13)))+(MMULT(NotlarYuzdelikBasari!$AL264:$AU264,DersMatris_Degerlendirme!D$15:D$24)/(SUM(DersMatris_Degerlendirme!D$15:D$24))))/2,0))*(DersMatris!$C$12/100)</f>
        <v>0</v>
      </c>
      <c r="F264" s="208" cm="1">
        <f t="array" ref="F264">_xlfn.SINGLE(IFERROR(((MMULT(NotlarYuzdelikBasari!$E264:$N264,DersMatris_Degerlendirme!E$4:E$13)/(SUM(DersMatris_Degerlendirme!E$4:E$13)))+(MMULT(NotlarYuzdelikBasari!$AL264:$AU264,DersMatris_Degerlendirme!E$15:E$24)/(SUM(DersMatris_Degerlendirme!E$15:E$24))))/2,0))*(DersMatris!$D$12/100)</f>
        <v>0</v>
      </c>
      <c r="G264" s="204" cm="1">
        <f t="array" ref="G264">_xlfn.SINGLE(IFERROR(((MMULT(NotlarYuzdelikBasari!$E264:$N264,DersMatris_Degerlendirme!F$4:F$13)/(SUM(DersMatris_Degerlendirme!F$4:F$13)))+(MMULT(NotlarYuzdelikBasari!$AL264:$AU264,DersMatris_Degerlendirme!F$15:F$24)/(SUM(DersMatris_Degerlendirme!F$15:F$24))))/2,0))*(DersMatris!$E$12/100)</f>
        <v>0</v>
      </c>
      <c r="H264" s="204" cm="1">
        <f t="array" ref="H264">_xlfn.SINGLE(IFERROR(((MMULT(NotlarYuzdelikBasari!$E264:$N264,DersMatris_Degerlendirme!G$4:G$13)/(SUM(DersMatris_Degerlendirme!G$4:G$13)))+(MMULT(NotlarYuzdelikBasari!$AL264:$AU264,DersMatris_Degerlendirme!G$15:G$24)/(SUM(DersMatris_Degerlendirme!G$15:G$24))))/2,0))*(DersMatris!$F$12/100)</f>
        <v>0</v>
      </c>
      <c r="I264" s="204" cm="1">
        <f t="array" ref="I264">_xlfn.SINGLE(IFERROR(((MMULT(NotlarYuzdelikBasari!$E264:$N264,DersMatris_Degerlendirme!H$4:H$13)/(SUM(DersMatris_Degerlendirme!H$4:H$13)))+(MMULT(NotlarYuzdelikBasari!$AL264:$AU264,DersMatris_Degerlendirme!H$15:H$24)/(SUM(DersMatris_Degerlendirme!H$15:H$24))))/2,0))*(DersMatris!$G$12/100)</f>
        <v>0</v>
      </c>
      <c r="J264" s="204" cm="1">
        <f t="array" ref="J264">_xlfn.SINGLE(IFERROR(((MMULT(NotlarYuzdelikBasari!$E264:$N264,DersMatris_Degerlendirme!I$4:I$13)/(SUM(DersMatris_Degerlendirme!I$4:I$13)))+(MMULT(NotlarYuzdelikBasari!$AL264:$AU264,DersMatris_Degerlendirme!I$15:I$24)/(SUM(DersMatris_Degerlendirme!I$15:I$24))))/2,0))*(DersMatris!$H$12/100)</f>
        <v>0</v>
      </c>
      <c r="K264" s="204" cm="1">
        <f t="array" ref="K264">_xlfn.SINGLE(IFERROR(((MMULT(NotlarYuzdelikBasari!$E264:$N264,DersMatris_Degerlendirme!J$4:J$13)/(SUM(DersMatris_Degerlendirme!J$4:J$13)))+(MMULT(NotlarYuzdelikBasari!$AL264:$AU264,DersMatris_Degerlendirme!J$15:J$24)/(SUM(DersMatris_Degerlendirme!J$15:J$24))))/2,0))*(DersMatris!$I$12/100)</f>
        <v>0</v>
      </c>
      <c r="L264" s="204" cm="1">
        <f t="array" ref="L264">_xlfn.SINGLE(IFERROR(((MMULT(NotlarYuzdelikBasari!$E264:$N264,DersMatris_Degerlendirme!K$4:K$13)/(SUM(DersMatris_Degerlendirme!K$4:K$13)))+(MMULT(NotlarYuzdelikBasari!$AL264:$AU264,DersMatris_Degerlendirme!K$15:K$24)/(SUM(DersMatris_Degerlendirme!K$15:K$24))))/2,0))*(DersMatris!$J$12/100)</f>
        <v>0</v>
      </c>
      <c r="M264" s="204" cm="1">
        <f t="array" ref="M264">_xlfn.SINGLE(IFERROR(((MMULT(NotlarYuzdelikBasari!$E264:$N264,DersMatris_Degerlendirme!L$4:L$13)/(SUM(DersMatris_Degerlendirme!L$4:L$13)))+(MMULT(NotlarYuzdelikBasari!$AL264:$AU264,DersMatris_Degerlendirme!L$15:L$24)/(SUM(DersMatris_Degerlendirme!L$15:L$24))))/2,0))*(DersMatris!$K$12/100)</f>
        <v>0</v>
      </c>
      <c r="N264" s="204" cm="1">
        <f t="array" ref="N264">_xlfn.SINGLE(IFERROR(((MMULT(NotlarYuzdelikBasari!$E264:$N264,DersMatris_Degerlendirme!M$4:M$13)/(SUM(DersMatris_Degerlendirme!M$4:M$13)))+(MMULT(NotlarYuzdelikBasari!$AL264:$AU264,DersMatris_Degerlendirme!M$15:M$24)/(SUM(DersMatris_Degerlendirme!M$15:M$24))))/2,0))*(DersMatris!$L$12/100)</f>
        <v>0</v>
      </c>
      <c r="O264" s="204" cm="1">
        <f t="array" ref="O264">_xlfn.SINGLE(IFERROR(((MMULT(NotlarYuzdelikBasari!$E264:$N264,DersMatris_Degerlendirme!N$4:N$13)/(SUM(DersMatris_Degerlendirme!N$4:N$13)))+(MMULT(NotlarYuzdelikBasari!$AL264:$AU264,DersMatris_Degerlendirme!N$15:N$24)/(SUM(DersMatris_Degerlendirme!N$15:N$24))))/2,0))*(DersMatris!$M$12/100)</f>
        <v>0</v>
      </c>
      <c r="P264" s="204" cm="1">
        <f t="array" ref="P264">_xlfn.SINGLE(IFERROR(((MMULT(NotlarYuzdelikBasari!$E264:$N264,DersMatris_Degerlendirme!O$4:O$13)/(SUM(DersMatris_Degerlendirme!O$4:O$13)))+(MMULT(NotlarYuzdelikBasari!$AL264:$AU264,DersMatris_Degerlendirme!O$15:O$24)/(SUM(DersMatris_Degerlendirme!O$15:O$24))))/2,0))*(DersMatris!$N$12/100)</f>
        <v>0</v>
      </c>
      <c r="Q264" s="204" cm="1">
        <f t="array" ref="Q264">_xlfn.SINGLE(IFERROR(((MMULT(NotlarYuzdelikBasari!$E264:$N264,DersMatris_Degerlendirme!P$4:P$13)/(SUM(DersMatris_Degerlendirme!P$4:P$13)))+(MMULT(NotlarYuzdelikBasari!$AL264:$AU264,DersMatris_Degerlendirme!P$15:P$24)/(SUM(DersMatris_Degerlendirme!P$15:P$24))))/2,0))*(DersMatris!$O$12/100)</f>
        <v>0</v>
      </c>
      <c r="R264" s="204" cm="1">
        <f t="array" ref="R264">_xlfn.SINGLE(IFERROR(((MMULT(NotlarYuzdelikBasari!$E264:$N264,DersMatris_Degerlendirme!Q$4:Q$13)/(SUM(DersMatris_Degerlendirme!Q$4:Q$13)))+(MMULT(NotlarYuzdelikBasari!$AL264:$AU264,DersMatris_Degerlendirme!Q$15:Q$24)/(SUM(DersMatris_Degerlendirme!Q$15:Q$24))))/2,0))*(DersMatris!$P$12/100)</f>
        <v>0</v>
      </c>
      <c r="S264" s="204" cm="1">
        <f t="array" ref="S264">_xlfn.SINGLE(IFERROR(((MMULT(NotlarYuzdelikBasari!$E264:$N264,DersMatris_Degerlendirme!R$4:R$13)/(SUM(DersMatris_Degerlendirme!R$4:R$13)))+(MMULT(NotlarYuzdelikBasari!$AL264:$AU264,DersMatris_Degerlendirme!R$15:R$24)/(SUM(DersMatris_Degerlendirme!R$15:R$24))))/2,0))*(DersMatris!$Q$12/100)</f>
        <v>0</v>
      </c>
      <c r="U264" s="188">
        <f>IFERROR(
    (
        IFERROR( MMULT(NotlarYuzdelikBasari!$E264:$N264, Degerlendirme!D$4:D$13) / SUM(Degerlendirme!D$4:D$13), 0 ) +
        IFERROR( MMULT(NotlarYuzdelikBasari!$AL264:$AU264, Degerlendirme!D$15:D$24) / SUM(Degerlendirme!D$15:D$24), 0 )
    ) / 2,
    0
)</f>
        <v>0</v>
      </c>
      <c r="V264" s="188">
        <f>IFERROR(
    (
        IFERROR( MMULT(NotlarYuzdelikBasari!$E264:$N264, Degerlendirme!E$4:E$13) / SUM(Degerlendirme!E$4:E$13), 0 ) +
        IFERROR( MMULT(NotlarYuzdelikBasari!$AL264:$AU264, Degerlendirme!E$15:E$24) / SUM(Degerlendirme!E$15:E$24), 0 )
    ) / 2,
    0
)</f>
        <v>0</v>
      </c>
      <c r="W264" s="188">
        <f>IFERROR(
    (
        IFERROR( MMULT(NotlarYuzdelikBasari!$E264:$N264, Degerlendirme!F$4:F$13) / SUM(Degerlendirme!F$4:F$13), 0 ) +
        IFERROR( MMULT(NotlarYuzdelikBasari!$AL264:$AU264, Degerlendirme!F$15:F$24) / SUM(Degerlendirme!F$15:F$24), 0 )
    ) / 2,
    0
)</f>
        <v>0</v>
      </c>
      <c r="X264" s="188">
        <f>IFERROR(
    (
        IFERROR( MMULT(NotlarYuzdelikBasari!$E264:$N264, Degerlendirme!G$4:G$13) / SUM(Degerlendirme!G$4:G$13), 0 ) +
        IFERROR( MMULT(NotlarYuzdelikBasari!$AL264:$AU264, Degerlendirme!G$15:G$24) / SUM(Degerlendirme!G$15:G$24), 0 )
    ) / 2,
    0
)</f>
        <v>0</v>
      </c>
      <c r="Y264" s="188">
        <f>IFERROR(
    (
        IFERROR( MMULT(NotlarYuzdelikBasari!$E264:$N264, Degerlendirme!H$4:H$13) / SUM(Degerlendirme!H$4:H$13), 0 ) +
        IFERROR( MMULT(NotlarYuzdelikBasari!$AL264:$AU264, Degerlendirme!H$15:H$24) / SUM(Degerlendirme!H$15:H$24), 0 )
    ) / 2,
    0
)</f>
        <v>0</v>
      </c>
      <c r="Z264" s="188">
        <f>IFERROR(
    (
        IFERROR( MMULT(NotlarYuzdelikBasari!$E264:$N264, Degerlendirme!I$4:I$13) / SUM(Degerlendirme!I$4:I$13), 0 ) +
        IFERROR( MMULT(NotlarYuzdelikBasari!$AL264:$AU264, Degerlendirme!I$15:I$24) / SUM(Degerlendirme!I$15:I$24), 0 )
    ) / 2,
    0
)</f>
        <v>0</v>
      </c>
      <c r="AA264" s="188">
        <f>IFERROR(
    (
        IFERROR( MMULT(NotlarYuzdelikBasari!$E264:$N264, Degerlendirme!J$4:J$13) / SUM(Degerlendirme!J$4:J$13), 0 ) +
        IFERROR( MMULT(NotlarYuzdelikBasari!$AL264:$AU264, Degerlendirme!J$15:J$24) / SUM(Degerlendirme!J$15:J$24), 0 )
    ) / 2,
    0
)</f>
        <v>0</v>
      </c>
      <c r="AB264" s="188">
        <f>IFERROR(
    (
        IFERROR( MMULT(NotlarYuzdelikBasari!$E264:$N264, Degerlendirme!K$4:K$13) / SUM(Degerlendirme!K$4:K$13), 0 ) +
        IFERROR( MMULT(NotlarYuzdelikBasari!$AL264:$AU264, Degerlendirme!K$15:K$24) / SUM(Degerlendirme!K$15:K$24), 0 )
    ) / 2,
    0
)</f>
        <v>0</v>
      </c>
    </row>
    <row r="265" spans="1:28" x14ac:dyDescent="0.25">
      <c r="A265" s="94">
        <v>263</v>
      </c>
      <c r="B265" s="143" t="str">
        <f>IF(Notlar!B265&lt;&gt;"",Notlar!B265,"")</f>
        <v/>
      </c>
      <c r="C265" s="144" t="str">
        <f>IF(Notlar!C265&lt;&gt;"",Notlar!C265,"")</f>
        <v/>
      </c>
      <c r="D265" s="184" t="str">
        <f>IF(Notlar!D265&lt;&gt;"",Notlar!D265,"")</f>
        <v/>
      </c>
      <c r="E265" s="208" cm="1">
        <f t="array" ref="E265">_xlfn.SINGLE(IFERROR(((MMULT(NotlarYuzdelikBasari!$E265:$N265,DersMatris_Degerlendirme!D$4:D$13)/(SUM(DersMatris_Degerlendirme!D$4:D$13)))+(MMULT(NotlarYuzdelikBasari!$AL265:$AU265,DersMatris_Degerlendirme!D$15:D$24)/(SUM(DersMatris_Degerlendirme!D$15:D$24))))/2,0))*(DersMatris!$C$12/100)</f>
        <v>0</v>
      </c>
      <c r="F265" s="208" cm="1">
        <f t="array" ref="F265">_xlfn.SINGLE(IFERROR(((MMULT(NotlarYuzdelikBasari!$E265:$N265,DersMatris_Degerlendirme!E$4:E$13)/(SUM(DersMatris_Degerlendirme!E$4:E$13)))+(MMULT(NotlarYuzdelikBasari!$AL265:$AU265,DersMatris_Degerlendirme!E$15:E$24)/(SUM(DersMatris_Degerlendirme!E$15:E$24))))/2,0))*(DersMatris!$D$12/100)</f>
        <v>0</v>
      </c>
      <c r="G265" s="204" cm="1">
        <f t="array" ref="G265">_xlfn.SINGLE(IFERROR(((MMULT(NotlarYuzdelikBasari!$E265:$N265,DersMatris_Degerlendirme!F$4:F$13)/(SUM(DersMatris_Degerlendirme!F$4:F$13)))+(MMULT(NotlarYuzdelikBasari!$AL265:$AU265,DersMatris_Degerlendirme!F$15:F$24)/(SUM(DersMatris_Degerlendirme!F$15:F$24))))/2,0))*(DersMatris!$E$12/100)</f>
        <v>0</v>
      </c>
      <c r="H265" s="204" cm="1">
        <f t="array" ref="H265">_xlfn.SINGLE(IFERROR(((MMULT(NotlarYuzdelikBasari!$E265:$N265,DersMatris_Degerlendirme!G$4:G$13)/(SUM(DersMatris_Degerlendirme!G$4:G$13)))+(MMULT(NotlarYuzdelikBasari!$AL265:$AU265,DersMatris_Degerlendirme!G$15:G$24)/(SUM(DersMatris_Degerlendirme!G$15:G$24))))/2,0))*(DersMatris!$F$12/100)</f>
        <v>0</v>
      </c>
      <c r="I265" s="204" cm="1">
        <f t="array" ref="I265">_xlfn.SINGLE(IFERROR(((MMULT(NotlarYuzdelikBasari!$E265:$N265,DersMatris_Degerlendirme!H$4:H$13)/(SUM(DersMatris_Degerlendirme!H$4:H$13)))+(MMULT(NotlarYuzdelikBasari!$AL265:$AU265,DersMatris_Degerlendirme!H$15:H$24)/(SUM(DersMatris_Degerlendirme!H$15:H$24))))/2,0))*(DersMatris!$G$12/100)</f>
        <v>0</v>
      </c>
      <c r="J265" s="204" cm="1">
        <f t="array" ref="J265">_xlfn.SINGLE(IFERROR(((MMULT(NotlarYuzdelikBasari!$E265:$N265,DersMatris_Degerlendirme!I$4:I$13)/(SUM(DersMatris_Degerlendirme!I$4:I$13)))+(MMULT(NotlarYuzdelikBasari!$AL265:$AU265,DersMatris_Degerlendirme!I$15:I$24)/(SUM(DersMatris_Degerlendirme!I$15:I$24))))/2,0))*(DersMatris!$H$12/100)</f>
        <v>0</v>
      </c>
      <c r="K265" s="204" cm="1">
        <f t="array" ref="K265">_xlfn.SINGLE(IFERROR(((MMULT(NotlarYuzdelikBasari!$E265:$N265,DersMatris_Degerlendirme!J$4:J$13)/(SUM(DersMatris_Degerlendirme!J$4:J$13)))+(MMULT(NotlarYuzdelikBasari!$AL265:$AU265,DersMatris_Degerlendirme!J$15:J$24)/(SUM(DersMatris_Degerlendirme!J$15:J$24))))/2,0))*(DersMatris!$I$12/100)</f>
        <v>0</v>
      </c>
      <c r="L265" s="204" cm="1">
        <f t="array" ref="L265">_xlfn.SINGLE(IFERROR(((MMULT(NotlarYuzdelikBasari!$E265:$N265,DersMatris_Degerlendirme!K$4:K$13)/(SUM(DersMatris_Degerlendirme!K$4:K$13)))+(MMULT(NotlarYuzdelikBasari!$AL265:$AU265,DersMatris_Degerlendirme!K$15:K$24)/(SUM(DersMatris_Degerlendirme!K$15:K$24))))/2,0))*(DersMatris!$J$12/100)</f>
        <v>0</v>
      </c>
      <c r="M265" s="204" cm="1">
        <f t="array" ref="M265">_xlfn.SINGLE(IFERROR(((MMULT(NotlarYuzdelikBasari!$E265:$N265,DersMatris_Degerlendirme!L$4:L$13)/(SUM(DersMatris_Degerlendirme!L$4:L$13)))+(MMULT(NotlarYuzdelikBasari!$AL265:$AU265,DersMatris_Degerlendirme!L$15:L$24)/(SUM(DersMatris_Degerlendirme!L$15:L$24))))/2,0))*(DersMatris!$K$12/100)</f>
        <v>0</v>
      </c>
      <c r="N265" s="204" cm="1">
        <f t="array" ref="N265">_xlfn.SINGLE(IFERROR(((MMULT(NotlarYuzdelikBasari!$E265:$N265,DersMatris_Degerlendirme!M$4:M$13)/(SUM(DersMatris_Degerlendirme!M$4:M$13)))+(MMULT(NotlarYuzdelikBasari!$AL265:$AU265,DersMatris_Degerlendirme!M$15:M$24)/(SUM(DersMatris_Degerlendirme!M$15:M$24))))/2,0))*(DersMatris!$L$12/100)</f>
        <v>0</v>
      </c>
      <c r="O265" s="204" cm="1">
        <f t="array" ref="O265">_xlfn.SINGLE(IFERROR(((MMULT(NotlarYuzdelikBasari!$E265:$N265,DersMatris_Degerlendirme!N$4:N$13)/(SUM(DersMatris_Degerlendirme!N$4:N$13)))+(MMULT(NotlarYuzdelikBasari!$AL265:$AU265,DersMatris_Degerlendirme!N$15:N$24)/(SUM(DersMatris_Degerlendirme!N$15:N$24))))/2,0))*(DersMatris!$M$12/100)</f>
        <v>0</v>
      </c>
      <c r="P265" s="204" cm="1">
        <f t="array" ref="P265">_xlfn.SINGLE(IFERROR(((MMULT(NotlarYuzdelikBasari!$E265:$N265,DersMatris_Degerlendirme!O$4:O$13)/(SUM(DersMatris_Degerlendirme!O$4:O$13)))+(MMULT(NotlarYuzdelikBasari!$AL265:$AU265,DersMatris_Degerlendirme!O$15:O$24)/(SUM(DersMatris_Degerlendirme!O$15:O$24))))/2,0))*(DersMatris!$N$12/100)</f>
        <v>0</v>
      </c>
      <c r="Q265" s="204" cm="1">
        <f t="array" ref="Q265">_xlfn.SINGLE(IFERROR(((MMULT(NotlarYuzdelikBasari!$E265:$N265,DersMatris_Degerlendirme!P$4:P$13)/(SUM(DersMatris_Degerlendirme!P$4:P$13)))+(MMULT(NotlarYuzdelikBasari!$AL265:$AU265,DersMatris_Degerlendirme!P$15:P$24)/(SUM(DersMatris_Degerlendirme!P$15:P$24))))/2,0))*(DersMatris!$O$12/100)</f>
        <v>0</v>
      </c>
      <c r="R265" s="204" cm="1">
        <f t="array" ref="R265">_xlfn.SINGLE(IFERROR(((MMULT(NotlarYuzdelikBasari!$E265:$N265,DersMatris_Degerlendirme!Q$4:Q$13)/(SUM(DersMatris_Degerlendirme!Q$4:Q$13)))+(MMULT(NotlarYuzdelikBasari!$AL265:$AU265,DersMatris_Degerlendirme!Q$15:Q$24)/(SUM(DersMatris_Degerlendirme!Q$15:Q$24))))/2,0))*(DersMatris!$P$12/100)</f>
        <v>0</v>
      </c>
      <c r="S265" s="204" cm="1">
        <f t="array" ref="S265">_xlfn.SINGLE(IFERROR(((MMULT(NotlarYuzdelikBasari!$E265:$N265,DersMatris_Degerlendirme!R$4:R$13)/(SUM(DersMatris_Degerlendirme!R$4:R$13)))+(MMULT(NotlarYuzdelikBasari!$AL265:$AU265,DersMatris_Degerlendirme!R$15:R$24)/(SUM(DersMatris_Degerlendirme!R$15:R$24))))/2,0))*(DersMatris!$Q$12/100)</f>
        <v>0</v>
      </c>
      <c r="U265" s="188">
        <f>IFERROR(
    (
        IFERROR( MMULT(NotlarYuzdelikBasari!$E265:$N265, Degerlendirme!D$4:D$13) / SUM(Degerlendirme!D$4:D$13), 0 ) +
        IFERROR( MMULT(NotlarYuzdelikBasari!$AL265:$AU265, Degerlendirme!D$15:D$24) / SUM(Degerlendirme!D$15:D$24), 0 )
    ) / 2,
    0
)</f>
        <v>0</v>
      </c>
      <c r="V265" s="188">
        <f>IFERROR(
    (
        IFERROR( MMULT(NotlarYuzdelikBasari!$E265:$N265, Degerlendirme!E$4:E$13) / SUM(Degerlendirme!E$4:E$13), 0 ) +
        IFERROR( MMULT(NotlarYuzdelikBasari!$AL265:$AU265, Degerlendirme!E$15:E$24) / SUM(Degerlendirme!E$15:E$24), 0 )
    ) / 2,
    0
)</f>
        <v>0</v>
      </c>
      <c r="W265" s="188">
        <f>IFERROR(
    (
        IFERROR( MMULT(NotlarYuzdelikBasari!$E265:$N265, Degerlendirme!F$4:F$13) / SUM(Degerlendirme!F$4:F$13), 0 ) +
        IFERROR( MMULT(NotlarYuzdelikBasari!$AL265:$AU265, Degerlendirme!F$15:F$24) / SUM(Degerlendirme!F$15:F$24), 0 )
    ) / 2,
    0
)</f>
        <v>0</v>
      </c>
      <c r="X265" s="188">
        <f>IFERROR(
    (
        IFERROR( MMULT(NotlarYuzdelikBasari!$E265:$N265, Degerlendirme!G$4:G$13) / SUM(Degerlendirme!G$4:G$13), 0 ) +
        IFERROR( MMULT(NotlarYuzdelikBasari!$AL265:$AU265, Degerlendirme!G$15:G$24) / SUM(Degerlendirme!G$15:G$24), 0 )
    ) / 2,
    0
)</f>
        <v>0</v>
      </c>
      <c r="Y265" s="188">
        <f>IFERROR(
    (
        IFERROR( MMULT(NotlarYuzdelikBasari!$E265:$N265, Degerlendirme!H$4:H$13) / SUM(Degerlendirme!H$4:H$13), 0 ) +
        IFERROR( MMULT(NotlarYuzdelikBasari!$AL265:$AU265, Degerlendirme!H$15:H$24) / SUM(Degerlendirme!H$15:H$24), 0 )
    ) / 2,
    0
)</f>
        <v>0</v>
      </c>
      <c r="Z265" s="188">
        <f>IFERROR(
    (
        IFERROR( MMULT(NotlarYuzdelikBasari!$E265:$N265, Degerlendirme!I$4:I$13) / SUM(Degerlendirme!I$4:I$13), 0 ) +
        IFERROR( MMULT(NotlarYuzdelikBasari!$AL265:$AU265, Degerlendirme!I$15:I$24) / SUM(Degerlendirme!I$15:I$24), 0 )
    ) / 2,
    0
)</f>
        <v>0</v>
      </c>
      <c r="AA265" s="188">
        <f>IFERROR(
    (
        IFERROR( MMULT(NotlarYuzdelikBasari!$E265:$N265, Degerlendirme!J$4:J$13) / SUM(Degerlendirme!J$4:J$13), 0 ) +
        IFERROR( MMULT(NotlarYuzdelikBasari!$AL265:$AU265, Degerlendirme!J$15:J$24) / SUM(Degerlendirme!J$15:J$24), 0 )
    ) / 2,
    0
)</f>
        <v>0</v>
      </c>
      <c r="AB265" s="188">
        <f>IFERROR(
    (
        IFERROR( MMULT(NotlarYuzdelikBasari!$E265:$N265, Degerlendirme!K$4:K$13) / SUM(Degerlendirme!K$4:K$13), 0 ) +
        IFERROR( MMULT(NotlarYuzdelikBasari!$AL265:$AU265, Degerlendirme!K$15:K$24) / SUM(Degerlendirme!K$15:K$24), 0 )
    ) / 2,
    0
)</f>
        <v>0</v>
      </c>
    </row>
    <row r="266" spans="1:28" x14ac:dyDescent="0.25">
      <c r="A266" s="95">
        <v>264</v>
      </c>
      <c r="B266" s="141" t="str">
        <f>IF(Notlar!B266&lt;&gt;"",Notlar!B266,"")</f>
        <v/>
      </c>
      <c r="C266" s="142" t="str">
        <f>IF(Notlar!C266&lt;&gt;"",Notlar!C266,"")</f>
        <v/>
      </c>
      <c r="D266" s="183" t="str">
        <f>IF(Notlar!D266&lt;&gt;"",Notlar!D266,"")</f>
        <v/>
      </c>
      <c r="E266" s="208" cm="1">
        <f t="array" ref="E266">_xlfn.SINGLE(IFERROR(((MMULT(NotlarYuzdelikBasari!$E266:$N266,DersMatris_Degerlendirme!D$4:D$13)/(SUM(DersMatris_Degerlendirme!D$4:D$13)))+(MMULT(NotlarYuzdelikBasari!$AL266:$AU266,DersMatris_Degerlendirme!D$15:D$24)/(SUM(DersMatris_Degerlendirme!D$15:D$24))))/2,0))*(DersMatris!$C$12/100)</f>
        <v>0</v>
      </c>
      <c r="F266" s="208" cm="1">
        <f t="array" ref="F266">_xlfn.SINGLE(IFERROR(((MMULT(NotlarYuzdelikBasari!$E266:$N266,DersMatris_Degerlendirme!E$4:E$13)/(SUM(DersMatris_Degerlendirme!E$4:E$13)))+(MMULT(NotlarYuzdelikBasari!$AL266:$AU266,DersMatris_Degerlendirme!E$15:E$24)/(SUM(DersMatris_Degerlendirme!E$15:E$24))))/2,0))*(DersMatris!$D$12/100)</f>
        <v>0</v>
      </c>
      <c r="G266" s="204" cm="1">
        <f t="array" ref="G266">_xlfn.SINGLE(IFERROR(((MMULT(NotlarYuzdelikBasari!$E266:$N266,DersMatris_Degerlendirme!F$4:F$13)/(SUM(DersMatris_Degerlendirme!F$4:F$13)))+(MMULT(NotlarYuzdelikBasari!$AL266:$AU266,DersMatris_Degerlendirme!F$15:F$24)/(SUM(DersMatris_Degerlendirme!F$15:F$24))))/2,0))*(DersMatris!$E$12/100)</f>
        <v>0</v>
      </c>
      <c r="H266" s="204" cm="1">
        <f t="array" ref="H266">_xlfn.SINGLE(IFERROR(((MMULT(NotlarYuzdelikBasari!$E266:$N266,DersMatris_Degerlendirme!G$4:G$13)/(SUM(DersMatris_Degerlendirme!G$4:G$13)))+(MMULT(NotlarYuzdelikBasari!$AL266:$AU266,DersMatris_Degerlendirme!G$15:G$24)/(SUM(DersMatris_Degerlendirme!G$15:G$24))))/2,0))*(DersMatris!$F$12/100)</f>
        <v>0</v>
      </c>
      <c r="I266" s="204" cm="1">
        <f t="array" ref="I266">_xlfn.SINGLE(IFERROR(((MMULT(NotlarYuzdelikBasari!$E266:$N266,DersMatris_Degerlendirme!H$4:H$13)/(SUM(DersMatris_Degerlendirme!H$4:H$13)))+(MMULT(NotlarYuzdelikBasari!$AL266:$AU266,DersMatris_Degerlendirme!H$15:H$24)/(SUM(DersMatris_Degerlendirme!H$15:H$24))))/2,0))*(DersMatris!$G$12/100)</f>
        <v>0</v>
      </c>
      <c r="J266" s="204" cm="1">
        <f t="array" ref="J266">_xlfn.SINGLE(IFERROR(((MMULT(NotlarYuzdelikBasari!$E266:$N266,DersMatris_Degerlendirme!I$4:I$13)/(SUM(DersMatris_Degerlendirme!I$4:I$13)))+(MMULT(NotlarYuzdelikBasari!$AL266:$AU266,DersMatris_Degerlendirme!I$15:I$24)/(SUM(DersMatris_Degerlendirme!I$15:I$24))))/2,0))*(DersMatris!$H$12/100)</f>
        <v>0</v>
      </c>
      <c r="K266" s="204" cm="1">
        <f t="array" ref="K266">_xlfn.SINGLE(IFERROR(((MMULT(NotlarYuzdelikBasari!$E266:$N266,DersMatris_Degerlendirme!J$4:J$13)/(SUM(DersMatris_Degerlendirme!J$4:J$13)))+(MMULT(NotlarYuzdelikBasari!$AL266:$AU266,DersMatris_Degerlendirme!J$15:J$24)/(SUM(DersMatris_Degerlendirme!J$15:J$24))))/2,0))*(DersMatris!$I$12/100)</f>
        <v>0</v>
      </c>
      <c r="L266" s="204" cm="1">
        <f t="array" ref="L266">_xlfn.SINGLE(IFERROR(((MMULT(NotlarYuzdelikBasari!$E266:$N266,DersMatris_Degerlendirme!K$4:K$13)/(SUM(DersMatris_Degerlendirme!K$4:K$13)))+(MMULT(NotlarYuzdelikBasari!$AL266:$AU266,DersMatris_Degerlendirme!K$15:K$24)/(SUM(DersMatris_Degerlendirme!K$15:K$24))))/2,0))*(DersMatris!$J$12/100)</f>
        <v>0</v>
      </c>
      <c r="M266" s="204" cm="1">
        <f t="array" ref="M266">_xlfn.SINGLE(IFERROR(((MMULT(NotlarYuzdelikBasari!$E266:$N266,DersMatris_Degerlendirme!L$4:L$13)/(SUM(DersMatris_Degerlendirme!L$4:L$13)))+(MMULT(NotlarYuzdelikBasari!$AL266:$AU266,DersMatris_Degerlendirme!L$15:L$24)/(SUM(DersMatris_Degerlendirme!L$15:L$24))))/2,0))*(DersMatris!$K$12/100)</f>
        <v>0</v>
      </c>
      <c r="N266" s="204" cm="1">
        <f t="array" ref="N266">_xlfn.SINGLE(IFERROR(((MMULT(NotlarYuzdelikBasari!$E266:$N266,DersMatris_Degerlendirme!M$4:M$13)/(SUM(DersMatris_Degerlendirme!M$4:M$13)))+(MMULT(NotlarYuzdelikBasari!$AL266:$AU266,DersMatris_Degerlendirme!M$15:M$24)/(SUM(DersMatris_Degerlendirme!M$15:M$24))))/2,0))*(DersMatris!$L$12/100)</f>
        <v>0</v>
      </c>
      <c r="O266" s="204" cm="1">
        <f t="array" ref="O266">_xlfn.SINGLE(IFERROR(((MMULT(NotlarYuzdelikBasari!$E266:$N266,DersMatris_Degerlendirme!N$4:N$13)/(SUM(DersMatris_Degerlendirme!N$4:N$13)))+(MMULT(NotlarYuzdelikBasari!$AL266:$AU266,DersMatris_Degerlendirme!N$15:N$24)/(SUM(DersMatris_Degerlendirme!N$15:N$24))))/2,0))*(DersMatris!$M$12/100)</f>
        <v>0</v>
      </c>
      <c r="P266" s="204" cm="1">
        <f t="array" ref="P266">_xlfn.SINGLE(IFERROR(((MMULT(NotlarYuzdelikBasari!$E266:$N266,DersMatris_Degerlendirme!O$4:O$13)/(SUM(DersMatris_Degerlendirme!O$4:O$13)))+(MMULT(NotlarYuzdelikBasari!$AL266:$AU266,DersMatris_Degerlendirme!O$15:O$24)/(SUM(DersMatris_Degerlendirme!O$15:O$24))))/2,0))*(DersMatris!$N$12/100)</f>
        <v>0</v>
      </c>
      <c r="Q266" s="204" cm="1">
        <f t="array" ref="Q266">_xlfn.SINGLE(IFERROR(((MMULT(NotlarYuzdelikBasari!$E266:$N266,DersMatris_Degerlendirme!P$4:P$13)/(SUM(DersMatris_Degerlendirme!P$4:P$13)))+(MMULT(NotlarYuzdelikBasari!$AL266:$AU266,DersMatris_Degerlendirme!P$15:P$24)/(SUM(DersMatris_Degerlendirme!P$15:P$24))))/2,0))*(DersMatris!$O$12/100)</f>
        <v>0</v>
      </c>
      <c r="R266" s="204" cm="1">
        <f t="array" ref="R266">_xlfn.SINGLE(IFERROR(((MMULT(NotlarYuzdelikBasari!$E266:$N266,DersMatris_Degerlendirme!Q$4:Q$13)/(SUM(DersMatris_Degerlendirme!Q$4:Q$13)))+(MMULT(NotlarYuzdelikBasari!$AL266:$AU266,DersMatris_Degerlendirme!Q$15:Q$24)/(SUM(DersMatris_Degerlendirme!Q$15:Q$24))))/2,0))*(DersMatris!$P$12/100)</f>
        <v>0</v>
      </c>
      <c r="S266" s="204" cm="1">
        <f t="array" ref="S266">_xlfn.SINGLE(IFERROR(((MMULT(NotlarYuzdelikBasari!$E266:$N266,DersMatris_Degerlendirme!R$4:R$13)/(SUM(DersMatris_Degerlendirme!R$4:R$13)))+(MMULT(NotlarYuzdelikBasari!$AL266:$AU266,DersMatris_Degerlendirme!R$15:R$24)/(SUM(DersMatris_Degerlendirme!R$15:R$24))))/2,0))*(DersMatris!$Q$12/100)</f>
        <v>0</v>
      </c>
      <c r="U266" s="188">
        <f>IFERROR(
    (
        IFERROR( MMULT(NotlarYuzdelikBasari!$E266:$N266, Degerlendirme!D$4:D$13) / SUM(Degerlendirme!D$4:D$13), 0 ) +
        IFERROR( MMULT(NotlarYuzdelikBasari!$AL266:$AU266, Degerlendirme!D$15:D$24) / SUM(Degerlendirme!D$15:D$24), 0 )
    ) / 2,
    0
)</f>
        <v>0</v>
      </c>
      <c r="V266" s="188">
        <f>IFERROR(
    (
        IFERROR( MMULT(NotlarYuzdelikBasari!$E266:$N266, Degerlendirme!E$4:E$13) / SUM(Degerlendirme!E$4:E$13), 0 ) +
        IFERROR( MMULT(NotlarYuzdelikBasari!$AL266:$AU266, Degerlendirme!E$15:E$24) / SUM(Degerlendirme!E$15:E$24), 0 )
    ) / 2,
    0
)</f>
        <v>0</v>
      </c>
      <c r="W266" s="188">
        <f>IFERROR(
    (
        IFERROR( MMULT(NotlarYuzdelikBasari!$E266:$N266, Degerlendirme!F$4:F$13) / SUM(Degerlendirme!F$4:F$13), 0 ) +
        IFERROR( MMULT(NotlarYuzdelikBasari!$AL266:$AU266, Degerlendirme!F$15:F$24) / SUM(Degerlendirme!F$15:F$24), 0 )
    ) / 2,
    0
)</f>
        <v>0</v>
      </c>
      <c r="X266" s="188">
        <f>IFERROR(
    (
        IFERROR( MMULT(NotlarYuzdelikBasari!$E266:$N266, Degerlendirme!G$4:G$13) / SUM(Degerlendirme!G$4:G$13), 0 ) +
        IFERROR( MMULT(NotlarYuzdelikBasari!$AL266:$AU266, Degerlendirme!G$15:G$24) / SUM(Degerlendirme!G$15:G$24), 0 )
    ) / 2,
    0
)</f>
        <v>0</v>
      </c>
      <c r="Y266" s="188">
        <f>IFERROR(
    (
        IFERROR( MMULT(NotlarYuzdelikBasari!$E266:$N266, Degerlendirme!H$4:H$13) / SUM(Degerlendirme!H$4:H$13), 0 ) +
        IFERROR( MMULT(NotlarYuzdelikBasari!$AL266:$AU266, Degerlendirme!H$15:H$24) / SUM(Degerlendirme!H$15:H$24), 0 )
    ) / 2,
    0
)</f>
        <v>0</v>
      </c>
      <c r="Z266" s="188">
        <f>IFERROR(
    (
        IFERROR( MMULT(NotlarYuzdelikBasari!$E266:$N266, Degerlendirme!I$4:I$13) / SUM(Degerlendirme!I$4:I$13), 0 ) +
        IFERROR( MMULT(NotlarYuzdelikBasari!$AL266:$AU266, Degerlendirme!I$15:I$24) / SUM(Degerlendirme!I$15:I$24), 0 )
    ) / 2,
    0
)</f>
        <v>0</v>
      </c>
      <c r="AA266" s="188">
        <f>IFERROR(
    (
        IFERROR( MMULT(NotlarYuzdelikBasari!$E266:$N266, Degerlendirme!J$4:J$13) / SUM(Degerlendirme!J$4:J$13), 0 ) +
        IFERROR( MMULT(NotlarYuzdelikBasari!$AL266:$AU266, Degerlendirme!J$15:J$24) / SUM(Degerlendirme!J$15:J$24), 0 )
    ) / 2,
    0
)</f>
        <v>0</v>
      </c>
      <c r="AB266" s="188">
        <f>IFERROR(
    (
        IFERROR( MMULT(NotlarYuzdelikBasari!$E266:$N266, Degerlendirme!K$4:K$13) / SUM(Degerlendirme!K$4:K$13), 0 ) +
        IFERROR( MMULT(NotlarYuzdelikBasari!$AL266:$AU266, Degerlendirme!K$15:K$24) / SUM(Degerlendirme!K$15:K$24), 0 )
    ) / 2,
    0
)</f>
        <v>0</v>
      </c>
    </row>
    <row r="267" spans="1:28" x14ac:dyDescent="0.25">
      <c r="A267" s="94">
        <v>265</v>
      </c>
      <c r="B267" s="143" t="str">
        <f>IF(Notlar!B267&lt;&gt;"",Notlar!B267,"")</f>
        <v/>
      </c>
      <c r="C267" s="144" t="str">
        <f>IF(Notlar!C267&lt;&gt;"",Notlar!C267,"")</f>
        <v/>
      </c>
      <c r="D267" s="184" t="str">
        <f>IF(Notlar!D267&lt;&gt;"",Notlar!D267,"")</f>
        <v/>
      </c>
      <c r="E267" s="208" cm="1">
        <f t="array" ref="E267">_xlfn.SINGLE(IFERROR(((MMULT(NotlarYuzdelikBasari!$E267:$N267,DersMatris_Degerlendirme!D$4:D$13)/(SUM(DersMatris_Degerlendirme!D$4:D$13)))+(MMULT(NotlarYuzdelikBasari!$AL267:$AU267,DersMatris_Degerlendirme!D$15:D$24)/(SUM(DersMatris_Degerlendirme!D$15:D$24))))/2,0))*(DersMatris!$C$12/100)</f>
        <v>0</v>
      </c>
      <c r="F267" s="208" cm="1">
        <f t="array" ref="F267">_xlfn.SINGLE(IFERROR(((MMULT(NotlarYuzdelikBasari!$E267:$N267,DersMatris_Degerlendirme!E$4:E$13)/(SUM(DersMatris_Degerlendirme!E$4:E$13)))+(MMULT(NotlarYuzdelikBasari!$AL267:$AU267,DersMatris_Degerlendirme!E$15:E$24)/(SUM(DersMatris_Degerlendirme!E$15:E$24))))/2,0))*(DersMatris!$D$12/100)</f>
        <v>0</v>
      </c>
      <c r="G267" s="204" cm="1">
        <f t="array" ref="G267">_xlfn.SINGLE(IFERROR(((MMULT(NotlarYuzdelikBasari!$E267:$N267,DersMatris_Degerlendirme!F$4:F$13)/(SUM(DersMatris_Degerlendirme!F$4:F$13)))+(MMULT(NotlarYuzdelikBasari!$AL267:$AU267,DersMatris_Degerlendirme!F$15:F$24)/(SUM(DersMatris_Degerlendirme!F$15:F$24))))/2,0))*(DersMatris!$E$12/100)</f>
        <v>0</v>
      </c>
      <c r="H267" s="204" cm="1">
        <f t="array" ref="H267">_xlfn.SINGLE(IFERROR(((MMULT(NotlarYuzdelikBasari!$E267:$N267,DersMatris_Degerlendirme!G$4:G$13)/(SUM(DersMatris_Degerlendirme!G$4:G$13)))+(MMULT(NotlarYuzdelikBasari!$AL267:$AU267,DersMatris_Degerlendirme!G$15:G$24)/(SUM(DersMatris_Degerlendirme!G$15:G$24))))/2,0))*(DersMatris!$F$12/100)</f>
        <v>0</v>
      </c>
      <c r="I267" s="204" cm="1">
        <f t="array" ref="I267">_xlfn.SINGLE(IFERROR(((MMULT(NotlarYuzdelikBasari!$E267:$N267,DersMatris_Degerlendirme!H$4:H$13)/(SUM(DersMatris_Degerlendirme!H$4:H$13)))+(MMULT(NotlarYuzdelikBasari!$AL267:$AU267,DersMatris_Degerlendirme!H$15:H$24)/(SUM(DersMatris_Degerlendirme!H$15:H$24))))/2,0))*(DersMatris!$G$12/100)</f>
        <v>0</v>
      </c>
      <c r="J267" s="204" cm="1">
        <f t="array" ref="J267">_xlfn.SINGLE(IFERROR(((MMULT(NotlarYuzdelikBasari!$E267:$N267,DersMatris_Degerlendirme!I$4:I$13)/(SUM(DersMatris_Degerlendirme!I$4:I$13)))+(MMULT(NotlarYuzdelikBasari!$AL267:$AU267,DersMatris_Degerlendirme!I$15:I$24)/(SUM(DersMatris_Degerlendirme!I$15:I$24))))/2,0))*(DersMatris!$H$12/100)</f>
        <v>0</v>
      </c>
      <c r="K267" s="204" cm="1">
        <f t="array" ref="K267">_xlfn.SINGLE(IFERROR(((MMULT(NotlarYuzdelikBasari!$E267:$N267,DersMatris_Degerlendirme!J$4:J$13)/(SUM(DersMatris_Degerlendirme!J$4:J$13)))+(MMULT(NotlarYuzdelikBasari!$AL267:$AU267,DersMatris_Degerlendirme!J$15:J$24)/(SUM(DersMatris_Degerlendirme!J$15:J$24))))/2,0))*(DersMatris!$I$12/100)</f>
        <v>0</v>
      </c>
      <c r="L267" s="204" cm="1">
        <f t="array" ref="L267">_xlfn.SINGLE(IFERROR(((MMULT(NotlarYuzdelikBasari!$E267:$N267,DersMatris_Degerlendirme!K$4:K$13)/(SUM(DersMatris_Degerlendirme!K$4:K$13)))+(MMULT(NotlarYuzdelikBasari!$AL267:$AU267,DersMatris_Degerlendirme!K$15:K$24)/(SUM(DersMatris_Degerlendirme!K$15:K$24))))/2,0))*(DersMatris!$J$12/100)</f>
        <v>0</v>
      </c>
      <c r="M267" s="204" cm="1">
        <f t="array" ref="M267">_xlfn.SINGLE(IFERROR(((MMULT(NotlarYuzdelikBasari!$E267:$N267,DersMatris_Degerlendirme!L$4:L$13)/(SUM(DersMatris_Degerlendirme!L$4:L$13)))+(MMULT(NotlarYuzdelikBasari!$AL267:$AU267,DersMatris_Degerlendirme!L$15:L$24)/(SUM(DersMatris_Degerlendirme!L$15:L$24))))/2,0))*(DersMatris!$K$12/100)</f>
        <v>0</v>
      </c>
      <c r="N267" s="204" cm="1">
        <f t="array" ref="N267">_xlfn.SINGLE(IFERROR(((MMULT(NotlarYuzdelikBasari!$E267:$N267,DersMatris_Degerlendirme!M$4:M$13)/(SUM(DersMatris_Degerlendirme!M$4:M$13)))+(MMULT(NotlarYuzdelikBasari!$AL267:$AU267,DersMatris_Degerlendirme!M$15:M$24)/(SUM(DersMatris_Degerlendirme!M$15:M$24))))/2,0))*(DersMatris!$L$12/100)</f>
        <v>0</v>
      </c>
      <c r="O267" s="204" cm="1">
        <f t="array" ref="O267">_xlfn.SINGLE(IFERROR(((MMULT(NotlarYuzdelikBasari!$E267:$N267,DersMatris_Degerlendirme!N$4:N$13)/(SUM(DersMatris_Degerlendirme!N$4:N$13)))+(MMULT(NotlarYuzdelikBasari!$AL267:$AU267,DersMatris_Degerlendirme!N$15:N$24)/(SUM(DersMatris_Degerlendirme!N$15:N$24))))/2,0))*(DersMatris!$M$12/100)</f>
        <v>0</v>
      </c>
      <c r="P267" s="204" cm="1">
        <f t="array" ref="P267">_xlfn.SINGLE(IFERROR(((MMULT(NotlarYuzdelikBasari!$E267:$N267,DersMatris_Degerlendirme!O$4:O$13)/(SUM(DersMatris_Degerlendirme!O$4:O$13)))+(MMULT(NotlarYuzdelikBasari!$AL267:$AU267,DersMatris_Degerlendirme!O$15:O$24)/(SUM(DersMatris_Degerlendirme!O$15:O$24))))/2,0))*(DersMatris!$N$12/100)</f>
        <v>0</v>
      </c>
      <c r="Q267" s="204" cm="1">
        <f t="array" ref="Q267">_xlfn.SINGLE(IFERROR(((MMULT(NotlarYuzdelikBasari!$E267:$N267,DersMatris_Degerlendirme!P$4:P$13)/(SUM(DersMatris_Degerlendirme!P$4:P$13)))+(MMULT(NotlarYuzdelikBasari!$AL267:$AU267,DersMatris_Degerlendirme!P$15:P$24)/(SUM(DersMatris_Degerlendirme!P$15:P$24))))/2,0))*(DersMatris!$O$12/100)</f>
        <v>0</v>
      </c>
      <c r="R267" s="204" cm="1">
        <f t="array" ref="R267">_xlfn.SINGLE(IFERROR(((MMULT(NotlarYuzdelikBasari!$E267:$N267,DersMatris_Degerlendirme!Q$4:Q$13)/(SUM(DersMatris_Degerlendirme!Q$4:Q$13)))+(MMULT(NotlarYuzdelikBasari!$AL267:$AU267,DersMatris_Degerlendirme!Q$15:Q$24)/(SUM(DersMatris_Degerlendirme!Q$15:Q$24))))/2,0))*(DersMatris!$P$12/100)</f>
        <v>0</v>
      </c>
      <c r="S267" s="204" cm="1">
        <f t="array" ref="S267">_xlfn.SINGLE(IFERROR(((MMULT(NotlarYuzdelikBasari!$E267:$N267,DersMatris_Degerlendirme!R$4:R$13)/(SUM(DersMatris_Degerlendirme!R$4:R$13)))+(MMULT(NotlarYuzdelikBasari!$AL267:$AU267,DersMatris_Degerlendirme!R$15:R$24)/(SUM(DersMatris_Degerlendirme!R$15:R$24))))/2,0))*(DersMatris!$Q$12/100)</f>
        <v>0</v>
      </c>
      <c r="U267" s="188">
        <f>IFERROR(
    (
        IFERROR( MMULT(NotlarYuzdelikBasari!$E267:$N267, Degerlendirme!D$4:D$13) / SUM(Degerlendirme!D$4:D$13), 0 ) +
        IFERROR( MMULT(NotlarYuzdelikBasari!$AL267:$AU267, Degerlendirme!D$15:D$24) / SUM(Degerlendirme!D$15:D$24), 0 )
    ) / 2,
    0
)</f>
        <v>0</v>
      </c>
      <c r="V267" s="188">
        <f>IFERROR(
    (
        IFERROR( MMULT(NotlarYuzdelikBasari!$E267:$N267, Degerlendirme!E$4:E$13) / SUM(Degerlendirme!E$4:E$13), 0 ) +
        IFERROR( MMULT(NotlarYuzdelikBasari!$AL267:$AU267, Degerlendirme!E$15:E$24) / SUM(Degerlendirme!E$15:E$24), 0 )
    ) / 2,
    0
)</f>
        <v>0</v>
      </c>
      <c r="W267" s="188">
        <f>IFERROR(
    (
        IFERROR( MMULT(NotlarYuzdelikBasari!$E267:$N267, Degerlendirme!F$4:F$13) / SUM(Degerlendirme!F$4:F$13), 0 ) +
        IFERROR( MMULT(NotlarYuzdelikBasari!$AL267:$AU267, Degerlendirme!F$15:F$24) / SUM(Degerlendirme!F$15:F$24), 0 )
    ) / 2,
    0
)</f>
        <v>0</v>
      </c>
      <c r="X267" s="188">
        <f>IFERROR(
    (
        IFERROR( MMULT(NotlarYuzdelikBasari!$E267:$N267, Degerlendirme!G$4:G$13) / SUM(Degerlendirme!G$4:G$13), 0 ) +
        IFERROR( MMULT(NotlarYuzdelikBasari!$AL267:$AU267, Degerlendirme!G$15:G$24) / SUM(Degerlendirme!G$15:G$24), 0 )
    ) / 2,
    0
)</f>
        <v>0</v>
      </c>
      <c r="Y267" s="188">
        <f>IFERROR(
    (
        IFERROR( MMULT(NotlarYuzdelikBasari!$E267:$N267, Degerlendirme!H$4:H$13) / SUM(Degerlendirme!H$4:H$13), 0 ) +
        IFERROR( MMULT(NotlarYuzdelikBasari!$AL267:$AU267, Degerlendirme!H$15:H$24) / SUM(Degerlendirme!H$15:H$24), 0 )
    ) / 2,
    0
)</f>
        <v>0</v>
      </c>
      <c r="Z267" s="188">
        <f>IFERROR(
    (
        IFERROR( MMULT(NotlarYuzdelikBasari!$E267:$N267, Degerlendirme!I$4:I$13) / SUM(Degerlendirme!I$4:I$13), 0 ) +
        IFERROR( MMULT(NotlarYuzdelikBasari!$AL267:$AU267, Degerlendirme!I$15:I$24) / SUM(Degerlendirme!I$15:I$24), 0 )
    ) / 2,
    0
)</f>
        <v>0</v>
      </c>
      <c r="AA267" s="188">
        <f>IFERROR(
    (
        IFERROR( MMULT(NotlarYuzdelikBasari!$E267:$N267, Degerlendirme!J$4:J$13) / SUM(Degerlendirme!J$4:J$13), 0 ) +
        IFERROR( MMULT(NotlarYuzdelikBasari!$AL267:$AU267, Degerlendirme!J$15:J$24) / SUM(Degerlendirme!J$15:J$24), 0 )
    ) / 2,
    0
)</f>
        <v>0</v>
      </c>
      <c r="AB267" s="188">
        <f>IFERROR(
    (
        IFERROR( MMULT(NotlarYuzdelikBasari!$E267:$N267, Degerlendirme!K$4:K$13) / SUM(Degerlendirme!K$4:K$13), 0 ) +
        IFERROR( MMULT(NotlarYuzdelikBasari!$AL267:$AU267, Degerlendirme!K$15:K$24) / SUM(Degerlendirme!K$15:K$24), 0 )
    ) / 2,
    0
)</f>
        <v>0</v>
      </c>
    </row>
    <row r="268" spans="1:28" x14ac:dyDescent="0.25">
      <c r="A268" s="95">
        <v>266</v>
      </c>
      <c r="B268" s="141" t="str">
        <f>IF(Notlar!B268&lt;&gt;"",Notlar!B268,"")</f>
        <v/>
      </c>
      <c r="C268" s="142" t="str">
        <f>IF(Notlar!C268&lt;&gt;"",Notlar!C268,"")</f>
        <v/>
      </c>
      <c r="D268" s="183" t="str">
        <f>IF(Notlar!D268&lt;&gt;"",Notlar!D268,"")</f>
        <v/>
      </c>
      <c r="E268" s="208" cm="1">
        <f t="array" ref="E268">_xlfn.SINGLE(IFERROR(((MMULT(NotlarYuzdelikBasari!$E268:$N268,DersMatris_Degerlendirme!D$4:D$13)/(SUM(DersMatris_Degerlendirme!D$4:D$13)))+(MMULT(NotlarYuzdelikBasari!$AL268:$AU268,DersMatris_Degerlendirme!D$15:D$24)/(SUM(DersMatris_Degerlendirme!D$15:D$24))))/2,0))*(DersMatris!$C$12/100)</f>
        <v>0</v>
      </c>
      <c r="F268" s="208" cm="1">
        <f t="array" ref="F268">_xlfn.SINGLE(IFERROR(((MMULT(NotlarYuzdelikBasari!$E268:$N268,DersMatris_Degerlendirme!E$4:E$13)/(SUM(DersMatris_Degerlendirme!E$4:E$13)))+(MMULT(NotlarYuzdelikBasari!$AL268:$AU268,DersMatris_Degerlendirme!E$15:E$24)/(SUM(DersMatris_Degerlendirme!E$15:E$24))))/2,0))*(DersMatris!$D$12/100)</f>
        <v>0</v>
      </c>
      <c r="G268" s="204" cm="1">
        <f t="array" ref="G268">_xlfn.SINGLE(IFERROR(((MMULT(NotlarYuzdelikBasari!$E268:$N268,DersMatris_Degerlendirme!F$4:F$13)/(SUM(DersMatris_Degerlendirme!F$4:F$13)))+(MMULT(NotlarYuzdelikBasari!$AL268:$AU268,DersMatris_Degerlendirme!F$15:F$24)/(SUM(DersMatris_Degerlendirme!F$15:F$24))))/2,0))*(DersMatris!$E$12/100)</f>
        <v>0</v>
      </c>
      <c r="H268" s="204" cm="1">
        <f t="array" ref="H268">_xlfn.SINGLE(IFERROR(((MMULT(NotlarYuzdelikBasari!$E268:$N268,DersMatris_Degerlendirme!G$4:G$13)/(SUM(DersMatris_Degerlendirme!G$4:G$13)))+(MMULT(NotlarYuzdelikBasari!$AL268:$AU268,DersMatris_Degerlendirme!G$15:G$24)/(SUM(DersMatris_Degerlendirme!G$15:G$24))))/2,0))*(DersMatris!$F$12/100)</f>
        <v>0</v>
      </c>
      <c r="I268" s="204" cm="1">
        <f t="array" ref="I268">_xlfn.SINGLE(IFERROR(((MMULT(NotlarYuzdelikBasari!$E268:$N268,DersMatris_Degerlendirme!H$4:H$13)/(SUM(DersMatris_Degerlendirme!H$4:H$13)))+(MMULT(NotlarYuzdelikBasari!$AL268:$AU268,DersMatris_Degerlendirme!H$15:H$24)/(SUM(DersMatris_Degerlendirme!H$15:H$24))))/2,0))*(DersMatris!$G$12/100)</f>
        <v>0</v>
      </c>
      <c r="J268" s="204" cm="1">
        <f t="array" ref="J268">_xlfn.SINGLE(IFERROR(((MMULT(NotlarYuzdelikBasari!$E268:$N268,DersMatris_Degerlendirme!I$4:I$13)/(SUM(DersMatris_Degerlendirme!I$4:I$13)))+(MMULT(NotlarYuzdelikBasari!$AL268:$AU268,DersMatris_Degerlendirme!I$15:I$24)/(SUM(DersMatris_Degerlendirme!I$15:I$24))))/2,0))*(DersMatris!$H$12/100)</f>
        <v>0</v>
      </c>
      <c r="K268" s="204" cm="1">
        <f t="array" ref="K268">_xlfn.SINGLE(IFERROR(((MMULT(NotlarYuzdelikBasari!$E268:$N268,DersMatris_Degerlendirme!J$4:J$13)/(SUM(DersMatris_Degerlendirme!J$4:J$13)))+(MMULT(NotlarYuzdelikBasari!$AL268:$AU268,DersMatris_Degerlendirme!J$15:J$24)/(SUM(DersMatris_Degerlendirme!J$15:J$24))))/2,0))*(DersMatris!$I$12/100)</f>
        <v>0</v>
      </c>
      <c r="L268" s="204" cm="1">
        <f t="array" ref="L268">_xlfn.SINGLE(IFERROR(((MMULT(NotlarYuzdelikBasari!$E268:$N268,DersMatris_Degerlendirme!K$4:K$13)/(SUM(DersMatris_Degerlendirme!K$4:K$13)))+(MMULT(NotlarYuzdelikBasari!$AL268:$AU268,DersMatris_Degerlendirme!K$15:K$24)/(SUM(DersMatris_Degerlendirme!K$15:K$24))))/2,0))*(DersMatris!$J$12/100)</f>
        <v>0</v>
      </c>
      <c r="M268" s="204" cm="1">
        <f t="array" ref="M268">_xlfn.SINGLE(IFERROR(((MMULT(NotlarYuzdelikBasari!$E268:$N268,DersMatris_Degerlendirme!L$4:L$13)/(SUM(DersMatris_Degerlendirme!L$4:L$13)))+(MMULT(NotlarYuzdelikBasari!$AL268:$AU268,DersMatris_Degerlendirme!L$15:L$24)/(SUM(DersMatris_Degerlendirme!L$15:L$24))))/2,0))*(DersMatris!$K$12/100)</f>
        <v>0</v>
      </c>
      <c r="N268" s="204" cm="1">
        <f t="array" ref="N268">_xlfn.SINGLE(IFERROR(((MMULT(NotlarYuzdelikBasari!$E268:$N268,DersMatris_Degerlendirme!M$4:M$13)/(SUM(DersMatris_Degerlendirme!M$4:M$13)))+(MMULT(NotlarYuzdelikBasari!$AL268:$AU268,DersMatris_Degerlendirme!M$15:M$24)/(SUM(DersMatris_Degerlendirme!M$15:M$24))))/2,0))*(DersMatris!$L$12/100)</f>
        <v>0</v>
      </c>
      <c r="O268" s="204" cm="1">
        <f t="array" ref="O268">_xlfn.SINGLE(IFERROR(((MMULT(NotlarYuzdelikBasari!$E268:$N268,DersMatris_Degerlendirme!N$4:N$13)/(SUM(DersMatris_Degerlendirme!N$4:N$13)))+(MMULT(NotlarYuzdelikBasari!$AL268:$AU268,DersMatris_Degerlendirme!N$15:N$24)/(SUM(DersMatris_Degerlendirme!N$15:N$24))))/2,0))*(DersMatris!$M$12/100)</f>
        <v>0</v>
      </c>
      <c r="P268" s="204" cm="1">
        <f t="array" ref="P268">_xlfn.SINGLE(IFERROR(((MMULT(NotlarYuzdelikBasari!$E268:$N268,DersMatris_Degerlendirme!O$4:O$13)/(SUM(DersMatris_Degerlendirme!O$4:O$13)))+(MMULT(NotlarYuzdelikBasari!$AL268:$AU268,DersMatris_Degerlendirme!O$15:O$24)/(SUM(DersMatris_Degerlendirme!O$15:O$24))))/2,0))*(DersMatris!$N$12/100)</f>
        <v>0</v>
      </c>
      <c r="Q268" s="204" cm="1">
        <f t="array" ref="Q268">_xlfn.SINGLE(IFERROR(((MMULT(NotlarYuzdelikBasari!$E268:$N268,DersMatris_Degerlendirme!P$4:P$13)/(SUM(DersMatris_Degerlendirme!P$4:P$13)))+(MMULT(NotlarYuzdelikBasari!$AL268:$AU268,DersMatris_Degerlendirme!P$15:P$24)/(SUM(DersMatris_Degerlendirme!P$15:P$24))))/2,0))*(DersMatris!$O$12/100)</f>
        <v>0</v>
      </c>
      <c r="R268" s="204" cm="1">
        <f t="array" ref="R268">_xlfn.SINGLE(IFERROR(((MMULT(NotlarYuzdelikBasari!$E268:$N268,DersMatris_Degerlendirme!Q$4:Q$13)/(SUM(DersMatris_Degerlendirme!Q$4:Q$13)))+(MMULT(NotlarYuzdelikBasari!$AL268:$AU268,DersMatris_Degerlendirme!Q$15:Q$24)/(SUM(DersMatris_Degerlendirme!Q$15:Q$24))))/2,0))*(DersMatris!$P$12/100)</f>
        <v>0</v>
      </c>
      <c r="S268" s="204" cm="1">
        <f t="array" ref="S268">_xlfn.SINGLE(IFERROR(((MMULT(NotlarYuzdelikBasari!$E268:$N268,DersMatris_Degerlendirme!R$4:R$13)/(SUM(DersMatris_Degerlendirme!R$4:R$13)))+(MMULT(NotlarYuzdelikBasari!$AL268:$AU268,DersMatris_Degerlendirme!R$15:R$24)/(SUM(DersMatris_Degerlendirme!R$15:R$24))))/2,0))*(DersMatris!$Q$12/100)</f>
        <v>0</v>
      </c>
      <c r="U268" s="188">
        <f>IFERROR(
    (
        IFERROR( MMULT(NotlarYuzdelikBasari!$E268:$N268, Degerlendirme!D$4:D$13) / SUM(Degerlendirme!D$4:D$13), 0 ) +
        IFERROR( MMULT(NotlarYuzdelikBasari!$AL268:$AU268, Degerlendirme!D$15:D$24) / SUM(Degerlendirme!D$15:D$24), 0 )
    ) / 2,
    0
)</f>
        <v>0</v>
      </c>
      <c r="V268" s="188">
        <f>IFERROR(
    (
        IFERROR( MMULT(NotlarYuzdelikBasari!$E268:$N268, Degerlendirme!E$4:E$13) / SUM(Degerlendirme!E$4:E$13), 0 ) +
        IFERROR( MMULT(NotlarYuzdelikBasari!$AL268:$AU268, Degerlendirme!E$15:E$24) / SUM(Degerlendirme!E$15:E$24), 0 )
    ) / 2,
    0
)</f>
        <v>0</v>
      </c>
      <c r="W268" s="188">
        <f>IFERROR(
    (
        IFERROR( MMULT(NotlarYuzdelikBasari!$E268:$N268, Degerlendirme!F$4:F$13) / SUM(Degerlendirme!F$4:F$13), 0 ) +
        IFERROR( MMULT(NotlarYuzdelikBasari!$AL268:$AU268, Degerlendirme!F$15:F$24) / SUM(Degerlendirme!F$15:F$24), 0 )
    ) / 2,
    0
)</f>
        <v>0</v>
      </c>
      <c r="X268" s="188">
        <f>IFERROR(
    (
        IFERROR( MMULT(NotlarYuzdelikBasari!$E268:$N268, Degerlendirme!G$4:G$13) / SUM(Degerlendirme!G$4:G$13), 0 ) +
        IFERROR( MMULT(NotlarYuzdelikBasari!$AL268:$AU268, Degerlendirme!G$15:G$24) / SUM(Degerlendirme!G$15:G$24), 0 )
    ) / 2,
    0
)</f>
        <v>0</v>
      </c>
      <c r="Y268" s="188">
        <f>IFERROR(
    (
        IFERROR( MMULT(NotlarYuzdelikBasari!$E268:$N268, Degerlendirme!H$4:H$13) / SUM(Degerlendirme!H$4:H$13), 0 ) +
        IFERROR( MMULT(NotlarYuzdelikBasari!$AL268:$AU268, Degerlendirme!H$15:H$24) / SUM(Degerlendirme!H$15:H$24), 0 )
    ) / 2,
    0
)</f>
        <v>0</v>
      </c>
      <c r="Z268" s="188">
        <f>IFERROR(
    (
        IFERROR( MMULT(NotlarYuzdelikBasari!$E268:$N268, Degerlendirme!I$4:I$13) / SUM(Degerlendirme!I$4:I$13), 0 ) +
        IFERROR( MMULT(NotlarYuzdelikBasari!$AL268:$AU268, Degerlendirme!I$15:I$24) / SUM(Degerlendirme!I$15:I$24), 0 )
    ) / 2,
    0
)</f>
        <v>0</v>
      </c>
      <c r="AA268" s="188">
        <f>IFERROR(
    (
        IFERROR( MMULT(NotlarYuzdelikBasari!$E268:$N268, Degerlendirme!J$4:J$13) / SUM(Degerlendirme!J$4:J$13), 0 ) +
        IFERROR( MMULT(NotlarYuzdelikBasari!$AL268:$AU268, Degerlendirme!J$15:J$24) / SUM(Degerlendirme!J$15:J$24), 0 )
    ) / 2,
    0
)</f>
        <v>0</v>
      </c>
      <c r="AB268" s="188">
        <f>IFERROR(
    (
        IFERROR( MMULT(NotlarYuzdelikBasari!$E268:$N268, Degerlendirme!K$4:K$13) / SUM(Degerlendirme!K$4:K$13), 0 ) +
        IFERROR( MMULT(NotlarYuzdelikBasari!$AL268:$AU268, Degerlendirme!K$15:K$24) / SUM(Degerlendirme!K$15:K$24), 0 )
    ) / 2,
    0
)</f>
        <v>0</v>
      </c>
    </row>
    <row r="269" spans="1:28" x14ac:dyDescent="0.25">
      <c r="A269" s="94">
        <v>267</v>
      </c>
      <c r="B269" s="143" t="str">
        <f>IF(Notlar!B269&lt;&gt;"",Notlar!B269,"")</f>
        <v/>
      </c>
      <c r="C269" s="144" t="str">
        <f>IF(Notlar!C269&lt;&gt;"",Notlar!C269,"")</f>
        <v/>
      </c>
      <c r="D269" s="184" t="str">
        <f>IF(Notlar!D269&lt;&gt;"",Notlar!D269,"")</f>
        <v/>
      </c>
      <c r="E269" s="208" cm="1">
        <f t="array" ref="E269">_xlfn.SINGLE(IFERROR(((MMULT(NotlarYuzdelikBasari!$E269:$N269,DersMatris_Degerlendirme!D$4:D$13)/(SUM(DersMatris_Degerlendirme!D$4:D$13)))+(MMULT(NotlarYuzdelikBasari!$AL269:$AU269,DersMatris_Degerlendirme!D$15:D$24)/(SUM(DersMatris_Degerlendirme!D$15:D$24))))/2,0))*(DersMatris!$C$12/100)</f>
        <v>0</v>
      </c>
      <c r="F269" s="208" cm="1">
        <f t="array" ref="F269">_xlfn.SINGLE(IFERROR(((MMULT(NotlarYuzdelikBasari!$E269:$N269,DersMatris_Degerlendirme!E$4:E$13)/(SUM(DersMatris_Degerlendirme!E$4:E$13)))+(MMULT(NotlarYuzdelikBasari!$AL269:$AU269,DersMatris_Degerlendirme!E$15:E$24)/(SUM(DersMatris_Degerlendirme!E$15:E$24))))/2,0))*(DersMatris!$D$12/100)</f>
        <v>0</v>
      </c>
      <c r="G269" s="204" cm="1">
        <f t="array" ref="G269">_xlfn.SINGLE(IFERROR(((MMULT(NotlarYuzdelikBasari!$E269:$N269,DersMatris_Degerlendirme!F$4:F$13)/(SUM(DersMatris_Degerlendirme!F$4:F$13)))+(MMULT(NotlarYuzdelikBasari!$AL269:$AU269,DersMatris_Degerlendirme!F$15:F$24)/(SUM(DersMatris_Degerlendirme!F$15:F$24))))/2,0))*(DersMatris!$E$12/100)</f>
        <v>0</v>
      </c>
      <c r="H269" s="204" cm="1">
        <f t="array" ref="H269">_xlfn.SINGLE(IFERROR(((MMULT(NotlarYuzdelikBasari!$E269:$N269,DersMatris_Degerlendirme!G$4:G$13)/(SUM(DersMatris_Degerlendirme!G$4:G$13)))+(MMULT(NotlarYuzdelikBasari!$AL269:$AU269,DersMatris_Degerlendirme!G$15:G$24)/(SUM(DersMatris_Degerlendirme!G$15:G$24))))/2,0))*(DersMatris!$F$12/100)</f>
        <v>0</v>
      </c>
      <c r="I269" s="204" cm="1">
        <f t="array" ref="I269">_xlfn.SINGLE(IFERROR(((MMULT(NotlarYuzdelikBasari!$E269:$N269,DersMatris_Degerlendirme!H$4:H$13)/(SUM(DersMatris_Degerlendirme!H$4:H$13)))+(MMULT(NotlarYuzdelikBasari!$AL269:$AU269,DersMatris_Degerlendirme!H$15:H$24)/(SUM(DersMatris_Degerlendirme!H$15:H$24))))/2,0))*(DersMatris!$G$12/100)</f>
        <v>0</v>
      </c>
      <c r="J269" s="204" cm="1">
        <f t="array" ref="J269">_xlfn.SINGLE(IFERROR(((MMULT(NotlarYuzdelikBasari!$E269:$N269,DersMatris_Degerlendirme!I$4:I$13)/(SUM(DersMatris_Degerlendirme!I$4:I$13)))+(MMULT(NotlarYuzdelikBasari!$AL269:$AU269,DersMatris_Degerlendirme!I$15:I$24)/(SUM(DersMatris_Degerlendirme!I$15:I$24))))/2,0))*(DersMatris!$H$12/100)</f>
        <v>0</v>
      </c>
      <c r="K269" s="204" cm="1">
        <f t="array" ref="K269">_xlfn.SINGLE(IFERROR(((MMULT(NotlarYuzdelikBasari!$E269:$N269,DersMatris_Degerlendirme!J$4:J$13)/(SUM(DersMatris_Degerlendirme!J$4:J$13)))+(MMULT(NotlarYuzdelikBasari!$AL269:$AU269,DersMatris_Degerlendirme!J$15:J$24)/(SUM(DersMatris_Degerlendirme!J$15:J$24))))/2,0))*(DersMatris!$I$12/100)</f>
        <v>0</v>
      </c>
      <c r="L269" s="204" cm="1">
        <f t="array" ref="L269">_xlfn.SINGLE(IFERROR(((MMULT(NotlarYuzdelikBasari!$E269:$N269,DersMatris_Degerlendirme!K$4:K$13)/(SUM(DersMatris_Degerlendirme!K$4:K$13)))+(MMULT(NotlarYuzdelikBasari!$AL269:$AU269,DersMatris_Degerlendirme!K$15:K$24)/(SUM(DersMatris_Degerlendirme!K$15:K$24))))/2,0))*(DersMatris!$J$12/100)</f>
        <v>0</v>
      </c>
      <c r="M269" s="204" cm="1">
        <f t="array" ref="M269">_xlfn.SINGLE(IFERROR(((MMULT(NotlarYuzdelikBasari!$E269:$N269,DersMatris_Degerlendirme!L$4:L$13)/(SUM(DersMatris_Degerlendirme!L$4:L$13)))+(MMULT(NotlarYuzdelikBasari!$AL269:$AU269,DersMatris_Degerlendirme!L$15:L$24)/(SUM(DersMatris_Degerlendirme!L$15:L$24))))/2,0))*(DersMatris!$K$12/100)</f>
        <v>0</v>
      </c>
      <c r="N269" s="204" cm="1">
        <f t="array" ref="N269">_xlfn.SINGLE(IFERROR(((MMULT(NotlarYuzdelikBasari!$E269:$N269,DersMatris_Degerlendirme!M$4:M$13)/(SUM(DersMatris_Degerlendirme!M$4:M$13)))+(MMULT(NotlarYuzdelikBasari!$AL269:$AU269,DersMatris_Degerlendirme!M$15:M$24)/(SUM(DersMatris_Degerlendirme!M$15:M$24))))/2,0))*(DersMatris!$L$12/100)</f>
        <v>0</v>
      </c>
      <c r="O269" s="204" cm="1">
        <f t="array" ref="O269">_xlfn.SINGLE(IFERROR(((MMULT(NotlarYuzdelikBasari!$E269:$N269,DersMatris_Degerlendirme!N$4:N$13)/(SUM(DersMatris_Degerlendirme!N$4:N$13)))+(MMULT(NotlarYuzdelikBasari!$AL269:$AU269,DersMatris_Degerlendirme!N$15:N$24)/(SUM(DersMatris_Degerlendirme!N$15:N$24))))/2,0))*(DersMatris!$M$12/100)</f>
        <v>0</v>
      </c>
      <c r="P269" s="204" cm="1">
        <f t="array" ref="P269">_xlfn.SINGLE(IFERROR(((MMULT(NotlarYuzdelikBasari!$E269:$N269,DersMatris_Degerlendirme!O$4:O$13)/(SUM(DersMatris_Degerlendirme!O$4:O$13)))+(MMULT(NotlarYuzdelikBasari!$AL269:$AU269,DersMatris_Degerlendirme!O$15:O$24)/(SUM(DersMatris_Degerlendirme!O$15:O$24))))/2,0))*(DersMatris!$N$12/100)</f>
        <v>0</v>
      </c>
      <c r="Q269" s="204" cm="1">
        <f t="array" ref="Q269">_xlfn.SINGLE(IFERROR(((MMULT(NotlarYuzdelikBasari!$E269:$N269,DersMatris_Degerlendirme!P$4:P$13)/(SUM(DersMatris_Degerlendirme!P$4:P$13)))+(MMULT(NotlarYuzdelikBasari!$AL269:$AU269,DersMatris_Degerlendirme!P$15:P$24)/(SUM(DersMatris_Degerlendirme!P$15:P$24))))/2,0))*(DersMatris!$O$12/100)</f>
        <v>0</v>
      </c>
      <c r="R269" s="204" cm="1">
        <f t="array" ref="R269">_xlfn.SINGLE(IFERROR(((MMULT(NotlarYuzdelikBasari!$E269:$N269,DersMatris_Degerlendirme!Q$4:Q$13)/(SUM(DersMatris_Degerlendirme!Q$4:Q$13)))+(MMULT(NotlarYuzdelikBasari!$AL269:$AU269,DersMatris_Degerlendirme!Q$15:Q$24)/(SUM(DersMatris_Degerlendirme!Q$15:Q$24))))/2,0))*(DersMatris!$P$12/100)</f>
        <v>0</v>
      </c>
      <c r="S269" s="204" cm="1">
        <f t="array" ref="S269">_xlfn.SINGLE(IFERROR(((MMULT(NotlarYuzdelikBasari!$E269:$N269,DersMatris_Degerlendirme!R$4:R$13)/(SUM(DersMatris_Degerlendirme!R$4:R$13)))+(MMULT(NotlarYuzdelikBasari!$AL269:$AU269,DersMatris_Degerlendirme!R$15:R$24)/(SUM(DersMatris_Degerlendirme!R$15:R$24))))/2,0))*(DersMatris!$Q$12/100)</f>
        <v>0</v>
      </c>
      <c r="U269" s="188">
        <f>IFERROR(
    (
        IFERROR( MMULT(NotlarYuzdelikBasari!$E269:$N269, Degerlendirme!D$4:D$13) / SUM(Degerlendirme!D$4:D$13), 0 ) +
        IFERROR( MMULT(NotlarYuzdelikBasari!$AL269:$AU269, Degerlendirme!D$15:D$24) / SUM(Degerlendirme!D$15:D$24), 0 )
    ) / 2,
    0
)</f>
        <v>0</v>
      </c>
      <c r="V269" s="188">
        <f>IFERROR(
    (
        IFERROR( MMULT(NotlarYuzdelikBasari!$E269:$N269, Degerlendirme!E$4:E$13) / SUM(Degerlendirme!E$4:E$13), 0 ) +
        IFERROR( MMULT(NotlarYuzdelikBasari!$AL269:$AU269, Degerlendirme!E$15:E$24) / SUM(Degerlendirme!E$15:E$24), 0 )
    ) / 2,
    0
)</f>
        <v>0</v>
      </c>
      <c r="W269" s="188">
        <f>IFERROR(
    (
        IFERROR( MMULT(NotlarYuzdelikBasari!$E269:$N269, Degerlendirme!F$4:F$13) / SUM(Degerlendirme!F$4:F$13), 0 ) +
        IFERROR( MMULT(NotlarYuzdelikBasari!$AL269:$AU269, Degerlendirme!F$15:F$24) / SUM(Degerlendirme!F$15:F$24), 0 )
    ) / 2,
    0
)</f>
        <v>0</v>
      </c>
      <c r="X269" s="188">
        <f>IFERROR(
    (
        IFERROR( MMULT(NotlarYuzdelikBasari!$E269:$N269, Degerlendirme!G$4:G$13) / SUM(Degerlendirme!G$4:G$13), 0 ) +
        IFERROR( MMULT(NotlarYuzdelikBasari!$AL269:$AU269, Degerlendirme!G$15:G$24) / SUM(Degerlendirme!G$15:G$24), 0 )
    ) / 2,
    0
)</f>
        <v>0</v>
      </c>
      <c r="Y269" s="188">
        <f>IFERROR(
    (
        IFERROR( MMULT(NotlarYuzdelikBasari!$E269:$N269, Degerlendirme!H$4:H$13) / SUM(Degerlendirme!H$4:H$13), 0 ) +
        IFERROR( MMULT(NotlarYuzdelikBasari!$AL269:$AU269, Degerlendirme!H$15:H$24) / SUM(Degerlendirme!H$15:H$24), 0 )
    ) / 2,
    0
)</f>
        <v>0</v>
      </c>
      <c r="Z269" s="188">
        <f>IFERROR(
    (
        IFERROR( MMULT(NotlarYuzdelikBasari!$E269:$N269, Degerlendirme!I$4:I$13) / SUM(Degerlendirme!I$4:I$13), 0 ) +
        IFERROR( MMULT(NotlarYuzdelikBasari!$AL269:$AU269, Degerlendirme!I$15:I$24) / SUM(Degerlendirme!I$15:I$24), 0 )
    ) / 2,
    0
)</f>
        <v>0</v>
      </c>
      <c r="AA269" s="188">
        <f>IFERROR(
    (
        IFERROR( MMULT(NotlarYuzdelikBasari!$E269:$N269, Degerlendirme!J$4:J$13) / SUM(Degerlendirme!J$4:J$13), 0 ) +
        IFERROR( MMULT(NotlarYuzdelikBasari!$AL269:$AU269, Degerlendirme!J$15:J$24) / SUM(Degerlendirme!J$15:J$24), 0 )
    ) / 2,
    0
)</f>
        <v>0</v>
      </c>
      <c r="AB269" s="188">
        <f>IFERROR(
    (
        IFERROR( MMULT(NotlarYuzdelikBasari!$E269:$N269, Degerlendirme!K$4:K$13) / SUM(Degerlendirme!K$4:K$13), 0 ) +
        IFERROR( MMULT(NotlarYuzdelikBasari!$AL269:$AU269, Degerlendirme!K$15:K$24) / SUM(Degerlendirme!K$15:K$24), 0 )
    ) / 2,
    0
)</f>
        <v>0</v>
      </c>
    </row>
    <row r="270" spans="1:28" x14ac:dyDescent="0.25">
      <c r="A270" s="95">
        <v>268</v>
      </c>
      <c r="B270" s="141" t="str">
        <f>IF(Notlar!B270&lt;&gt;"",Notlar!B270,"")</f>
        <v/>
      </c>
      <c r="C270" s="142" t="str">
        <f>IF(Notlar!C270&lt;&gt;"",Notlar!C270,"")</f>
        <v/>
      </c>
      <c r="D270" s="183" t="str">
        <f>IF(Notlar!D270&lt;&gt;"",Notlar!D270,"")</f>
        <v/>
      </c>
      <c r="E270" s="208" cm="1">
        <f t="array" ref="E270">_xlfn.SINGLE(IFERROR(((MMULT(NotlarYuzdelikBasari!$E270:$N270,DersMatris_Degerlendirme!D$4:D$13)/(SUM(DersMatris_Degerlendirme!D$4:D$13)))+(MMULT(NotlarYuzdelikBasari!$AL270:$AU270,DersMatris_Degerlendirme!D$15:D$24)/(SUM(DersMatris_Degerlendirme!D$15:D$24))))/2,0))*(DersMatris!$C$12/100)</f>
        <v>0</v>
      </c>
      <c r="F270" s="208" cm="1">
        <f t="array" ref="F270">_xlfn.SINGLE(IFERROR(((MMULT(NotlarYuzdelikBasari!$E270:$N270,DersMatris_Degerlendirme!E$4:E$13)/(SUM(DersMatris_Degerlendirme!E$4:E$13)))+(MMULT(NotlarYuzdelikBasari!$AL270:$AU270,DersMatris_Degerlendirme!E$15:E$24)/(SUM(DersMatris_Degerlendirme!E$15:E$24))))/2,0))*(DersMatris!$D$12/100)</f>
        <v>0</v>
      </c>
      <c r="G270" s="204" cm="1">
        <f t="array" ref="G270">_xlfn.SINGLE(IFERROR(((MMULT(NotlarYuzdelikBasari!$E270:$N270,DersMatris_Degerlendirme!F$4:F$13)/(SUM(DersMatris_Degerlendirme!F$4:F$13)))+(MMULT(NotlarYuzdelikBasari!$AL270:$AU270,DersMatris_Degerlendirme!F$15:F$24)/(SUM(DersMatris_Degerlendirme!F$15:F$24))))/2,0))*(DersMatris!$E$12/100)</f>
        <v>0</v>
      </c>
      <c r="H270" s="204" cm="1">
        <f t="array" ref="H270">_xlfn.SINGLE(IFERROR(((MMULT(NotlarYuzdelikBasari!$E270:$N270,DersMatris_Degerlendirme!G$4:G$13)/(SUM(DersMatris_Degerlendirme!G$4:G$13)))+(MMULT(NotlarYuzdelikBasari!$AL270:$AU270,DersMatris_Degerlendirme!G$15:G$24)/(SUM(DersMatris_Degerlendirme!G$15:G$24))))/2,0))*(DersMatris!$F$12/100)</f>
        <v>0</v>
      </c>
      <c r="I270" s="204" cm="1">
        <f t="array" ref="I270">_xlfn.SINGLE(IFERROR(((MMULT(NotlarYuzdelikBasari!$E270:$N270,DersMatris_Degerlendirme!H$4:H$13)/(SUM(DersMatris_Degerlendirme!H$4:H$13)))+(MMULT(NotlarYuzdelikBasari!$AL270:$AU270,DersMatris_Degerlendirme!H$15:H$24)/(SUM(DersMatris_Degerlendirme!H$15:H$24))))/2,0))*(DersMatris!$G$12/100)</f>
        <v>0</v>
      </c>
      <c r="J270" s="204" cm="1">
        <f t="array" ref="J270">_xlfn.SINGLE(IFERROR(((MMULT(NotlarYuzdelikBasari!$E270:$N270,DersMatris_Degerlendirme!I$4:I$13)/(SUM(DersMatris_Degerlendirme!I$4:I$13)))+(MMULT(NotlarYuzdelikBasari!$AL270:$AU270,DersMatris_Degerlendirme!I$15:I$24)/(SUM(DersMatris_Degerlendirme!I$15:I$24))))/2,0))*(DersMatris!$H$12/100)</f>
        <v>0</v>
      </c>
      <c r="K270" s="204" cm="1">
        <f t="array" ref="K270">_xlfn.SINGLE(IFERROR(((MMULT(NotlarYuzdelikBasari!$E270:$N270,DersMatris_Degerlendirme!J$4:J$13)/(SUM(DersMatris_Degerlendirme!J$4:J$13)))+(MMULT(NotlarYuzdelikBasari!$AL270:$AU270,DersMatris_Degerlendirme!J$15:J$24)/(SUM(DersMatris_Degerlendirme!J$15:J$24))))/2,0))*(DersMatris!$I$12/100)</f>
        <v>0</v>
      </c>
      <c r="L270" s="204" cm="1">
        <f t="array" ref="L270">_xlfn.SINGLE(IFERROR(((MMULT(NotlarYuzdelikBasari!$E270:$N270,DersMatris_Degerlendirme!K$4:K$13)/(SUM(DersMatris_Degerlendirme!K$4:K$13)))+(MMULT(NotlarYuzdelikBasari!$AL270:$AU270,DersMatris_Degerlendirme!K$15:K$24)/(SUM(DersMatris_Degerlendirme!K$15:K$24))))/2,0))*(DersMatris!$J$12/100)</f>
        <v>0</v>
      </c>
      <c r="M270" s="204" cm="1">
        <f t="array" ref="M270">_xlfn.SINGLE(IFERROR(((MMULT(NotlarYuzdelikBasari!$E270:$N270,DersMatris_Degerlendirme!L$4:L$13)/(SUM(DersMatris_Degerlendirme!L$4:L$13)))+(MMULT(NotlarYuzdelikBasari!$AL270:$AU270,DersMatris_Degerlendirme!L$15:L$24)/(SUM(DersMatris_Degerlendirme!L$15:L$24))))/2,0))*(DersMatris!$K$12/100)</f>
        <v>0</v>
      </c>
      <c r="N270" s="204" cm="1">
        <f t="array" ref="N270">_xlfn.SINGLE(IFERROR(((MMULT(NotlarYuzdelikBasari!$E270:$N270,DersMatris_Degerlendirme!M$4:M$13)/(SUM(DersMatris_Degerlendirme!M$4:M$13)))+(MMULT(NotlarYuzdelikBasari!$AL270:$AU270,DersMatris_Degerlendirme!M$15:M$24)/(SUM(DersMatris_Degerlendirme!M$15:M$24))))/2,0))*(DersMatris!$L$12/100)</f>
        <v>0</v>
      </c>
      <c r="O270" s="204" cm="1">
        <f t="array" ref="O270">_xlfn.SINGLE(IFERROR(((MMULT(NotlarYuzdelikBasari!$E270:$N270,DersMatris_Degerlendirme!N$4:N$13)/(SUM(DersMatris_Degerlendirme!N$4:N$13)))+(MMULT(NotlarYuzdelikBasari!$AL270:$AU270,DersMatris_Degerlendirme!N$15:N$24)/(SUM(DersMatris_Degerlendirme!N$15:N$24))))/2,0))*(DersMatris!$M$12/100)</f>
        <v>0</v>
      </c>
      <c r="P270" s="204" cm="1">
        <f t="array" ref="P270">_xlfn.SINGLE(IFERROR(((MMULT(NotlarYuzdelikBasari!$E270:$N270,DersMatris_Degerlendirme!O$4:O$13)/(SUM(DersMatris_Degerlendirme!O$4:O$13)))+(MMULT(NotlarYuzdelikBasari!$AL270:$AU270,DersMatris_Degerlendirme!O$15:O$24)/(SUM(DersMatris_Degerlendirme!O$15:O$24))))/2,0))*(DersMatris!$N$12/100)</f>
        <v>0</v>
      </c>
      <c r="Q270" s="204" cm="1">
        <f t="array" ref="Q270">_xlfn.SINGLE(IFERROR(((MMULT(NotlarYuzdelikBasari!$E270:$N270,DersMatris_Degerlendirme!P$4:P$13)/(SUM(DersMatris_Degerlendirme!P$4:P$13)))+(MMULT(NotlarYuzdelikBasari!$AL270:$AU270,DersMatris_Degerlendirme!P$15:P$24)/(SUM(DersMatris_Degerlendirme!P$15:P$24))))/2,0))*(DersMatris!$O$12/100)</f>
        <v>0</v>
      </c>
      <c r="R270" s="204" cm="1">
        <f t="array" ref="R270">_xlfn.SINGLE(IFERROR(((MMULT(NotlarYuzdelikBasari!$E270:$N270,DersMatris_Degerlendirme!Q$4:Q$13)/(SUM(DersMatris_Degerlendirme!Q$4:Q$13)))+(MMULT(NotlarYuzdelikBasari!$AL270:$AU270,DersMatris_Degerlendirme!Q$15:Q$24)/(SUM(DersMatris_Degerlendirme!Q$15:Q$24))))/2,0))*(DersMatris!$P$12/100)</f>
        <v>0</v>
      </c>
      <c r="S270" s="204" cm="1">
        <f t="array" ref="S270">_xlfn.SINGLE(IFERROR(((MMULT(NotlarYuzdelikBasari!$E270:$N270,DersMatris_Degerlendirme!R$4:R$13)/(SUM(DersMatris_Degerlendirme!R$4:R$13)))+(MMULT(NotlarYuzdelikBasari!$AL270:$AU270,DersMatris_Degerlendirme!R$15:R$24)/(SUM(DersMatris_Degerlendirme!R$15:R$24))))/2,0))*(DersMatris!$Q$12/100)</f>
        <v>0</v>
      </c>
      <c r="U270" s="188">
        <f>IFERROR(
    (
        IFERROR( MMULT(NotlarYuzdelikBasari!$E270:$N270, Degerlendirme!D$4:D$13) / SUM(Degerlendirme!D$4:D$13), 0 ) +
        IFERROR( MMULT(NotlarYuzdelikBasari!$AL270:$AU270, Degerlendirme!D$15:D$24) / SUM(Degerlendirme!D$15:D$24), 0 )
    ) / 2,
    0
)</f>
        <v>0</v>
      </c>
      <c r="V270" s="188">
        <f>IFERROR(
    (
        IFERROR( MMULT(NotlarYuzdelikBasari!$E270:$N270, Degerlendirme!E$4:E$13) / SUM(Degerlendirme!E$4:E$13), 0 ) +
        IFERROR( MMULT(NotlarYuzdelikBasari!$AL270:$AU270, Degerlendirme!E$15:E$24) / SUM(Degerlendirme!E$15:E$24), 0 )
    ) / 2,
    0
)</f>
        <v>0</v>
      </c>
      <c r="W270" s="188">
        <f>IFERROR(
    (
        IFERROR( MMULT(NotlarYuzdelikBasari!$E270:$N270, Degerlendirme!F$4:F$13) / SUM(Degerlendirme!F$4:F$13), 0 ) +
        IFERROR( MMULT(NotlarYuzdelikBasari!$AL270:$AU270, Degerlendirme!F$15:F$24) / SUM(Degerlendirme!F$15:F$24), 0 )
    ) / 2,
    0
)</f>
        <v>0</v>
      </c>
      <c r="X270" s="188">
        <f>IFERROR(
    (
        IFERROR( MMULT(NotlarYuzdelikBasari!$E270:$N270, Degerlendirme!G$4:G$13) / SUM(Degerlendirme!G$4:G$13), 0 ) +
        IFERROR( MMULT(NotlarYuzdelikBasari!$AL270:$AU270, Degerlendirme!G$15:G$24) / SUM(Degerlendirme!G$15:G$24), 0 )
    ) / 2,
    0
)</f>
        <v>0</v>
      </c>
      <c r="Y270" s="188">
        <f>IFERROR(
    (
        IFERROR( MMULT(NotlarYuzdelikBasari!$E270:$N270, Degerlendirme!H$4:H$13) / SUM(Degerlendirme!H$4:H$13), 0 ) +
        IFERROR( MMULT(NotlarYuzdelikBasari!$AL270:$AU270, Degerlendirme!H$15:H$24) / SUM(Degerlendirme!H$15:H$24), 0 )
    ) / 2,
    0
)</f>
        <v>0</v>
      </c>
      <c r="Z270" s="188">
        <f>IFERROR(
    (
        IFERROR( MMULT(NotlarYuzdelikBasari!$E270:$N270, Degerlendirme!I$4:I$13) / SUM(Degerlendirme!I$4:I$13), 0 ) +
        IFERROR( MMULT(NotlarYuzdelikBasari!$AL270:$AU270, Degerlendirme!I$15:I$24) / SUM(Degerlendirme!I$15:I$24), 0 )
    ) / 2,
    0
)</f>
        <v>0</v>
      </c>
      <c r="AA270" s="188">
        <f>IFERROR(
    (
        IFERROR( MMULT(NotlarYuzdelikBasari!$E270:$N270, Degerlendirme!J$4:J$13) / SUM(Degerlendirme!J$4:J$13), 0 ) +
        IFERROR( MMULT(NotlarYuzdelikBasari!$AL270:$AU270, Degerlendirme!J$15:J$24) / SUM(Degerlendirme!J$15:J$24), 0 )
    ) / 2,
    0
)</f>
        <v>0</v>
      </c>
      <c r="AB270" s="188">
        <f>IFERROR(
    (
        IFERROR( MMULT(NotlarYuzdelikBasari!$E270:$N270, Degerlendirme!K$4:K$13) / SUM(Degerlendirme!K$4:K$13), 0 ) +
        IFERROR( MMULT(NotlarYuzdelikBasari!$AL270:$AU270, Degerlendirme!K$15:K$24) / SUM(Degerlendirme!K$15:K$24), 0 )
    ) / 2,
    0
)</f>
        <v>0</v>
      </c>
    </row>
    <row r="271" spans="1:28" x14ac:dyDescent="0.25">
      <c r="A271" s="94">
        <v>269</v>
      </c>
      <c r="B271" s="143" t="str">
        <f>IF(Notlar!B271&lt;&gt;"",Notlar!B271,"")</f>
        <v/>
      </c>
      <c r="C271" s="144" t="str">
        <f>IF(Notlar!C271&lt;&gt;"",Notlar!C271,"")</f>
        <v/>
      </c>
      <c r="D271" s="184" t="str">
        <f>IF(Notlar!D271&lt;&gt;"",Notlar!D271,"")</f>
        <v/>
      </c>
      <c r="E271" s="208" cm="1">
        <f t="array" ref="E271">_xlfn.SINGLE(IFERROR(((MMULT(NotlarYuzdelikBasari!$E271:$N271,DersMatris_Degerlendirme!D$4:D$13)/(SUM(DersMatris_Degerlendirme!D$4:D$13)))+(MMULT(NotlarYuzdelikBasari!$AL271:$AU271,DersMatris_Degerlendirme!D$15:D$24)/(SUM(DersMatris_Degerlendirme!D$15:D$24))))/2,0))*(DersMatris!$C$12/100)</f>
        <v>0</v>
      </c>
      <c r="F271" s="208" cm="1">
        <f t="array" ref="F271">_xlfn.SINGLE(IFERROR(((MMULT(NotlarYuzdelikBasari!$E271:$N271,DersMatris_Degerlendirme!E$4:E$13)/(SUM(DersMatris_Degerlendirme!E$4:E$13)))+(MMULT(NotlarYuzdelikBasari!$AL271:$AU271,DersMatris_Degerlendirme!E$15:E$24)/(SUM(DersMatris_Degerlendirme!E$15:E$24))))/2,0))*(DersMatris!$D$12/100)</f>
        <v>0</v>
      </c>
      <c r="G271" s="204" cm="1">
        <f t="array" ref="G271">_xlfn.SINGLE(IFERROR(((MMULT(NotlarYuzdelikBasari!$E271:$N271,DersMatris_Degerlendirme!F$4:F$13)/(SUM(DersMatris_Degerlendirme!F$4:F$13)))+(MMULT(NotlarYuzdelikBasari!$AL271:$AU271,DersMatris_Degerlendirme!F$15:F$24)/(SUM(DersMatris_Degerlendirme!F$15:F$24))))/2,0))*(DersMatris!$E$12/100)</f>
        <v>0</v>
      </c>
      <c r="H271" s="204" cm="1">
        <f t="array" ref="H271">_xlfn.SINGLE(IFERROR(((MMULT(NotlarYuzdelikBasari!$E271:$N271,DersMatris_Degerlendirme!G$4:G$13)/(SUM(DersMatris_Degerlendirme!G$4:G$13)))+(MMULT(NotlarYuzdelikBasari!$AL271:$AU271,DersMatris_Degerlendirme!G$15:G$24)/(SUM(DersMatris_Degerlendirme!G$15:G$24))))/2,0))*(DersMatris!$F$12/100)</f>
        <v>0</v>
      </c>
      <c r="I271" s="204" cm="1">
        <f t="array" ref="I271">_xlfn.SINGLE(IFERROR(((MMULT(NotlarYuzdelikBasari!$E271:$N271,DersMatris_Degerlendirme!H$4:H$13)/(SUM(DersMatris_Degerlendirme!H$4:H$13)))+(MMULT(NotlarYuzdelikBasari!$AL271:$AU271,DersMatris_Degerlendirme!H$15:H$24)/(SUM(DersMatris_Degerlendirme!H$15:H$24))))/2,0))*(DersMatris!$G$12/100)</f>
        <v>0</v>
      </c>
      <c r="J271" s="204" cm="1">
        <f t="array" ref="J271">_xlfn.SINGLE(IFERROR(((MMULT(NotlarYuzdelikBasari!$E271:$N271,DersMatris_Degerlendirme!I$4:I$13)/(SUM(DersMatris_Degerlendirme!I$4:I$13)))+(MMULT(NotlarYuzdelikBasari!$AL271:$AU271,DersMatris_Degerlendirme!I$15:I$24)/(SUM(DersMatris_Degerlendirme!I$15:I$24))))/2,0))*(DersMatris!$H$12/100)</f>
        <v>0</v>
      </c>
      <c r="K271" s="204" cm="1">
        <f t="array" ref="K271">_xlfn.SINGLE(IFERROR(((MMULT(NotlarYuzdelikBasari!$E271:$N271,DersMatris_Degerlendirme!J$4:J$13)/(SUM(DersMatris_Degerlendirme!J$4:J$13)))+(MMULT(NotlarYuzdelikBasari!$AL271:$AU271,DersMatris_Degerlendirme!J$15:J$24)/(SUM(DersMatris_Degerlendirme!J$15:J$24))))/2,0))*(DersMatris!$I$12/100)</f>
        <v>0</v>
      </c>
      <c r="L271" s="204" cm="1">
        <f t="array" ref="L271">_xlfn.SINGLE(IFERROR(((MMULT(NotlarYuzdelikBasari!$E271:$N271,DersMatris_Degerlendirme!K$4:K$13)/(SUM(DersMatris_Degerlendirme!K$4:K$13)))+(MMULT(NotlarYuzdelikBasari!$AL271:$AU271,DersMatris_Degerlendirme!K$15:K$24)/(SUM(DersMatris_Degerlendirme!K$15:K$24))))/2,0))*(DersMatris!$J$12/100)</f>
        <v>0</v>
      </c>
      <c r="M271" s="204" cm="1">
        <f t="array" ref="M271">_xlfn.SINGLE(IFERROR(((MMULT(NotlarYuzdelikBasari!$E271:$N271,DersMatris_Degerlendirme!L$4:L$13)/(SUM(DersMatris_Degerlendirme!L$4:L$13)))+(MMULT(NotlarYuzdelikBasari!$AL271:$AU271,DersMatris_Degerlendirme!L$15:L$24)/(SUM(DersMatris_Degerlendirme!L$15:L$24))))/2,0))*(DersMatris!$K$12/100)</f>
        <v>0</v>
      </c>
      <c r="N271" s="204" cm="1">
        <f t="array" ref="N271">_xlfn.SINGLE(IFERROR(((MMULT(NotlarYuzdelikBasari!$E271:$N271,DersMatris_Degerlendirme!M$4:M$13)/(SUM(DersMatris_Degerlendirme!M$4:M$13)))+(MMULT(NotlarYuzdelikBasari!$AL271:$AU271,DersMatris_Degerlendirme!M$15:M$24)/(SUM(DersMatris_Degerlendirme!M$15:M$24))))/2,0))*(DersMatris!$L$12/100)</f>
        <v>0</v>
      </c>
      <c r="O271" s="204" cm="1">
        <f t="array" ref="O271">_xlfn.SINGLE(IFERROR(((MMULT(NotlarYuzdelikBasari!$E271:$N271,DersMatris_Degerlendirme!N$4:N$13)/(SUM(DersMatris_Degerlendirme!N$4:N$13)))+(MMULT(NotlarYuzdelikBasari!$AL271:$AU271,DersMatris_Degerlendirme!N$15:N$24)/(SUM(DersMatris_Degerlendirme!N$15:N$24))))/2,0))*(DersMatris!$M$12/100)</f>
        <v>0</v>
      </c>
      <c r="P271" s="204" cm="1">
        <f t="array" ref="P271">_xlfn.SINGLE(IFERROR(((MMULT(NotlarYuzdelikBasari!$E271:$N271,DersMatris_Degerlendirme!O$4:O$13)/(SUM(DersMatris_Degerlendirme!O$4:O$13)))+(MMULT(NotlarYuzdelikBasari!$AL271:$AU271,DersMatris_Degerlendirme!O$15:O$24)/(SUM(DersMatris_Degerlendirme!O$15:O$24))))/2,0))*(DersMatris!$N$12/100)</f>
        <v>0</v>
      </c>
      <c r="Q271" s="204" cm="1">
        <f t="array" ref="Q271">_xlfn.SINGLE(IFERROR(((MMULT(NotlarYuzdelikBasari!$E271:$N271,DersMatris_Degerlendirme!P$4:P$13)/(SUM(DersMatris_Degerlendirme!P$4:P$13)))+(MMULT(NotlarYuzdelikBasari!$AL271:$AU271,DersMatris_Degerlendirme!P$15:P$24)/(SUM(DersMatris_Degerlendirme!P$15:P$24))))/2,0))*(DersMatris!$O$12/100)</f>
        <v>0</v>
      </c>
      <c r="R271" s="204" cm="1">
        <f t="array" ref="R271">_xlfn.SINGLE(IFERROR(((MMULT(NotlarYuzdelikBasari!$E271:$N271,DersMatris_Degerlendirme!Q$4:Q$13)/(SUM(DersMatris_Degerlendirme!Q$4:Q$13)))+(MMULT(NotlarYuzdelikBasari!$AL271:$AU271,DersMatris_Degerlendirme!Q$15:Q$24)/(SUM(DersMatris_Degerlendirme!Q$15:Q$24))))/2,0))*(DersMatris!$P$12/100)</f>
        <v>0</v>
      </c>
      <c r="S271" s="204" cm="1">
        <f t="array" ref="S271">_xlfn.SINGLE(IFERROR(((MMULT(NotlarYuzdelikBasari!$E271:$N271,DersMatris_Degerlendirme!R$4:R$13)/(SUM(DersMatris_Degerlendirme!R$4:R$13)))+(MMULT(NotlarYuzdelikBasari!$AL271:$AU271,DersMatris_Degerlendirme!R$15:R$24)/(SUM(DersMatris_Degerlendirme!R$15:R$24))))/2,0))*(DersMatris!$Q$12/100)</f>
        <v>0</v>
      </c>
      <c r="U271" s="188">
        <f>IFERROR(
    (
        IFERROR( MMULT(NotlarYuzdelikBasari!$E271:$N271, Degerlendirme!D$4:D$13) / SUM(Degerlendirme!D$4:D$13), 0 ) +
        IFERROR( MMULT(NotlarYuzdelikBasari!$AL271:$AU271, Degerlendirme!D$15:D$24) / SUM(Degerlendirme!D$15:D$24), 0 )
    ) / 2,
    0
)</f>
        <v>0</v>
      </c>
      <c r="V271" s="188">
        <f>IFERROR(
    (
        IFERROR( MMULT(NotlarYuzdelikBasari!$E271:$N271, Degerlendirme!E$4:E$13) / SUM(Degerlendirme!E$4:E$13), 0 ) +
        IFERROR( MMULT(NotlarYuzdelikBasari!$AL271:$AU271, Degerlendirme!E$15:E$24) / SUM(Degerlendirme!E$15:E$24), 0 )
    ) / 2,
    0
)</f>
        <v>0</v>
      </c>
      <c r="W271" s="188">
        <f>IFERROR(
    (
        IFERROR( MMULT(NotlarYuzdelikBasari!$E271:$N271, Degerlendirme!F$4:F$13) / SUM(Degerlendirme!F$4:F$13), 0 ) +
        IFERROR( MMULT(NotlarYuzdelikBasari!$AL271:$AU271, Degerlendirme!F$15:F$24) / SUM(Degerlendirme!F$15:F$24), 0 )
    ) / 2,
    0
)</f>
        <v>0</v>
      </c>
      <c r="X271" s="188">
        <f>IFERROR(
    (
        IFERROR( MMULT(NotlarYuzdelikBasari!$E271:$N271, Degerlendirme!G$4:G$13) / SUM(Degerlendirme!G$4:G$13), 0 ) +
        IFERROR( MMULT(NotlarYuzdelikBasari!$AL271:$AU271, Degerlendirme!G$15:G$24) / SUM(Degerlendirme!G$15:G$24), 0 )
    ) / 2,
    0
)</f>
        <v>0</v>
      </c>
      <c r="Y271" s="188">
        <f>IFERROR(
    (
        IFERROR( MMULT(NotlarYuzdelikBasari!$E271:$N271, Degerlendirme!H$4:H$13) / SUM(Degerlendirme!H$4:H$13), 0 ) +
        IFERROR( MMULT(NotlarYuzdelikBasari!$AL271:$AU271, Degerlendirme!H$15:H$24) / SUM(Degerlendirme!H$15:H$24), 0 )
    ) / 2,
    0
)</f>
        <v>0</v>
      </c>
      <c r="Z271" s="188">
        <f>IFERROR(
    (
        IFERROR( MMULT(NotlarYuzdelikBasari!$E271:$N271, Degerlendirme!I$4:I$13) / SUM(Degerlendirme!I$4:I$13), 0 ) +
        IFERROR( MMULT(NotlarYuzdelikBasari!$AL271:$AU271, Degerlendirme!I$15:I$24) / SUM(Degerlendirme!I$15:I$24), 0 )
    ) / 2,
    0
)</f>
        <v>0</v>
      </c>
      <c r="AA271" s="188">
        <f>IFERROR(
    (
        IFERROR( MMULT(NotlarYuzdelikBasari!$E271:$N271, Degerlendirme!J$4:J$13) / SUM(Degerlendirme!J$4:J$13), 0 ) +
        IFERROR( MMULT(NotlarYuzdelikBasari!$AL271:$AU271, Degerlendirme!J$15:J$24) / SUM(Degerlendirme!J$15:J$24), 0 )
    ) / 2,
    0
)</f>
        <v>0</v>
      </c>
      <c r="AB271" s="188">
        <f>IFERROR(
    (
        IFERROR( MMULT(NotlarYuzdelikBasari!$E271:$N271, Degerlendirme!K$4:K$13) / SUM(Degerlendirme!K$4:K$13), 0 ) +
        IFERROR( MMULT(NotlarYuzdelikBasari!$AL271:$AU271, Degerlendirme!K$15:K$24) / SUM(Degerlendirme!K$15:K$24), 0 )
    ) / 2,
    0
)</f>
        <v>0</v>
      </c>
    </row>
    <row r="272" spans="1:28" x14ac:dyDescent="0.25">
      <c r="A272" s="95">
        <v>270</v>
      </c>
      <c r="B272" s="141" t="str">
        <f>IF(Notlar!B272&lt;&gt;"",Notlar!B272,"")</f>
        <v/>
      </c>
      <c r="C272" s="142" t="str">
        <f>IF(Notlar!C272&lt;&gt;"",Notlar!C272,"")</f>
        <v/>
      </c>
      <c r="D272" s="183" t="str">
        <f>IF(Notlar!D272&lt;&gt;"",Notlar!D272,"")</f>
        <v/>
      </c>
      <c r="E272" s="208" cm="1">
        <f t="array" ref="E272">_xlfn.SINGLE(IFERROR(((MMULT(NotlarYuzdelikBasari!$E272:$N272,DersMatris_Degerlendirme!D$4:D$13)/(SUM(DersMatris_Degerlendirme!D$4:D$13)))+(MMULT(NotlarYuzdelikBasari!$AL272:$AU272,DersMatris_Degerlendirme!D$15:D$24)/(SUM(DersMatris_Degerlendirme!D$15:D$24))))/2,0))*(DersMatris!$C$12/100)</f>
        <v>0</v>
      </c>
      <c r="F272" s="208" cm="1">
        <f t="array" ref="F272">_xlfn.SINGLE(IFERROR(((MMULT(NotlarYuzdelikBasari!$E272:$N272,DersMatris_Degerlendirme!E$4:E$13)/(SUM(DersMatris_Degerlendirme!E$4:E$13)))+(MMULT(NotlarYuzdelikBasari!$AL272:$AU272,DersMatris_Degerlendirme!E$15:E$24)/(SUM(DersMatris_Degerlendirme!E$15:E$24))))/2,0))*(DersMatris!$D$12/100)</f>
        <v>0</v>
      </c>
      <c r="G272" s="204" cm="1">
        <f t="array" ref="G272">_xlfn.SINGLE(IFERROR(((MMULT(NotlarYuzdelikBasari!$E272:$N272,DersMatris_Degerlendirme!F$4:F$13)/(SUM(DersMatris_Degerlendirme!F$4:F$13)))+(MMULT(NotlarYuzdelikBasari!$AL272:$AU272,DersMatris_Degerlendirme!F$15:F$24)/(SUM(DersMatris_Degerlendirme!F$15:F$24))))/2,0))*(DersMatris!$E$12/100)</f>
        <v>0</v>
      </c>
      <c r="H272" s="204" cm="1">
        <f t="array" ref="H272">_xlfn.SINGLE(IFERROR(((MMULT(NotlarYuzdelikBasari!$E272:$N272,DersMatris_Degerlendirme!G$4:G$13)/(SUM(DersMatris_Degerlendirme!G$4:G$13)))+(MMULT(NotlarYuzdelikBasari!$AL272:$AU272,DersMatris_Degerlendirme!G$15:G$24)/(SUM(DersMatris_Degerlendirme!G$15:G$24))))/2,0))*(DersMatris!$F$12/100)</f>
        <v>0</v>
      </c>
      <c r="I272" s="204" cm="1">
        <f t="array" ref="I272">_xlfn.SINGLE(IFERROR(((MMULT(NotlarYuzdelikBasari!$E272:$N272,DersMatris_Degerlendirme!H$4:H$13)/(SUM(DersMatris_Degerlendirme!H$4:H$13)))+(MMULT(NotlarYuzdelikBasari!$AL272:$AU272,DersMatris_Degerlendirme!H$15:H$24)/(SUM(DersMatris_Degerlendirme!H$15:H$24))))/2,0))*(DersMatris!$G$12/100)</f>
        <v>0</v>
      </c>
      <c r="J272" s="204" cm="1">
        <f t="array" ref="J272">_xlfn.SINGLE(IFERROR(((MMULT(NotlarYuzdelikBasari!$E272:$N272,DersMatris_Degerlendirme!I$4:I$13)/(SUM(DersMatris_Degerlendirme!I$4:I$13)))+(MMULT(NotlarYuzdelikBasari!$AL272:$AU272,DersMatris_Degerlendirme!I$15:I$24)/(SUM(DersMatris_Degerlendirme!I$15:I$24))))/2,0))*(DersMatris!$H$12/100)</f>
        <v>0</v>
      </c>
      <c r="K272" s="204" cm="1">
        <f t="array" ref="K272">_xlfn.SINGLE(IFERROR(((MMULT(NotlarYuzdelikBasari!$E272:$N272,DersMatris_Degerlendirme!J$4:J$13)/(SUM(DersMatris_Degerlendirme!J$4:J$13)))+(MMULT(NotlarYuzdelikBasari!$AL272:$AU272,DersMatris_Degerlendirme!J$15:J$24)/(SUM(DersMatris_Degerlendirme!J$15:J$24))))/2,0))*(DersMatris!$I$12/100)</f>
        <v>0</v>
      </c>
      <c r="L272" s="204" cm="1">
        <f t="array" ref="L272">_xlfn.SINGLE(IFERROR(((MMULT(NotlarYuzdelikBasari!$E272:$N272,DersMatris_Degerlendirme!K$4:K$13)/(SUM(DersMatris_Degerlendirme!K$4:K$13)))+(MMULT(NotlarYuzdelikBasari!$AL272:$AU272,DersMatris_Degerlendirme!K$15:K$24)/(SUM(DersMatris_Degerlendirme!K$15:K$24))))/2,0))*(DersMatris!$J$12/100)</f>
        <v>0</v>
      </c>
      <c r="M272" s="204" cm="1">
        <f t="array" ref="M272">_xlfn.SINGLE(IFERROR(((MMULT(NotlarYuzdelikBasari!$E272:$N272,DersMatris_Degerlendirme!L$4:L$13)/(SUM(DersMatris_Degerlendirme!L$4:L$13)))+(MMULT(NotlarYuzdelikBasari!$AL272:$AU272,DersMatris_Degerlendirme!L$15:L$24)/(SUM(DersMatris_Degerlendirme!L$15:L$24))))/2,0))*(DersMatris!$K$12/100)</f>
        <v>0</v>
      </c>
      <c r="N272" s="204" cm="1">
        <f t="array" ref="N272">_xlfn.SINGLE(IFERROR(((MMULT(NotlarYuzdelikBasari!$E272:$N272,DersMatris_Degerlendirme!M$4:M$13)/(SUM(DersMatris_Degerlendirme!M$4:M$13)))+(MMULT(NotlarYuzdelikBasari!$AL272:$AU272,DersMatris_Degerlendirme!M$15:M$24)/(SUM(DersMatris_Degerlendirme!M$15:M$24))))/2,0))*(DersMatris!$L$12/100)</f>
        <v>0</v>
      </c>
      <c r="O272" s="204" cm="1">
        <f t="array" ref="O272">_xlfn.SINGLE(IFERROR(((MMULT(NotlarYuzdelikBasari!$E272:$N272,DersMatris_Degerlendirme!N$4:N$13)/(SUM(DersMatris_Degerlendirme!N$4:N$13)))+(MMULT(NotlarYuzdelikBasari!$AL272:$AU272,DersMatris_Degerlendirme!N$15:N$24)/(SUM(DersMatris_Degerlendirme!N$15:N$24))))/2,0))*(DersMatris!$M$12/100)</f>
        <v>0</v>
      </c>
      <c r="P272" s="204" cm="1">
        <f t="array" ref="P272">_xlfn.SINGLE(IFERROR(((MMULT(NotlarYuzdelikBasari!$E272:$N272,DersMatris_Degerlendirme!O$4:O$13)/(SUM(DersMatris_Degerlendirme!O$4:O$13)))+(MMULT(NotlarYuzdelikBasari!$AL272:$AU272,DersMatris_Degerlendirme!O$15:O$24)/(SUM(DersMatris_Degerlendirme!O$15:O$24))))/2,0))*(DersMatris!$N$12/100)</f>
        <v>0</v>
      </c>
      <c r="Q272" s="204" cm="1">
        <f t="array" ref="Q272">_xlfn.SINGLE(IFERROR(((MMULT(NotlarYuzdelikBasari!$E272:$N272,DersMatris_Degerlendirme!P$4:P$13)/(SUM(DersMatris_Degerlendirme!P$4:P$13)))+(MMULT(NotlarYuzdelikBasari!$AL272:$AU272,DersMatris_Degerlendirme!P$15:P$24)/(SUM(DersMatris_Degerlendirme!P$15:P$24))))/2,0))*(DersMatris!$O$12/100)</f>
        <v>0</v>
      </c>
      <c r="R272" s="204" cm="1">
        <f t="array" ref="R272">_xlfn.SINGLE(IFERROR(((MMULT(NotlarYuzdelikBasari!$E272:$N272,DersMatris_Degerlendirme!Q$4:Q$13)/(SUM(DersMatris_Degerlendirme!Q$4:Q$13)))+(MMULT(NotlarYuzdelikBasari!$AL272:$AU272,DersMatris_Degerlendirme!Q$15:Q$24)/(SUM(DersMatris_Degerlendirme!Q$15:Q$24))))/2,0))*(DersMatris!$P$12/100)</f>
        <v>0</v>
      </c>
      <c r="S272" s="204" cm="1">
        <f t="array" ref="S272">_xlfn.SINGLE(IFERROR(((MMULT(NotlarYuzdelikBasari!$E272:$N272,DersMatris_Degerlendirme!R$4:R$13)/(SUM(DersMatris_Degerlendirme!R$4:R$13)))+(MMULT(NotlarYuzdelikBasari!$AL272:$AU272,DersMatris_Degerlendirme!R$15:R$24)/(SUM(DersMatris_Degerlendirme!R$15:R$24))))/2,0))*(DersMatris!$Q$12/100)</f>
        <v>0</v>
      </c>
      <c r="U272" s="188">
        <f>IFERROR(
    (
        IFERROR( MMULT(NotlarYuzdelikBasari!$E272:$N272, Degerlendirme!D$4:D$13) / SUM(Degerlendirme!D$4:D$13), 0 ) +
        IFERROR( MMULT(NotlarYuzdelikBasari!$AL272:$AU272, Degerlendirme!D$15:D$24) / SUM(Degerlendirme!D$15:D$24), 0 )
    ) / 2,
    0
)</f>
        <v>0</v>
      </c>
      <c r="V272" s="188">
        <f>IFERROR(
    (
        IFERROR( MMULT(NotlarYuzdelikBasari!$E272:$N272, Degerlendirme!E$4:E$13) / SUM(Degerlendirme!E$4:E$13), 0 ) +
        IFERROR( MMULT(NotlarYuzdelikBasari!$AL272:$AU272, Degerlendirme!E$15:E$24) / SUM(Degerlendirme!E$15:E$24), 0 )
    ) / 2,
    0
)</f>
        <v>0</v>
      </c>
      <c r="W272" s="188">
        <f>IFERROR(
    (
        IFERROR( MMULT(NotlarYuzdelikBasari!$E272:$N272, Degerlendirme!F$4:F$13) / SUM(Degerlendirme!F$4:F$13), 0 ) +
        IFERROR( MMULT(NotlarYuzdelikBasari!$AL272:$AU272, Degerlendirme!F$15:F$24) / SUM(Degerlendirme!F$15:F$24), 0 )
    ) / 2,
    0
)</f>
        <v>0</v>
      </c>
      <c r="X272" s="188">
        <f>IFERROR(
    (
        IFERROR( MMULT(NotlarYuzdelikBasari!$E272:$N272, Degerlendirme!G$4:G$13) / SUM(Degerlendirme!G$4:G$13), 0 ) +
        IFERROR( MMULT(NotlarYuzdelikBasari!$AL272:$AU272, Degerlendirme!G$15:G$24) / SUM(Degerlendirme!G$15:G$24), 0 )
    ) / 2,
    0
)</f>
        <v>0</v>
      </c>
      <c r="Y272" s="188">
        <f>IFERROR(
    (
        IFERROR( MMULT(NotlarYuzdelikBasari!$E272:$N272, Degerlendirme!H$4:H$13) / SUM(Degerlendirme!H$4:H$13), 0 ) +
        IFERROR( MMULT(NotlarYuzdelikBasari!$AL272:$AU272, Degerlendirme!H$15:H$24) / SUM(Degerlendirme!H$15:H$24), 0 )
    ) / 2,
    0
)</f>
        <v>0</v>
      </c>
      <c r="Z272" s="188">
        <f>IFERROR(
    (
        IFERROR( MMULT(NotlarYuzdelikBasari!$E272:$N272, Degerlendirme!I$4:I$13) / SUM(Degerlendirme!I$4:I$13), 0 ) +
        IFERROR( MMULT(NotlarYuzdelikBasari!$AL272:$AU272, Degerlendirme!I$15:I$24) / SUM(Degerlendirme!I$15:I$24), 0 )
    ) / 2,
    0
)</f>
        <v>0</v>
      </c>
      <c r="AA272" s="188">
        <f>IFERROR(
    (
        IFERROR( MMULT(NotlarYuzdelikBasari!$E272:$N272, Degerlendirme!J$4:J$13) / SUM(Degerlendirme!J$4:J$13), 0 ) +
        IFERROR( MMULT(NotlarYuzdelikBasari!$AL272:$AU272, Degerlendirme!J$15:J$24) / SUM(Degerlendirme!J$15:J$24), 0 )
    ) / 2,
    0
)</f>
        <v>0</v>
      </c>
      <c r="AB272" s="188">
        <f>IFERROR(
    (
        IFERROR( MMULT(NotlarYuzdelikBasari!$E272:$N272, Degerlendirme!K$4:K$13) / SUM(Degerlendirme!K$4:K$13), 0 ) +
        IFERROR( MMULT(NotlarYuzdelikBasari!$AL272:$AU272, Degerlendirme!K$15:K$24) / SUM(Degerlendirme!K$15:K$24), 0 )
    ) / 2,
    0
)</f>
        <v>0</v>
      </c>
    </row>
    <row r="273" spans="1:28" x14ac:dyDescent="0.25">
      <c r="A273" s="94">
        <v>271</v>
      </c>
      <c r="B273" s="143" t="str">
        <f>IF(Notlar!B273&lt;&gt;"",Notlar!B273,"")</f>
        <v/>
      </c>
      <c r="C273" s="144" t="str">
        <f>IF(Notlar!C273&lt;&gt;"",Notlar!C273,"")</f>
        <v/>
      </c>
      <c r="D273" s="184" t="str">
        <f>IF(Notlar!D273&lt;&gt;"",Notlar!D273,"")</f>
        <v/>
      </c>
      <c r="E273" s="208" cm="1">
        <f t="array" ref="E273">_xlfn.SINGLE(IFERROR(((MMULT(NotlarYuzdelikBasari!$E273:$N273,DersMatris_Degerlendirme!D$4:D$13)/(SUM(DersMatris_Degerlendirme!D$4:D$13)))+(MMULT(NotlarYuzdelikBasari!$AL273:$AU273,DersMatris_Degerlendirme!D$15:D$24)/(SUM(DersMatris_Degerlendirme!D$15:D$24))))/2,0))*(DersMatris!$C$12/100)</f>
        <v>0</v>
      </c>
      <c r="F273" s="208" cm="1">
        <f t="array" ref="F273">_xlfn.SINGLE(IFERROR(((MMULT(NotlarYuzdelikBasari!$E273:$N273,DersMatris_Degerlendirme!E$4:E$13)/(SUM(DersMatris_Degerlendirme!E$4:E$13)))+(MMULT(NotlarYuzdelikBasari!$AL273:$AU273,DersMatris_Degerlendirme!E$15:E$24)/(SUM(DersMatris_Degerlendirme!E$15:E$24))))/2,0))*(DersMatris!$D$12/100)</f>
        <v>0</v>
      </c>
      <c r="G273" s="204" cm="1">
        <f t="array" ref="G273">_xlfn.SINGLE(IFERROR(((MMULT(NotlarYuzdelikBasari!$E273:$N273,DersMatris_Degerlendirme!F$4:F$13)/(SUM(DersMatris_Degerlendirme!F$4:F$13)))+(MMULT(NotlarYuzdelikBasari!$AL273:$AU273,DersMatris_Degerlendirme!F$15:F$24)/(SUM(DersMatris_Degerlendirme!F$15:F$24))))/2,0))*(DersMatris!$E$12/100)</f>
        <v>0</v>
      </c>
      <c r="H273" s="204" cm="1">
        <f t="array" ref="H273">_xlfn.SINGLE(IFERROR(((MMULT(NotlarYuzdelikBasari!$E273:$N273,DersMatris_Degerlendirme!G$4:G$13)/(SUM(DersMatris_Degerlendirme!G$4:G$13)))+(MMULT(NotlarYuzdelikBasari!$AL273:$AU273,DersMatris_Degerlendirme!G$15:G$24)/(SUM(DersMatris_Degerlendirme!G$15:G$24))))/2,0))*(DersMatris!$F$12/100)</f>
        <v>0</v>
      </c>
      <c r="I273" s="204" cm="1">
        <f t="array" ref="I273">_xlfn.SINGLE(IFERROR(((MMULT(NotlarYuzdelikBasari!$E273:$N273,DersMatris_Degerlendirme!H$4:H$13)/(SUM(DersMatris_Degerlendirme!H$4:H$13)))+(MMULT(NotlarYuzdelikBasari!$AL273:$AU273,DersMatris_Degerlendirme!H$15:H$24)/(SUM(DersMatris_Degerlendirme!H$15:H$24))))/2,0))*(DersMatris!$G$12/100)</f>
        <v>0</v>
      </c>
      <c r="J273" s="204" cm="1">
        <f t="array" ref="J273">_xlfn.SINGLE(IFERROR(((MMULT(NotlarYuzdelikBasari!$E273:$N273,DersMatris_Degerlendirme!I$4:I$13)/(SUM(DersMatris_Degerlendirme!I$4:I$13)))+(MMULT(NotlarYuzdelikBasari!$AL273:$AU273,DersMatris_Degerlendirme!I$15:I$24)/(SUM(DersMatris_Degerlendirme!I$15:I$24))))/2,0))*(DersMatris!$H$12/100)</f>
        <v>0</v>
      </c>
      <c r="K273" s="204" cm="1">
        <f t="array" ref="K273">_xlfn.SINGLE(IFERROR(((MMULT(NotlarYuzdelikBasari!$E273:$N273,DersMatris_Degerlendirme!J$4:J$13)/(SUM(DersMatris_Degerlendirme!J$4:J$13)))+(MMULT(NotlarYuzdelikBasari!$AL273:$AU273,DersMatris_Degerlendirme!J$15:J$24)/(SUM(DersMatris_Degerlendirme!J$15:J$24))))/2,0))*(DersMatris!$I$12/100)</f>
        <v>0</v>
      </c>
      <c r="L273" s="204" cm="1">
        <f t="array" ref="L273">_xlfn.SINGLE(IFERROR(((MMULT(NotlarYuzdelikBasari!$E273:$N273,DersMatris_Degerlendirme!K$4:K$13)/(SUM(DersMatris_Degerlendirme!K$4:K$13)))+(MMULT(NotlarYuzdelikBasari!$AL273:$AU273,DersMatris_Degerlendirme!K$15:K$24)/(SUM(DersMatris_Degerlendirme!K$15:K$24))))/2,0))*(DersMatris!$J$12/100)</f>
        <v>0</v>
      </c>
      <c r="M273" s="204" cm="1">
        <f t="array" ref="M273">_xlfn.SINGLE(IFERROR(((MMULT(NotlarYuzdelikBasari!$E273:$N273,DersMatris_Degerlendirme!L$4:L$13)/(SUM(DersMatris_Degerlendirme!L$4:L$13)))+(MMULT(NotlarYuzdelikBasari!$AL273:$AU273,DersMatris_Degerlendirme!L$15:L$24)/(SUM(DersMatris_Degerlendirme!L$15:L$24))))/2,0))*(DersMatris!$K$12/100)</f>
        <v>0</v>
      </c>
      <c r="N273" s="204" cm="1">
        <f t="array" ref="N273">_xlfn.SINGLE(IFERROR(((MMULT(NotlarYuzdelikBasari!$E273:$N273,DersMatris_Degerlendirme!M$4:M$13)/(SUM(DersMatris_Degerlendirme!M$4:M$13)))+(MMULT(NotlarYuzdelikBasari!$AL273:$AU273,DersMatris_Degerlendirme!M$15:M$24)/(SUM(DersMatris_Degerlendirme!M$15:M$24))))/2,0))*(DersMatris!$L$12/100)</f>
        <v>0</v>
      </c>
      <c r="O273" s="204" cm="1">
        <f t="array" ref="O273">_xlfn.SINGLE(IFERROR(((MMULT(NotlarYuzdelikBasari!$E273:$N273,DersMatris_Degerlendirme!N$4:N$13)/(SUM(DersMatris_Degerlendirme!N$4:N$13)))+(MMULT(NotlarYuzdelikBasari!$AL273:$AU273,DersMatris_Degerlendirme!N$15:N$24)/(SUM(DersMatris_Degerlendirme!N$15:N$24))))/2,0))*(DersMatris!$M$12/100)</f>
        <v>0</v>
      </c>
      <c r="P273" s="204" cm="1">
        <f t="array" ref="P273">_xlfn.SINGLE(IFERROR(((MMULT(NotlarYuzdelikBasari!$E273:$N273,DersMatris_Degerlendirme!O$4:O$13)/(SUM(DersMatris_Degerlendirme!O$4:O$13)))+(MMULT(NotlarYuzdelikBasari!$AL273:$AU273,DersMatris_Degerlendirme!O$15:O$24)/(SUM(DersMatris_Degerlendirme!O$15:O$24))))/2,0))*(DersMatris!$N$12/100)</f>
        <v>0</v>
      </c>
      <c r="Q273" s="204" cm="1">
        <f t="array" ref="Q273">_xlfn.SINGLE(IFERROR(((MMULT(NotlarYuzdelikBasari!$E273:$N273,DersMatris_Degerlendirme!P$4:P$13)/(SUM(DersMatris_Degerlendirme!P$4:P$13)))+(MMULT(NotlarYuzdelikBasari!$AL273:$AU273,DersMatris_Degerlendirme!P$15:P$24)/(SUM(DersMatris_Degerlendirme!P$15:P$24))))/2,0))*(DersMatris!$O$12/100)</f>
        <v>0</v>
      </c>
      <c r="R273" s="204" cm="1">
        <f t="array" ref="R273">_xlfn.SINGLE(IFERROR(((MMULT(NotlarYuzdelikBasari!$E273:$N273,DersMatris_Degerlendirme!Q$4:Q$13)/(SUM(DersMatris_Degerlendirme!Q$4:Q$13)))+(MMULT(NotlarYuzdelikBasari!$AL273:$AU273,DersMatris_Degerlendirme!Q$15:Q$24)/(SUM(DersMatris_Degerlendirme!Q$15:Q$24))))/2,0))*(DersMatris!$P$12/100)</f>
        <v>0</v>
      </c>
      <c r="S273" s="204" cm="1">
        <f t="array" ref="S273">_xlfn.SINGLE(IFERROR(((MMULT(NotlarYuzdelikBasari!$E273:$N273,DersMatris_Degerlendirme!R$4:R$13)/(SUM(DersMatris_Degerlendirme!R$4:R$13)))+(MMULT(NotlarYuzdelikBasari!$AL273:$AU273,DersMatris_Degerlendirme!R$15:R$24)/(SUM(DersMatris_Degerlendirme!R$15:R$24))))/2,0))*(DersMatris!$Q$12/100)</f>
        <v>0</v>
      </c>
      <c r="U273" s="188">
        <f>IFERROR(
    (
        IFERROR( MMULT(NotlarYuzdelikBasari!$E273:$N273, Degerlendirme!D$4:D$13) / SUM(Degerlendirme!D$4:D$13), 0 ) +
        IFERROR( MMULT(NotlarYuzdelikBasari!$AL273:$AU273, Degerlendirme!D$15:D$24) / SUM(Degerlendirme!D$15:D$24), 0 )
    ) / 2,
    0
)</f>
        <v>0</v>
      </c>
      <c r="V273" s="188">
        <f>IFERROR(
    (
        IFERROR( MMULT(NotlarYuzdelikBasari!$E273:$N273, Degerlendirme!E$4:E$13) / SUM(Degerlendirme!E$4:E$13), 0 ) +
        IFERROR( MMULT(NotlarYuzdelikBasari!$AL273:$AU273, Degerlendirme!E$15:E$24) / SUM(Degerlendirme!E$15:E$24), 0 )
    ) / 2,
    0
)</f>
        <v>0</v>
      </c>
      <c r="W273" s="188">
        <f>IFERROR(
    (
        IFERROR( MMULT(NotlarYuzdelikBasari!$E273:$N273, Degerlendirme!F$4:F$13) / SUM(Degerlendirme!F$4:F$13), 0 ) +
        IFERROR( MMULT(NotlarYuzdelikBasari!$AL273:$AU273, Degerlendirme!F$15:F$24) / SUM(Degerlendirme!F$15:F$24), 0 )
    ) / 2,
    0
)</f>
        <v>0</v>
      </c>
      <c r="X273" s="188">
        <f>IFERROR(
    (
        IFERROR( MMULT(NotlarYuzdelikBasari!$E273:$N273, Degerlendirme!G$4:G$13) / SUM(Degerlendirme!G$4:G$13), 0 ) +
        IFERROR( MMULT(NotlarYuzdelikBasari!$AL273:$AU273, Degerlendirme!G$15:G$24) / SUM(Degerlendirme!G$15:G$24), 0 )
    ) / 2,
    0
)</f>
        <v>0</v>
      </c>
      <c r="Y273" s="188">
        <f>IFERROR(
    (
        IFERROR( MMULT(NotlarYuzdelikBasari!$E273:$N273, Degerlendirme!H$4:H$13) / SUM(Degerlendirme!H$4:H$13), 0 ) +
        IFERROR( MMULT(NotlarYuzdelikBasari!$AL273:$AU273, Degerlendirme!H$15:H$24) / SUM(Degerlendirme!H$15:H$24), 0 )
    ) / 2,
    0
)</f>
        <v>0</v>
      </c>
      <c r="Z273" s="188">
        <f>IFERROR(
    (
        IFERROR( MMULT(NotlarYuzdelikBasari!$E273:$N273, Degerlendirme!I$4:I$13) / SUM(Degerlendirme!I$4:I$13), 0 ) +
        IFERROR( MMULT(NotlarYuzdelikBasari!$AL273:$AU273, Degerlendirme!I$15:I$24) / SUM(Degerlendirme!I$15:I$24), 0 )
    ) / 2,
    0
)</f>
        <v>0</v>
      </c>
      <c r="AA273" s="188">
        <f>IFERROR(
    (
        IFERROR( MMULT(NotlarYuzdelikBasari!$E273:$N273, Degerlendirme!J$4:J$13) / SUM(Degerlendirme!J$4:J$13), 0 ) +
        IFERROR( MMULT(NotlarYuzdelikBasari!$AL273:$AU273, Degerlendirme!J$15:J$24) / SUM(Degerlendirme!J$15:J$24), 0 )
    ) / 2,
    0
)</f>
        <v>0</v>
      </c>
      <c r="AB273" s="188">
        <f>IFERROR(
    (
        IFERROR( MMULT(NotlarYuzdelikBasari!$E273:$N273, Degerlendirme!K$4:K$13) / SUM(Degerlendirme!K$4:K$13), 0 ) +
        IFERROR( MMULT(NotlarYuzdelikBasari!$AL273:$AU273, Degerlendirme!K$15:K$24) / SUM(Degerlendirme!K$15:K$24), 0 )
    ) / 2,
    0
)</f>
        <v>0</v>
      </c>
    </row>
    <row r="274" spans="1:28" x14ac:dyDescent="0.25">
      <c r="A274" s="95">
        <v>272</v>
      </c>
      <c r="B274" s="141" t="str">
        <f>IF(Notlar!B274&lt;&gt;"",Notlar!B274,"")</f>
        <v/>
      </c>
      <c r="C274" s="142" t="str">
        <f>IF(Notlar!C274&lt;&gt;"",Notlar!C274,"")</f>
        <v/>
      </c>
      <c r="D274" s="183" t="str">
        <f>IF(Notlar!D274&lt;&gt;"",Notlar!D274,"")</f>
        <v/>
      </c>
      <c r="E274" s="208" cm="1">
        <f t="array" ref="E274">_xlfn.SINGLE(IFERROR(((MMULT(NotlarYuzdelikBasari!$E274:$N274,DersMatris_Degerlendirme!D$4:D$13)/(SUM(DersMatris_Degerlendirme!D$4:D$13)))+(MMULT(NotlarYuzdelikBasari!$AL274:$AU274,DersMatris_Degerlendirme!D$15:D$24)/(SUM(DersMatris_Degerlendirme!D$15:D$24))))/2,0))*(DersMatris!$C$12/100)</f>
        <v>0</v>
      </c>
      <c r="F274" s="208" cm="1">
        <f t="array" ref="F274">_xlfn.SINGLE(IFERROR(((MMULT(NotlarYuzdelikBasari!$E274:$N274,DersMatris_Degerlendirme!E$4:E$13)/(SUM(DersMatris_Degerlendirme!E$4:E$13)))+(MMULT(NotlarYuzdelikBasari!$AL274:$AU274,DersMatris_Degerlendirme!E$15:E$24)/(SUM(DersMatris_Degerlendirme!E$15:E$24))))/2,0))*(DersMatris!$D$12/100)</f>
        <v>0</v>
      </c>
      <c r="G274" s="204" cm="1">
        <f t="array" ref="G274">_xlfn.SINGLE(IFERROR(((MMULT(NotlarYuzdelikBasari!$E274:$N274,DersMatris_Degerlendirme!F$4:F$13)/(SUM(DersMatris_Degerlendirme!F$4:F$13)))+(MMULT(NotlarYuzdelikBasari!$AL274:$AU274,DersMatris_Degerlendirme!F$15:F$24)/(SUM(DersMatris_Degerlendirme!F$15:F$24))))/2,0))*(DersMatris!$E$12/100)</f>
        <v>0</v>
      </c>
      <c r="H274" s="204" cm="1">
        <f t="array" ref="H274">_xlfn.SINGLE(IFERROR(((MMULT(NotlarYuzdelikBasari!$E274:$N274,DersMatris_Degerlendirme!G$4:G$13)/(SUM(DersMatris_Degerlendirme!G$4:G$13)))+(MMULT(NotlarYuzdelikBasari!$AL274:$AU274,DersMatris_Degerlendirme!G$15:G$24)/(SUM(DersMatris_Degerlendirme!G$15:G$24))))/2,0))*(DersMatris!$F$12/100)</f>
        <v>0</v>
      </c>
      <c r="I274" s="204" cm="1">
        <f t="array" ref="I274">_xlfn.SINGLE(IFERROR(((MMULT(NotlarYuzdelikBasari!$E274:$N274,DersMatris_Degerlendirme!H$4:H$13)/(SUM(DersMatris_Degerlendirme!H$4:H$13)))+(MMULT(NotlarYuzdelikBasari!$AL274:$AU274,DersMatris_Degerlendirme!H$15:H$24)/(SUM(DersMatris_Degerlendirme!H$15:H$24))))/2,0))*(DersMatris!$G$12/100)</f>
        <v>0</v>
      </c>
      <c r="J274" s="204" cm="1">
        <f t="array" ref="J274">_xlfn.SINGLE(IFERROR(((MMULT(NotlarYuzdelikBasari!$E274:$N274,DersMatris_Degerlendirme!I$4:I$13)/(SUM(DersMatris_Degerlendirme!I$4:I$13)))+(MMULT(NotlarYuzdelikBasari!$AL274:$AU274,DersMatris_Degerlendirme!I$15:I$24)/(SUM(DersMatris_Degerlendirme!I$15:I$24))))/2,0))*(DersMatris!$H$12/100)</f>
        <v>0</v>
      </c>
      <c r="K274" s="204" cm="1">
        <f t="array" ref="K274">_xlfn.SINGLE(IFERROR(((MMULT(NotlarYuzdelikBasari!$E274:$N274,DersMatris_Degerlendirme!J$4:J$13)/(SUM(DersMatris_Degerlendirme!J$4:J$13)))+(MMULT(NotlarYuzdelikBasari!$AL274:$AU274,DersMatris_Degerlendirme!J$15:J$24)/(SUM(DersMatris_Degerlendirme!J$15:J$24))))/2,0))*(DersMatris!$I$12/100)</f>
        <v>0</v>
      </c>
      <c r="L274" s="204" cm="1">
        <f t="array" ref="L274">_xlfn.SINGLE(IFERROR(((MMULT(NotlarYuzdelikBasari!$E274:$N274,DersMatris_Degerlendirme!K$4:K$13)/(SUM(DersMatris_Degerlendirme!K$4:K$13)))+(MMULT(NotlarYuzdelikBasari!$AL274:$AU274,DersMatris_Degerlendirme!K$15:K$24)/(SUM(DersMatris_Degerlendirme!K$15:K$24))))/2,0))*(DersMatris!$J$12/100)</f>
        <v>0</v>
      </c>
      <c r="M274" s="204" cm="1">
        <f t="array" ref="M274">_xlfn.SINGLE(IFERROR(((MMULT(NotlarYuzdelikBasari!$E274:$N274,DersMatris_Degerlendirme!L$4:L$13)/(SUM(DersMatris_Degerlendirme!L$4:L$13)))+(MMULT(NotlarYuzdelikBasari!$AL274:$AU274,DersMatris_Degerlendirme!L$15:L$24)/(SUM(DersMatris_Degerlendirme!L$15:L$24))))/2,0))*(DersMatris!$K$12/100)</f>
        <v>0</v>
      </c>
      <c r="N274" s="204" cm="1">
        <f t="array" ref="N274">_xlfn.SINGLE(IFERROR(((MMULT(NotlarYuzdelikBasari!$E274:$N274,DersMatris_Degerlendirme!M$4:M$13)/(SUM(DersMatris_Degerlendirme!M$4:M$13)))+(MMULT(NotlarYuzdelikBasari!$AL274:$AU274,DersMatris_Degerlendirme!M$15:M$24)/(SUM(DersMatris_Degerlendirme!M$15:M$24))))/2,0))*(DersMatris!$L$12/100)</f>
        <v>0</v>
      </c>
      <c r="O274" s="204" cm="1">
        <f t="array" ref="O274">_xlfn.SINGLE(IFERROR(((MMULT(NotlarYuzdelikBasari!$E274:$N274,DersMatris_Degerlendirme!N$4:N$13)/(SUM(DersMatris_Degerlendirme!N$4:N$13)))+(MMULT(NotlarYuzdelikBasari!$AL274:$AU274,DersMatris_Degerlendirme!N$15:N$24)/(SUM(DersMatris_Degerlendirme!N$15:N$24))))/2,0))*(DersMatris!$M$12/100)</f>
        <v>0</v>
      </c>
      <c r="P274" s="204" cm="1">
        <f t="array" ref="P274">_xlfn.SINGLE(IFERROR(((MMULT(NotlarYuzdelikBasari!$E274:$N274,DersMatris_Degerlendirme!O$4:O$13)/(SUM(DersMatris_Degerlendirme!O$4:O$13)))+(MMULT(NotlarYuzdelikBasari!$AL274:$AU274,DersMatris_Degerlendirme!O$15:O$24)/(SUM(DersMatris_Degerlendirme!O$15:O$24))))/2,0))*(DersMatris!$N$12/100)</f>
        <v>0</v>
      </c>
      <c r="Q274" s="204" cm="1">
        <f t="array" ref="Q274">_xlfn.SINGLE(IFERROR(((MMULT(NotlarYuzdelikBasari!$E274:$N274,DersMatris_Degerlendirme!P$4:P$13)/(SUM(DersMatris_Degerlendirme!P$4:P$13)))+(MMULT(NotlarYuzdelikBasari!$AL274:$AU274,DersMatris_Degerlendirme!P$15:P$24)/(SUM(DersMatris_Degerlendirme!P$15:P$24))))/2,0))*(DersMatris!$O$12/100)</f>
        <v>0</v>
      </c>
      <c r="R274" s="204" cm="1">
        <f t="array" ref="R274">_xlfn.SINGLE(IFERROR(((MMULT(NotlarYuzdelikBasari!$E274:$N274,DersMatris_Degerlendirme!Q$4:Q$13)/(SUM(DersMatris_Degerlendirme!Q$4:Q$13)))+(MMULT(NotlarYuzdelikBasari!$AL274:$AU274,DersMatris_Degerlendirme!Q$15:Q$24)/(SUM(DersMatris_Degerlendirme!Q$15:Q$24))))/2,0))*(DersMatris!$P$12/100)</f>
        <v>0</v>
      </c>
      <c r="S274" s="204" cm="1">
        <f t="array" ref="S274">_xlfn.SINGLE(IFERROR(((MMULT(NotlarYuzdelikBasari!$E274:$N274,DersMatris_Degerlendirme!R$4:R$13)/(SUM(DersMatris_Degerlendirme!R$4:R$13)))+(MMULT(NotlarYuzdelikBasari!$AL274:$AU274,DersMatris_Degerlendirme!R$15:R$24)/(SUM(DersMatris_Degerlendirme!R$15:R$24))))/2,0))*(DersMatris!$Q$12/100)</f>
        <v>0</v>
      </c>
      <c r="U274" s="188">
        <f>IFERROR(
    (
        IFERROR( MMULT(NotlarYuzdelikBasari!$E274:$N274, Degerlendirme!D$4:D$13) / SUM(Degerlendirme!D$4:D$13), 0 ) +
        IFERROR( MMULT(NotlarYuzdelikBasari!$AL274:$AU274, Degerlendirme!D$15:D$24) / SUM(Degerlendirme!D$15:D$24), 0 )
    ) / 2,
    0
)</f>
        <v>0</v>
      </c>
      <c r="V274" s="188">
        <f>IFERROR(
    (
        IFERROR( MMULT(NotlarYuzdelikBasari!$E274:$N274, Degerlendirme!E$4:E$13) / SUM(Degerlendirme!E$4:E$13), 0 ) +
        IFERROR( MMULT(NotlarYuzdelikBasari!$AL274:$AU274, Degerlendirme!E$15:E$24) / SUM(Degerlendirme!E$15:E$24), 0 )
    ) / 2,
    0
)</f>
        <v>0</v>
      </c>
      <c r="W274" s="188">
        <f>IFERROR(
    (
        IFERROR( MMULT(NotlarYuzdelikBasari!$E274:$N274, Degerlendirme!F$4:F$13) / SUM(Degerlendirme!F$4:F$13), 0 ) +
        IFERROR( MMULT(NotlarYuzdelikBasari!$AL274:$AU274, Degerlendirme!F$15:F$24) / SUM(Degerlendirme!F$15:F$24), 0 )
    ) / 2,
    0
)</f>
        <v>0</v>
      </c>
      <c r="X274" s="188">
        <f>IFERROR(
    (
        IFERROR( MMULT(NotlarYuzdelikBasari!$E274:$N274, Degerlendirme!G$4:G$13) / SUM(Degerlendirme!G$4:G$13), 0 ) +
        IFERROR( MMULT(NotlarYuzdelikBasari!$AL274:$AU274, Degerlendirme!G$15:G$24) / SUM(Degerlendirme!G$15:G$24), 0 )
    ) / 2,
    0
)</f>
        <v>0</v>
      </c>
      <c r="Y274" s="188">
        <f>IFERROR(
    (
        IFERROR( MMULT(NotlarYuzdelikBasari!$E274:$N274, Degerlendirme!H$4:H$13) / SUM(Degerlendirme!H$4:H$13), 0 ) +
        IFERROR( MMULT(NotlarYuzdelikBasari!$AL274:$AU274, Degerlendirme!H$15:H$24) / SUM(Degerlendirme!H$15:H$24), 0 )
    ) / 2,
    0
)</f>
        <v>0</v>
      </c>
      <c r="Z274" s="188">
        <f>IFERROR(
    (
        IFERROR( MMULT(NotlarYuzdelikBasari!$E274:$N274, Degerlendirme!I$4:I$13) / SUM(Degerlendirme!I$4:I$13), 0 ) +
        IFERROR( MMULT(NotlarYuzdelikBasari!$AL274:$AU274, Degerlendirme!I$15:I$24) / SUM(Degerlendirme!I$15:I$24), 0 )
    ) / 2,
    0
)</f>
        <v>0</v>
      </c>
      <c r="AA274" s="188">
        <f>IFERROR(
    (
        IFERROR( MMULT(NotlarYuzdelikBasari!$E274:$N274, Degerlendirme!J$4:J$13) / SUM(Degerlendirme!J$4:J$13), 0 ) +
        IFERROR( MMULT(NotlarYuzdelikBasari!$AL274:$AU274, Degerlendirme!J$15:J$24) / SUM(Degerlendirme!J$15:J$24), 0 )
    ) / 2,
    0
)</f>
        <v>0</v>
      </c>
      <c r="AB274" s="188">
        <f>IFERROR(
    (
        IFERROR( MMULT(NotlarYuzdelikBasari!$E274:$N274, Degerlendirme!K$4:K$13) / SUM(Degerlendirme!K$4:K$13), 0 ) +
        IFERROR( MMULT(NotlarYuzdelikBasari!$AL274:$AU274, Degerlendirme!K$15:K$24) / SUM(Degerlendirme!K$15:K$24), 0 )
    ) / 2,
    0
)</f>
        <v>0</v>
      </c>
    </row>
    <row r="275" spans="1:28" x14ac:dyDescent="0.25">
      <c r="A275" s="94">
        <v>273</v>
      </c>
      <c r="B275" s="143" t="str">
        <f>IF(Notlar!B275&lt;&gt;"",Notlar!B275,"")</f>
        <v/>
      </c>
      <c r="C275" s="144" t="str">
        <f>IF(Notlar!C275&lt;&gt;"",Notlar!C275,"")</f>
        <v/>
      </c>
      <c r="D275" s="184" t="str">
        <f>IF(Notlar!D275&lt;&gt;"",Notlar!D275,"")</f>
        <v/>
      </c>
      <c r="E275" s="208" cm="1">
        <f t="array" ref="E275">_xlfn.SINGLE(IFERROR(((MMULT(NotlarYuzdelikBasari!$E275:$N275,DersMatris_Degerlendirme!D$4:D$13)/(SUM(DersMatris_Degerlendirme!D$4:D$13)))+(MMULT(NotlarYuzdelikBasari!$AL275:$AU275,DersMatris_Degerlendirme!D$15:D$24)/(SUM(DersMatris_Degerlendirme!D$15:D$24))))/2,0))*(DersMatris!$C$12/100)</f>
        <v>0</v>
      </c>
      <c r="F275" s="208" cm="1">
        <f t="array" ref="F275">_xlfn.SINGLE(IFERROR(((MMULT(NotlarYuzdelikBasari!$E275:$N275,DersMatris_Degerlendirme!E$4:E$13)/(SUM(DersMatris_Degerlendirme!E$4:E$13)))+(MMULT(NotlarYuzdelikBasari!$AL275:$AU275,DersMatris_Degerlendirme!E$15:E$24)/(SUM(DersMatris_Degerlendirme!E$15:E$24))))/2,0))*(DersMatris!$D$12/100)</f>
        <v>0</v>
      </c>
      <c r="G275" s="204" cm="1">
        <f t="array" ref="G275">_xlfn.SINGLE(IFERROR(((MMULT(NotlarYuzdelikBasari!$E275:$N275,DersMatris_Degerlendirme!F$4:F$13)/(SUM(DersMatris_Degerlendirme!F$4:F$13)))+(MMULT(NotlarYuzdelikBasari!$AL275:$AU275,DersMatris_Degerlendirme!F$15:F$24)/(SUM(DersMatris_Degerlendirme!F$15:F$24))))/2,0))*(DersMatris!$E$12/100)</f>
        <v>0</v>
      </c>
      <c r="H275" s="204" cm="1">
        <f t="array" ref="H275">_xlfn.SINGLE(IFERROR(((MMULT(NotlarYuzdelikBasari!$E275:$N275,DersMatris_Degerlendirme!G$4:G$13)/(SUM(DersMatris_Degerlendirme!G$4:G$13)))+(MMULT(NotlarYuzdelikBasari!$AL275:$AU275,DersMatris_Degerlendirme!G$15:G$24)/(SUM(DersMatris_Degerlendirme!G$15:G$24))))/2,0))*(DersMatris!$F$12/100)</f>
        <v>0</v>
      </c>
      <c r="I275" s="204" cm="1">
        <f t="array" ref="I275">_xlfn.SINGLE(IFERROR(((MMULT(NotlarYuzdelikBasari!$E275:$N275,DersMatris_Degerlendirme!H$4:H$13)/(SUM(DersMatris_Degerlendirme!H$4:H$13)))+(MMULT(NotlarYuzdelikBasari!$AL275:$AU275,DersMatris_Degerlendirme!H$15:H$24)/(SUM(DersMatris_Degerlendirme!H$15:H$24))))/2,0))*(DersMatris!$G$12/100)</f>
        <v>0</v>
      </c>
      <c r="J275" s="204" cm="1">
        <f t="array" ref="J275">_xlfn.SINGLE(IFERROR(((MMULT(NotlarYuzdelikBasari!$E275:$N275,DersMatris_Degerlendirme!I$4:I$13)/(SUM(DersMatris_Degerlendirme!I$4:I$13)))+(MMULT(NotlarYuzdelikBasari!$AL275:$AU275,DersMatris_Degerlendirme!I$15:I$24)/(SUM(DersMatris_Degerlendirme!I$15:I$24))))/2,0))*(DersMatris!$H$12/100)</f>
        <v>0</v>
      </c>
      <c r="K275" s="204" cm="1">
        <f t="array" ref="K275">_xlfn.SINGLE(IFERROR(((MMULT(NotlarYuzdelikBasari!$E275:$N275,DersMatris_Degerlendirme!J$4:J$13)/(SUM(DersMatris_Degerlendirme!J$4:J$13)))+(MMULT(NotlarYuzdelikBasari!$AL275:$AU275,DersMatris_Degerlendirme!J$15:J$24)/(SUM(DersMatris_Degerlendirme!J$15:J$24))))/2,0))*(DersMatris!$I$12/100)</f>
        <v>0</v>
      </c>
      <c r="L275" s="204" cm="1">
        <f t="array" ref="L275">_xlfn.SINGLE(IFERROR(((MMULT(NotlarYuzdelikBasari!$E275:$N275,DersMatris_Degerlendirme!K$4:K$13)/(SUM(DersMatris_Degerlendirme!K$4:K$13)))+(MMULT(NotlarYuzdelikBasari!$AL275:$AU275,DersMatris_Degerlendirme!K$15:K$24)/(SUM(DersMatris_Degerlendirme!K$15:K$24))))/2,0))*(DersMatris!$J$12/100)</f>
        <v>0</v>
      </c>
      <c r="M275" s="204" cm="1">
        <f t="array" ref="M275">_xlfn.SINGLE(IFERROR(((MMULT(NotlarYuzdelikBasari!$E275:$N275,DersMatris_Degerlendirme!L$4:L$13)/(SUM(DersMatris_Degerlendirme!L$4:L$13)))+(MMULT(NotlarYuzdelikBasari!$AL275:$AU275,DersMatris_Degerlendirme!L$15:L$24)/(SUM(DersMatris_Degerlendirme!L$15:L$24))))/2,0))*(DersMatris!$K$12/100)</f>
        <v>0</v>
      </c>
      <c r="N275" s="204" cm="1">
        <f t="array" ref="N275">_xlfn.SINGLE(IFERROR(((MMULT(NotlarYuzdelikBasari!$E275:$N275,DersMatris_Degerlendirme!M$4:M$13)/(SUM(DersMatris_Degerlendirme!M$4:M$13)))+(MMULT(NotlarYuzdelikBasari!$AL275:$AU275,DersMatris_Degerlendirme!M$15:M$24)/(SUM(DersMatris_Degerlendirme!M$15:M$24))))/2,0))*(DersMatris!$L$12/100)</f>
        <v>0</v>
      </c>
      <c r="O275" s="204" cm="1">
        <f t="array" ref="O275">_xlfn.SINGLE(IFERROR(((MMULT(NotlarYuzdelikBasari!$E275:$N275,DersMatris_Degerlendirme!N$4:N$13)/(SUM(DersMatris_Degerlendirme!N$4:N$13)))+(MMULT(NotlarYuzdelikBasari!$AL275:$AU275,DersMatris_Degerlendirme!N$15:N$24)/(SUM(DersMatris_Degerlendirme!N$15:N$24))))/2,0))*(DersMatris!$M$12/100)</f>
        <v>0</v>
      </c>
      <c r="P275" s="204" cm="1">
        <f t="array" ref="P275">_xlfn.SINGLE(IFERROR(((MMULT(NotlarYuzdelikBasari!$E275:$N275,DersMatris_Degerlendirme!O$4:O$13)/(SUM(DersMatris_Degerlendirme!O$4:O$13)))+(MMULT(NotlarYuzdelikBasari!$AL275:$AU275,DersMatris_Degerlendirme!O$15:O$24)/(SUM(DersMatris_Degerlendirme!O$15:O$24))))/2,0))*(DersMatris!$N$12/100)</f>
        <v>0</v>
      </c>
      <c r="Q275" s="204" cm="1">
        <f t="array" ref="Q275">_xlfn.SINGLE(IFERROR(((MMULT(NotlarYuzdelikBasari!$E275:$N275,DersMatris_Degerlendirme!P$4:P$13)/(SUM(DersMatris_Degerlendirme!P$4:P$13)))+(MMULT(NotlarYuzdelikBasari!$AL275:$AU275,DersMatris_Degerlendirme!P$15:P$24)/(SUM(DersMatris_Degerlendirme!P$15:P$24))))/2,0))*(DersMatris!$O$12/100)</f>
        <v>0</v>
      </c>
      <c r="R275" s="204" cm="1">
        <f t="array" ref="R275">_xlfn.SINGLE(IFERROR(((MMULT(NotlarYuzdelikBasari!$E275:$N275,DersMatris_Degerlendirme!Q$4:Q$13)/(SUM(DersMatris_Degerlendirme!Q$4:Q$13)))+(MMULT(NotlarYuzdelikBasari!$AL275:$AU275,DersMatris_Degerlendirme!Q$15:Q$24)/(SUM(DersMatris_Degerlendirme!Q$15:Q$24))))/2,0))*(DersMatris!$P$12/100)</f>
        <v>0</v>
      </c>
      <c r="S275" s="204" cm="1">
        <f t="array" ref="S275">_xlfn.SINGLE(IFERROR(((MMULT(NotlarYuzdelikBasari!$E275:$N275,DersMatris_Degerlendirme!R$4:R$13)/(SUM(DersMatris_Degerlendirme!R$4:R$13)))+(MMULT(NotlarYuzdelikBasari!$AL275:$AU275,DersMatris_Degerlendirme!R$15:R$24)/(SUM(DersMatris_Degerlendirme!R$15:R$24))))/2,0))*(DersMatris!$Q$12/100)</f>
        <v>0</v>
      </c>
      <c r="U275" s="188">
        <f>IFERROR(
    (
        IFERROR( MMULT(NotlarYuzdelikBasari!$E275:$N275, Degerlendirme!D$4:D$13) / SUM(Degerlendirme!D$4:D$13), 0 ) +
        IFERROR( MMULT(NotlarYuzdelikBasari!$AL275:$AU275, Degerlendirme!D$15:D$24) / SUM(Degerlendirme!D$15:D$24), 0 )
    ) / 2,
    0
)</f>
        <v>0</v>
      </c>
      <c r="V275" s="188">
        <f>IFERROR(
    (
        IFERROR( MMULT(NotlarYuzdelikBasari!$E275:$N275, Degerlendirme!E$4:E$13) / SUM(Degerlendirme!E$4:E$13), 0 ) +
        IFERROR( MMULT(NotlarYuzdelikBasari!$AL275:$AU275, Degerlendirme!E$15:E$24) / SUM(Degerlendirme!E$15:E$24), 0 )
    ) / 2,
    0
)</f>
        <v>0</v>
      </c>
      <c r="W275" s="188">
        <f>IFERROR(
    (
        IFERROR( MMULT(NotlarYuzdelikBasari!$E275:$N275, Degerlendirme!F$4:F$13) / SUM(Degerlendirme!F$4:F$13), 0 ) +
        IFERROR( MMULT(NotlarYuzdelikBasari!$AL275:$AU275, Degerlendirme!F$15:F$24) / SUM(Degerlendirme!F$15:F$24), 0 )
    ) / 2,
    0
)</f>
        <v>0</v>
      </c>
      <c r="X275" s="188">
        <f>IFERROR(
    (
        IFERROR( MMULT(NotlarYuzdelikBasari!$E275:$N275, Degerlendirme!G$4:G$13) / SUM(Degerlendirme!G$4:G$13), 0 ) +
        IFERROR( MMULT(NotlarYuzdelikBasari!$AL275:$AU275, Degerlendirme!G$15:G$24) / SUM(Degerlendirme!G$15:G$24), 0 )
    ) / 2,
    0
)</f>
        <v>0</v>
      </c>
      <c r="Y275" s="188">
        <f>IFERROR(
    (
        IFERROR( MMULT(NotlarYuzdelikBasari!$E275:$N275, Degerlendirme!H$4:H$13) / SUM(Degerlendirme!H$4:H$13), 0 ) +
        IFERROR( MMULT(NotlarYuzdelikBasari!$AL275:$AU275, Degerlendirme!H$15:H$24) / SUM(Degerlendirme!H$15:H$24), 0 )
    ) / 2,
    0
)</f>
        <v>0</v>
      </c>
      <c r="Z275" s="188">
        <f>IFERROR(
    (
        IFERROR( MMULT(NotlarYuzdelikBasari!$E275:$N275, Degerlendirme!I$4:I$13) / SUM(Degerlendirme!I$4:I$13), 0 ) +
        IFERROR( MMULT(NotlarYuzdelikBasari!$AL275:$AU275, Degerlendirme!I$15:I$24) / SUM(Degerlendirme!I$15:I$24), 0 )
    ) / 2,
    0
)</f>
        <v>0</v>
      </c>
      <c r="AA275" s="188">
        <f>IFERROR(
    (
        IFERROR( MMULT(NotlarYuzdelikBasari!$E275:$N275, Degerlendirme!J$4:J$13) / SUM(Degerlendirme!J$4:J$13), 0 ) +
        IFERROR( MMULT(NotlarYuzdelikBasari!$AL275:$AU275, Degerlendirme!J$15:J$24) / SUM(Degerlendirme!J$15:J$24), 0 )
    ) / 2,
    0
)</f>
        <v>0</v>
      </c>
      <c r="AB275" s="188">
        <f>IFERROR(
    (
        IFERROR( MMULT(NotlarYuzdelikBasari!$E275:$N275, Degerlendirme!K$4:K$13) / SUM(Degerlendirme!K$4:K$13), 0 ) +
        IFERROR( MMULT(NotlarYuzdelikBasari!$AL275:$AU275, Degerlendirme!K$15:K$24) / SUM(Degerlendirme!K$15:K$24), 0 )
    ) / 2,
    0
)</f>
        <v>0</v>
      </c>
    </row>
    <row r="276" spans="1:28" x14ac:dyDescent="0.25">
      <c r="A276" s="95">
        <v>274</v>
      </c>
      <c r="B276" s="141" t="str">
        <f>IF(Notlar!B276&lt;&gt;"",Notlar!B276,"")</f>
        <v/>
      </c>
      <c r="C276" s="142" t="str">
        <f>IF(Notlar!C276&lt;&gt;"",Notlar!C276,"")</f>
        <v/>
      </c>
      <c r="D276" s="183" t="str">
        <f>IF(Notlar!D276&lt;&gt;"",Notlar!D276,"")</f>
        <v/>
      </c>
      <c r="E276" s="208" cm="1">
        <f t="array" ref="E276">_xlfn.SINGLE(IFERROR(((MMULT(NotlarYuzdelikBasari!$E276:$N276,DersMatris_Degerlendirme!D$4:D$13)/(SUM(DersMatris_Degerlendirme!D$4:D$13)))+(MMULT(NotlarYuzdelikBasari!$AL276:$AU276,DersMatris_Degerlendirme!D$15:D$24)/(SUM(DersMatris_Degerlendirme!D$15:D$24))))/2,0))*(DersMatris!$C$12/100)</f>
        <v>0</v>
      </c>
      <c r="F276" s="208" cm="1">
        <f t="array" ref="F276">_xlfn.SINGLE(IFERROR(((MMULT(NotlarYuzdelikBasari!$E276:$N276,DersMatris_Degerlendirme!E$4:E$13)/(SUM(DersMatris_Degerlendirme!E$4:E$13)))+(MMULT(NotlarYuzdelikBasari!$AL276:$AU276,DersMatris_Degerlendirme!E$15:E$24)/(SUM(DersMatris_Degerlendirme!E$15:E$24))))/2,0))*(DersMatris!$D$12/100)</f>
        <v>0</v>
      </c>
      <c r="G276" s="204" cm="1">
        <f t="array" ref="G276">_xlfn.SINGLE(IFERROR(((MMULT(NotlarYuzdelikBasari!$E276:$N276,DersMatris_Degerlendirme!F$4:F$13)/(SUM(DersMatris_Degerlendirme!F$4:F$13)))+(MMULT(NotlarYuzdelikBasari!$AL276:$AU276,DersMatris_Degerlendirme!F$15:F$24)/(SUM(DersMatris_Degerlendirme!F$15:F$24))))/2,0))*(DersMatris!$E$12/100)</f>
        <v>0</v>
      </c>
      <c r="H276" s="204" cm="1">
        <f t="array" ref="H276">_xlfn.SINGLE(IFERROR(((MMULT(NotlarYuzdelikBasari!$E276:$N276,DersMatris_Degerlendirme!G$4:G$13)/(SUM(DersMatris_Degerlendirme!G$4:G$13)))+(MMULT(NotlarYuzdelikBasari!$AL276:$AU276,DersMatris_Degerlendirme!G$15:G$24)/(SUM(DersMatris_Degerlendirme!G$15:G$24))))/2,0))*(DersMatris!$F$12/100)</f>
        <v>0</v>
      </c>
      <c r="I276" s="204" cm="1">
        <f t="array" ref="I276">_xlfn.SINGLE(IFERROR(((MMULT(NotlarYuzdelikBasari!$E276:$N276,DersMatris_Degerlendirme!H$4:H$13)/(SUM(DersMatris_Degerlendirme!H$4:H$13)))+(MMULT(NotlarYuzdelikBasari!$AL276:$AU276,DersMatris_Degerlendirme!H$15:H$24)/(SUM(DersMatris_Degerlendirme!H$15:H$24))))/2,0))*(DersMatris!$G$12/100)</f>
        <v>0</v>
      </c>
      <c r="J276" s="204" cm="1">
        <f t="array" ref="J276">_xlfn.SINGLE(IFERROR(((MMULT(NotlarYuzdelikBasari!$E276:$N276,DersMatris_Degerlendirme!I$4:I$13)/(SUM(DersMatris_Degerlendirme!I$4:I$13)))+(MMULT(NotlarYuzdelikBasari!$AL276:$AU276,DersMatris_Degerlendirme!I$15:I$24)/(SUM(DersMatris_Degerlendirme!I$15:I$24))))/2,0))*(DersMatris!$H$12/100)</f>
        <v>0</v>
      </c>
      <c r="K276" s="204" cm="1">
        <f t="array" ref="K276">_xlfn.SINGLE(IFERROR(((MMULT(NotlarYuzdelikBasari!$E276:$N276,DersMatris_Degerlendirme!J$4:J$13)/(SUM(DersMatris_Degerlendirme!J$4:J$13)))+(MMULT(NotlarYuzdelikBasari!$AL276:$AU276,DersMatris_Degerlendirme!J$15:J$24)/(SUM(DersMatris_Degerlendirme!J$15:J$24))))/2,0))*(DersMatris!$I$12/100)</f>
        <v>0</v>
      </c>
      <c r="L276" s="204" cm="1">
        <f t="array" ref="L276">_xlfn.SINGLE(IFERROR(((MMULT(NotlarYuzdelikBasari!$E276:$N276,DersMatris_Degerlendirme!K$4:K$13)/(SUM(DersMatris_Degerlendirme!K$4:K$13)))+(MMULT(NotlarYuzdelikBasari!$AL276:$AU276,DersMatris_Degerlendirme!K$15:K$24)/(SUM(DersMatris_Degerlendirme!K$15:K$24))))/2,0))*(DersMatris!$J$12/100)</f>
        <v>0</v>
      </c>
      <c r="M276" s="204" cm="1">
        <f t="array" ref="M276">_xlfn.SINGLE(IFERROR(((MMULT(NotlarYuzdelikBasari!$E276:$N276,DersMatris_Degerlendirme!L$4:L$13)/(SUM(DersMatris_Degerlendirme!L$4:L$13)))+(MMULT(NotlarYuzdelikBasari!$AL276:$AU276,DersMatris_Degerlendirme!L$15:L$24)/(SUM(DersMatris_Degerlendirme!L$15:L$24))))/2,0))*(DersMatris!$K$12/100)</f>
        <v>0</v>
      </c>
      <c r="N276" s="204" cm="1">
        <f t="array" ref="N276">_xlfn.SINGLE(IFERROR(((MMULT(NotlarYuzdelikBasari!$E276:$N276,DersMatris_Degerlendirme!M$4:M$13)/(SUM(DersMatris_Degerlendirme!M$4:M$13)))+(MMULT(NotlarYuzdelikBasari!$AL276:$AU276,DersMatris_Degerlendirme!M$15:M$24)/(SUM(DersMatris_Degerlendirme!M$15:M$24))))/2,0))*(DersMatris!$L$12/100)</f>
        <v>0</v>
      </c>
      <c r="O276" s="204" cm="1">
        <f t="array" ref="O276">_xlfn.SINGLE(IFERROR(((MMULT(NotlarYuzdelikBasari!$E276:$N276,DersMatris_Degerlendirme!N$4:N$13)/(SUM(DersMatris_Degerlendirme!N$4:N$13)))+(MMULT(NotlarYuzdelikBasari!$AL276:$AU276,DersMatris_Degerlendirme!N$15:N$24)/(SUM(DersMatris_Degerlendirme!N$15:N$24))))/2,0))*(DersMatris!$M$12/100)</f>
        <v>0</v>
      </c>
      <c r="P276" s="204" cm="1">
        <f t="array" ref="P276">_xlfn.SINGLE(IFERROR(((MMULT(NotlarYuzdelikBasari!$E276:$N276,DersMatris_Degerlendirme!O$4:O$13)/(SUM(DersMatris_Degerlendirme!O$4:O$13)))+(MMULT(NotlarYuzdelikBasari!$AL276:$AU276,DersMatris_Degerlendirme!O$15:O$24)/(SUM(DersMatris_Degerlendirme!O$15:O$24))))/2,0))*(DersMatris!$N$12/100)</f>
        <v>0</v>
      </c>
      <c r="Q276" s="204" cm="1">
        <f t="array" ref="Q276">_xlfn.SINGLE(IFERROR(((MMULT(NotlarYuzdelikBasari!$E276:$N276,DersMatris_Degerlendirme!P$4:P$13)/(SUM(DersMatris_Degerlendirme!P$4:P$13)))+(MMULT(NotlarYuzdelikBasari!$AL276:$AU276,DersMatris_Degerlendirme!P$15:P$24)/(SUM(DersMatris_Degerlendirme!P$15:P$24))))/2,0))*(DersMatris!$O$12/100)</f>
        <v>0</v>
      </c>
      <c r="R276" s="204" cm="1">
        <f t="array" ref="R276">_xlfn.SINGLE(IFERROR(((MMULT(NotlarYuzdelikBasari!$E276:$N276,DersMatris_Degerlendirme!Q$4:Q$13)/(SUM(DersMatris_Degerlendirme!Q$4:Q$13)))+(MMULT(NotlarYuzdelikBasari!$AL276:$AU276,DersMatris_Degerlendirme!Q$15:Q$24)/(SUM(DersMatris_Degerlendirme!Q$15:Q$24))))/2,0))*(DersMatris!$P$12/100)</f>
        <v>0</v>
      </c>
      <c r="S276" s="204" cm="1">
        <f t="array" ref="S276">_xlfn.SINGLE(IFERROR(((MMULT(NotlarYuzdelikBasari!$E276:$N276,DersMatris_Degerlendirme!R$4:R$13)/(SUM(DersMatris_Degerlendirme!R$4:R$13)))+(MMULT(NotlarYuzdelikBasari!$AL276:$AU276,DersMatris_Degerlendirme!R$15:R$24)/(SUM(DersMatris_Degerlendirme!R$15:R$24))))/2,0))*(DersMatris!$Q$12/100)</f>
        <v>0</v>
      </c>
      <c r="U276" s="188">
        <f>IFERROR(
    (
        IFERROR( MMULT(NotlarYuzdelikBasari!$E276:$N276, Degerlendirme!D$4:D$13) / SUM(Degerlendirme!D$4:D$13), 0 ) +
        IFERROR( MMULT(NotlarYuzdelikBasari!$AL276:$AU276, Degerlendirme!D$15:D$24) / SUM(Degerlendirme!D$15:D$24), 0 )
    ) / 2,
    0
)</f>
        <v>0</v>
      </c>
      <c r="V276" s="188">
        <f>IFERROR(
    (
        IFERROR( MMULT(NotlarYuzdelikBasari!$E276:$N276, Degerlendirme!E$4:E$13) / SUM(Degerlendirme!E$4:E$13), 0 ) +
        IFERROR( MMULT(NotlarYuzdelikBasari!$AL276:$AU276, Degerlendirme!E$15:E$24) / SUM(Degerlendirme!E$15:E$24), 0 )
    ) / 2,
    0
)</f>
        <v>0</v>
      </c>
      <c r="W276" s="188">
        <f>IFERROR(
    (
        IFERROR( MMULT(NotlarYuzdelikBasari!$E276:$N276, Degerlendirme!F$4:F$13) / SUM(Degerlendirme!F$4:F$13), 0 ) +
        IFERROR( MMULT(NotlarYuzdelikBasari!$AL276:$AU276, Degerlendirme!F$15:F$24) / SUM(Degerlendirme!F$15:F$24), 0 )
    ) / 2,
    0
)</f>
        <v>0</v>
      </c>
      <c r="X276" s="188">
        <f>IFERROR(
    (
        IFERROR( MMULT(NotlarYuzdelikBasari!$E276:$N276, Degerlendirme!G$4:G$13) / SUM(Degerlendirme!G$4:G$13), 0 ) +
        IFERROR( MMULT(NotlarYuzdelikBasari!$AL276:$AU276, Degerlendirme!G$15:G$24) / SUM(Degerlendirme!G$15:G$24), 0 )
    ) / 2,
    0
)</f>
        <v>0</v>
      </c>
      <c r="Y276" s="188">
        <f>IFERROR(
    (
        IFERROR( MMULT(NotlarYuzdelikBasari!$E276:$N276, Degerlendirme!H$4:H$13) / SUM(Degerlendirme!H$4:H$13), 0 ) +
        IFERROR( MMULT(NotlarYuzdelikBasari!$AL276:$AU276, Degerlendirme!H$15:H$24) / SUM(Degerlendirme!H$15:H$24), 0 )
    ) / 2,
    0
)</f>
        <v>0</v>
      </c>
      <c r="Z276" s="188">
        <f>IFERROR(
    (
        IFERROR( MMULT(NotlarYuzdelikBasari!$E276:$N276, Degerlendirme!I$4:I$13) / SUM(Degerlendirme!I$4:I$13), 0 ) +
        IFERROR( MMULT(NotlarYuzdelikBasari!$AL276:$AU276, Degerlendirme!I$15:I$24) / SUM(Degerlendirme!I$15:I$24), 0 )
    ) / 2,
    0
)</f>
        <v>0</v>
      </c>
      <c r="AA276" s="188">
        <f>IFERROR(
    (
        IFERROR( MMULT(NotlarYuzdelikBasari!$E276:$N276, Degerlendirme!J$4:J$13) / SUM(Degerlendirme!J$4:J$13), 0 ) +
        IFERROR( MMULT(NotlarYuzdelikBasari!$AL276:$AU276, Degerlendirme!J$15:J$24) / SUM(Degerlendirme!J$15:J$24), 0 )
    ) / 2,
    0
)</f>
        <v>0</v>
      </c>
      <c r="AB276" s="188">
        <f>IFERROR(
    (
        IFERROR( MMULT(NotlarYuzdelikBasari!$E276:$N276, Degerlendirme!K$4:K$13) / SUM(Degerlendirme!K$4:K$13), 0 ) +
        IFERROR( MMULT(NotlarYuzdelikBasari!$AL276:$AU276, Degerlendirme!K$15:K$24) / SUM(Degerlendirme!K$15:K$24), 0 )
    ) / 2,
    0
)</f>
        <v>0</v>
      </c>
    </row>
    <row r="277" spans="1:28" x14ac:dyDescent="0.25">
      <c r="A277" s="94">
        <v>275</v>
      </c>
      <c r="B277" s="143" t="str">
        <f>IF(Notlar!B277&lt;&gt;"",Notlar!B277,"")</f>
        <v/>
      </c>
      <c r="C277" s="144" t="str">
        <f>IF(Notlar!C277&lt;&gt;"",Notlar!C277,"")</f>
        <v/>
      </c>
      <c r="D277" s="184" t="str">
        <f>IF(Notlar!D277&lt;&gt;"",Notlar!D277,"")</f>
        <v/>
      </c>
      <c r="E277" s="208" cm="1">
        <f t="array" ref="E277">_xlfn.SINGLE(IFERROR(((MMULT(NotlarYuzdelikBasari!$E277:$N277,DersMatris_Degerlendirme!D$4:D$13)/(SUM(DersMatris_Degerlendirme!D$4:D$13)))+(MMULT(NotlarYuzdelikBasari!$AL277:$AU277,DersMatris_Degerlendirme!D$15:D$24)/(SUM(DersMatris_Degerlendirme!D$15:D$24))))/2,0))*(DersMatris!$C$12/100)</f>
        <v>0</v>
      </c>
      <c r="F277" s="208" cm="1">
        <f t="array" ref="F277">_xlfn.SINGLE(IFERROR(((MMULT(NotlarYuzdelikBasari!$E277:$N277,DersMatris_Degerlendirme!E$4:E$13)/(SUM(DersMatris_Degerlendirme!E$4:E$13)))+(MMULT(NotlarYuzdelikBasari!$AL277:$AU277,DersMatris_Degerlendirme!E$15:E$24)/(SUM(DersMatris_Degerlendirme!E$15:E$24))))/2,0))*(DersMatris!$D$12/100)</f>
        <v>0</v>
      </c>
      <c r="G277" s="204" cm="1">
        <f t="array" ref="G277">_xlfn.SINGLE(IFERROR(((MMULT(NotlarYuzdelikBasari!$E277:$N277,DersMatris_Degerlendirme!F$4:F$13)/(SUM(DersMatris_Degerlendirme!F$4:F$13)))+(MMULT(NotlarYuzdelikBasari!$AL277:$AU277,DersMatris_Degerlendirme!F$15:F$24)/(SUM(DersMatris_Degerlendirme!F$15:F$24))))/2,0))*(DersMatris!$E$12/100)</f>
        <v>0</v>
      </c>
      <c r="H277" s="204" cm="1">
        <f t="array" ref="H277">_xlfn.SINGLE(IFERROR(((MMULT(NotlarYuzdelikBasari!$E277:$N277,DersMatris_Degerlendirme!G$4:G$13)/(SUM(DersMatris_Degerlendirme!G$4:G$13)))+(MMULT(NotlarYuzdelikBasari!$AL277:$AU277,DersMatris_Degerlendirme!G$15:G$24)/(SUM(DersMatris_Degerlendirme!G$15:G$24))))/2,0))*(DersMatris!$F$12/100)</f>
        <v>0</v>
      </c>
      <c r="I277" s="204" cm="1">
        <f t="array" ref="I277">_xlfn.SINGLE(IFERROR(((MMULT(NotlarYuzdelikBasari!$E277:$N277,DersMatris_Degerlendirme!H$4:H$13)/(SUM(DersMatris_Degerlendirme!H$4:H$13)))+(MMULT(NotlarYuzdelikBasari!$AL277:$AU277,DersMatris_Degerlendirme!H$15:H$24)/(SUM(DersMatris_Degerlendirme!H$15:H$24))))/2,0))*(DersMatris!$G$12/100)</f>
        <v>0</v>
      </c>
      <c r="J277" s="204" cm="1">
        <f t="array" ref="J277">_xlfn.SINGLE(IFERROR(((MMULT(NotlarYuzdelikBasari!$E277:$N277,DersMatris_Degerlendirme!I$4:I$13)/(SUM(DersMatris_Degerlendirme!I$4:I$13)))+(MMULT(NotlarYuzdelikBasari!$AL277:$AU277,DersMatris_Degerlendirme!I$15:I$24)/(SUM(DersMatris_Degerlendirme!I$15:I$24))))/2,0))*(DersMatris!$H$12/100)</f>
        <v>0</v>
      </c>
      <c r="K277" s="204" cm="1">
        <f t="array" ref="K277">_xlfn.SINGLE(IFERROR(((MMULT(NotlarYuzdelikBasari!$E277:$N277,DersMatris_Degerlendirme!J$4:J$13)/(SUM(DersMatris_Degerlendirme!J$4:J$13)))+(MMULT(NotlarYuzdelikBasari!$AL277:$AU277,DersMatris_Degerlendirme!J$15:J$24)/(SUM(DersMatris_Degerlendirme!J$15:J$24))))/2,0))*(DersMatris!$I$12/100)</f>
        <v>0</v>
      </c>
      <c r="L277" s="204" cm="1">
        <f t="array" ref="L277">_xlfn.SINGLE(IFERROR(((MMULT(NotlarYuzdelikBasari!$E277:$N277,DersMatris_Degerlendirme!K$4:K$13)/(SUM(DersMatris_Degerlendirme!K$4:K$13)))+(MMULT(NotlarYuzdelikBasari!$AL277:$AU277,DersMatris_Degerlendirme!K$15:K$24)/(SUM(DersMatris_Degerlendirme!K$15:K$24))))/2,0))*(DersMatris!$J$12/100)</f>
        <v>0</v>
      </c>
      <c r="M277" s="204" cm="1">
        <f t="array" ref="M277">_xlfn.SINGLE(IFERROR(((MMULT(NotlarYuzdelikBasari!$E277:$N277,DersMatris_Degerlendirme!L$4:L$13)/(SUM(DersMatris_Degerlendirme!L$4:L$13)))+(MMULT(NotlarYuzdelikBasari!$AL277:$AU277,DersMatris_Degerlendirme!L$15:L$24)/(SUM(DersMatris_Degerlendirme!L$15:L$24))))/2,0))*(DersMatris!$K$12/100)</f>
        <v>0</v>
      </c>
      <c r="N277" s="204" cm="1">
        <f t="array" ref="N277">_xlfn.SINGLE(IFERROR(((MMULT(NotlarYuzdelikBasari!$E277:$N277,DersMatris_Degerlendirme!M$4:M$13)/(SUM(DersMatris_Degerlendirme!M$4:M$13)))+(MMULT(NotlarYuzdelikBasari!$AL277:$AU277,DersMatris_Degerlendirme!M$15:M$24)/(SUM(DersMatris_Degerlendirme!M$15:M$24))))/2,0))*(DersMatris!$L$12/100)</f>
        <v>0</v>
      </c>
      <c r="O277" s="204" cm="1">
        <f t="array" ref="O277">_xlfn.SINGLE(IFERROR(((MMULT(NotlarYuzdelikBasari!$E277:$N277,DersMatris_Degerlendirme!N$4:N$13)/(SUM(DersMatris_Degerlendirme!N$4:N$13)))+(MMULT(NotlarYuzdelikBasari!$AL277:$AU277,DersMatris_Degerlendirme!N$15:N$24)/(SUM(DersMatris_Degerlendirme!N$15:N$24))))/2,0))*(DersMatris!$M$12/100)</f>
        <v>0</v>
      </c>
      <c r="P277" s="204" cm="1">
        <f t="array" ref="P277">_xlfn.SINGLE(IFERROR(((MMULT(NotlarYuzdelikBasari!$E277:$N277,DersMatris_Degerlendirme!O$4:O$13)/(SUM(DersMatris_Degerlendirme!O$4:O$13)))+(MMULT(NotlarYuzdelikBasari!$AL277:$AU277,DersMatris_Degerlendirme!O$15:O$24)/(SUM(DersMatris_Degerlendirme!O$15:O$24))))/2,0))*(DersMatris!$N$12/100)</f>
        <v>0</v>
      </c>
      <c r="Q277" s="204" cm="1">
        <f t="array" ref="Q277">_xlfn.SINGLE(IFERROR(((MMULT(NotlarYuzdelikBasari!$E277:$N277,DersMatris_Degerlendirme!P$4:P$13)/(SUM(DersMatris_Degerlendirme!P$4:P$13)))+(MMULT(NotlarYuzdelikBasari!$AL277:$AU277,DersMatris_Degerlendirme!P$15:P$24)/(SUM(DersMatris_Degerlendirme!P$15:P$24))))/2,0))*(DersMatris!$O$12/100)</f>
        <v>0</v>
      </c>
      <c r="R277" s="204" cm="1">
        <f t="array" ref="R277">_xlfn.SINGLE(IFERROR(((MMULT(NotlarYuzdelikBasari!$E277:$N277,DersMatris_Degerlendirme!Q$4:Q$13)/(SUM(DersMatris_Degerlendirme!Q$4:Q$13)))+(MMULT(NotlarYuzdelikBasari!$AL277:$AU277,DersMatris_Degerlendirme!Q$15:Q$24)/(SUM(DersMatris_Degerlendirme!Q$15:Q$24))))/2,0))*(DersMatris!$P$12/100)</f>
        <v>0</v>
      </c>
      <c r="S277" s="204" cm="1">
        <f t="array" ref="S277">_xlfn.SINGLE(IFERROR(((MMULT(NotlarYuzdelikBasari!$E277:$N277,DersMatris_Degerlendirme!R$4:R$13)/(SUM(DersMatris_Degerlendirme!R$4:R$13)))+(MMULT(NotlarYuzdelikBasari!$AL277:$AU277,DersMatris_Degerlendirme!R$15:R$24)/(SUM(DersMatris_Degerlendirme!R$15:R$24))))/2,0))*(DersMatris!$Q$12/100)</f>
        <v>0</v>
      </c>
      <c r="U277" s="188">
        <f>IFERROR(
    (
        IFERROR( MMULT(NotlarYuzdelikBasari!$E277:$N277, Degerlendirme!D$4:D$13) / SUM(Degerlendirme!D$4:D$13), 0 ) +
        IFERROR( MMULT(NotlarYuzdelikBasari!$AL277:$AU277, Degerlendirme!D$15:D$24) / SUM(Degerlendirme!D$15:D$24), 0 )
    ) / 2,
    0
)</f>
        <v>0</v>
      </c>
      <c r="V277" s="188">
        <f>IFERROR(
    (
        IFERROR( MMULT(NotlarYuzdelikBasari!$E277:$N277, Degerlendirme!E$4:E$13) / SUM(Degerlendirme!E$4:E$13), 0 ) +
        IFERROR( MMULT(NotlarYuzdelikBasari!$AL277:$AU277, Degerlendirme!E$15:E$24) / SUM(Degerlendirme!E$15:E$24), 0 )
    ) / 2,
    0
)</f>
        <v>0</v>
      </c>
      <c r="W277" s="188">
        <f>IFERROR(
    (
        IFERROR( MMULT(NotlarYuzdelikBasari!$E277:$N277, Degerlendirme!F$4:F$13) / SUM(Degerlendirme!F$4:F$13), 0 ) +
        IFERROR( MMULT(NotlarYuzdelikBasari!$AL277:$AU277, Degerlendirme!F$15:F$24) / SUM(Degerlendirme!F$15:F$24), 0 )
    ) / 2,
    0
)</f>
        <v>0</v>
      </c>
      <c r="X277" s="188">
        <f>IFERROR(
    (
        IFERROR( MMULT(NotlarYuzdelikBasari!$E277:$N277, Degerlendirme!G$4:G$13) / SUM(Degerlendirme!G$4:G$13), 0 ) +
        IFERROR( MMULT(NotlarYuzdelikBasari!$AL277:$AU277, Degerlendirme!G$15:G$24) / SUM(Degerlendirme!G$15:G$24), 0 )
    ) / 2,
    0
)</f>
        <v>0</v>
      </c>
      <c r="Y277" s="188">
        <f>IFERROR(
    (
        IFERROR( MMULT(NotlarYuzdelikBasari!$E277:$N277, Degerlendirme!H$4:H$13) / SUM(Degerlendirme!H$4:H$13), 0 ) +
        IFERROR( MMULT(NotlarYuzdelikBasari!$AL277:$AU277, Degerlendirme!H$15:H$24) / SUM(Degerlendirme!H$15:H$24), 0 )
    ) / 2,
    0
)</f>
        <v>0</v>
      </c>
      <c r="Z277" s="188">
        <f>IFERROR(
    (
        IFERROR( MMULT(NotlarYuzdelikBasari!$E277:$N277, Degerlendirme!I$4:I$13) / SUM(Degerlendirme!I$4:I$13), 0 ) +
        IFERROR( MMULT(NotlarYuzdelikBasari!$AL277:$AU277, Degerlendirme!I$15:I$24) / SUM(Degerlendirme!I$15:I$24), 0 )
    ) / 2,
    0
)</f>
        <v>0</v>
      </c>
      <c r="AA277" s="188">
        <f>IFERROR(
    (
        IFERROR( MMULT(NotlarYuzdelikBasari!$E277:$N277, Degerlendirme!J$4:J$13) / SUM(Degerlendirme!J$4:J$13), 0 ) +
        IFERROR( MMULT(NotlarYuzdelikBasari!$AL277:$AU277, Degerlendirme!J$15:J$24) / SUM(Degerlendirme!J$15:J$24), 0 )
    ) / 2,
    0
)</f>
        <v>0</v>
      </c>
      <c r="AB277" s="188">
        <f>IFERROR(
    (
        IFERROR( MMULT(NotlarYuzdelikBasari!$E277:$N277, Degerlendirme!K$4:K$13) / SUM(Degerlendirme!K$4:K$13), 0 ) +
        IFERROR( MMULT(NotlarYuzdelikBasari!$AL277:$AU277, Degerlendirme!K$15:K$24) / SUM(Degerlendirme!K$15:K$24), 0 )
    ) / 2,
    0
)</f>
        <v>0</v>
      </c>
    </row>
    <row r="278" spans="1:28" x14ac:dyDescent="0.25">
      <c r="A278" s="95">
        <v>276</v>
      </c>
      <c r="B278" s="141" t="str">
        <f>IF(Notlar!B278&lt;&gt;"",Notlar!B278,"")</f>
        <v/>
      </c>
      <c r="C278" s="142" t="str">
        <f>IF(Notlar!C278&lt;&gt;"",Notlar!C278,"")</f>
        <v/>
      </c>
      <c r="D278" s="183" t="str">
        <f>IF(Notlar!D278&lt;&gt;"",Notlar!D278,"")</f>
        <v/>
      </c>
      <c r="E278" s="208" cm="1">
        <f t="array" ref="E278">_xlfn.SINGLE(IFERROR(((MMULT(NotlarYuzdelikBasari!$E278:$N278,DersMatris_Degerlendirme!D$4:D$13)/(SUM(DersMatris_Degerlendirme!D$4:D$13)))+(MMULT(NotlarYuzdelikBasari!$AL278:$AU278,DersMatris_Degerlendirme!D$15:D$24)/(SUM(DersMatris_Degerlendirme!D$15:D$24))))/2,0))*(DersMatris!$C$12/100)</f>
        <v>0</v>
      </c>
      <c r="F278" s="208" cm="1">
        <f t="array" ref="F278">_xlfn.SINGLE(IFERROR(((MMULT(NotlarYuzdelikBasari!$E278:$N278,DersMatris_Degerlendirme!E$4:E$13)/(SUM(DersMatris_Degerlendirme!E$4:E$13)))+(MMULT(NotlarYuzdelikBasari!$AL278:$AU278,DersMatris_Degerlendirme!E$15:E$24)/(SUM(DersMatris_Degerlendirme!E$15:E$24))))/2,0))*(DersMatris!$D$12/100)</f>
        <v>0</v>
      </c>
      <c r="G278" s="204" cm="1">
        <f t="array" ref="G278">_xlfn.SINGLE(IFERROR(((MMULT(NotlarYuzdelikBasari!$E278:$N278,DersMatris_Degerlendirme!F$4:F$13)/(SUM(DersMatris_Degerlendirme!F$4:F$13)))+(MMULT(NotlarYuzdelikBasari!$AL278:$AU278,DersMatris_Degerlendirme!F$15:F$24)/(SUM(DersMatris_Degerlendirme!F$15:F$24))))/2,0))*(DersMatris!$E$12/100)</f>
        <v>0</v>
      </c>
      <c r="H278" s="204" cm="1">
        <f t="array" ref="H278">_xlfn.SINGLE(IFERROR(((MMULT(NotlarYuzdelikBasari!$E278:$N278,DersMatris_Degerlendirme!G$4:G$13)/(SUM(DersMatris_Degerlendirme!G$4:G$13)))+(MMULT(NotlarYuzdelikBasari!$AL278:$AU278,DersMatris_Degerlendirme!G$15:G$24)/(SUM(DersMatris_Degerlendirme!G$15:G$24))))/2,0))*(DersMatris!$F$12/100)</f>
        <v>0</v>
      </c>
      <c r="I278" s="204" cm="1">
        <f t="array" ref="I278">_xlfn.SINGLE(IFERROR(((MMULT(NotlarYuzdelikBasari!$E278:$N278,DersMatris_Degerlendirme!H$4:H$13)/(SUM(DersMatris_Degerlendirme!H$4:H$13)))+(MMULT(NotlarYuzdelikBasari!$AL278:$AU278,DersMatris_Degerlendirme!H$15:H$24)/(SUM(DersMatris_Degerlendirme!H$15:H$24))))/2,0))*(DersMatris!$G$12/100)</f>
        <v>0</v>
      </c>
      <c r="J278" s="204" cm="1">
        <f t="array" ref="J278">_xlfn.SINGLE(IFERROR(((MMULT(NotlarYuzdelikBasari!$E278:$N278,DersMatris_Degerlendirme!I$4:I$13)/(SUM(DersMatris_Degerlendirme!I$4:I$13)))+(MMULT(NotlarYuzdelikBasari!$AL278:$AU278,DersMatris_Degerlendirme!I$15:I$24)/(SUM(DersMatris_Degerlendirme!I$15:I$24))))/2,0))*(DersMatris!$H$12/100)</f>
        <v>0</v>
      </c>
      <c r="K278" s="204" cm="1">
        <f t="array" ref="K278">_xlfn.SINGLE(IFERROR(((MMULT(NotlarYuzdelikBasari!$E278:$N278,DersMatris_Degerlendirme!J$4:J$13)/(SUM(DersMatris_Degerlendirme!J$4:J$13)))+(MMULT(NotlarYuzdelikBasari!$AL278:$AU278,DersMatris_Degerlendirme!J$15:J$24)/(SUM(DersMatris_Degerlendirme!J$15:J$24))))/2,0))*(DersMatris!$I$12/100)</f>
        <v>0</v>
      </c>
      <c r="L278" s="204" cm="1">
        <f t="array" ref="L278">_xlfn.SINGLE(IFERROR(((MMULT(NotlarYuzdelikBasari!$E278:$N278,DersMatris_Degerlendirme!K$4:K$13)/(SUM(DersMatris_Degerlendirme!K$4:K$13)))+(MMULT(NotlarYuzdelikBasari!$AL278:$AU278,DersMatris_Degerlendirme!K$15:K$24)/(SUM(DersMatris_Degerlendirme!K$15:K$24))))/2,0))*(DersMatris!$J$12/100)</f>
        <v>0</v>
      </c>
      <c r="M278" s="204" cm="1">
        <f t="array" ref="M278">_xlfn.SINGLE(IFERROR(((MMULT(NotlarYuzdelikBasari!$E278:$N278,DersMatris_Degerlendirme!L$4:L$13)/(SUM(DersMatris_Degerlendirme!L$4:L$13)))+(MMULT(NotlarYuzdelikBasari!$AL278:$AU278,DersMatris_Degerlendirme!L$15:L$24)/(SUM(DersMatris_Degerlendirme!L$15:L$24))))/2,0))*(DersMatris!$K$12/100)</f>
        <v>0</v>
      </c>
      <c r="N278" s="204" cm="1">
        <f t="array" ref="N278">_xlfn.SINGLE(IFERROR(((MMULT(NotlarYuzdelikBasari!$E278:$N278,DersMatris_Degerlendirme!M$4:M$13)/(SUM(DersMatris_Degerlendirme!M$4:M$13)))+(MMULT(NotlarYuzdelikBasari!$AL278:$AU278,DersMatris_Degerlendirme!M$15:M$24)/(SUM(DersMatris_Degerlendirme!M$15:M$24))))/2,0))*(DersMatris!$L$12/100)</f>
        <v>0</v>
      </c>
      <c r="O278" s="204" cm="1">
        <f t="array" ref="O278">_xlfn.SINGLE(IFERROR(((MMULT(NotlarYuzdelikBasari!$E278:$N278,DersMatris_Degerlendirme!N$4:N$13)/(SUM(DersMatris_Degerlendirme!N$4:N$13)))+(MMULT(NotlarYuzdelikBasari!$AL278:$AU278,DersMatris_Degerlendirme!N$15:N$24)/(SUM(DersMatris_Degerlendirme!N$15:N$24))))/2,0))*(DersMatris!$M$12/100)</f>
        <v>0</v>
      </c>
      <c r="P278" s="204" cm="1">
        <f t="array" ref="P278">_xlfn.SINGLE(IFERROR(((MMULT(NotlarYuzdelikBasari!$E278:$N278,DersMatris_Degerlendirme!O$4:O$13)/(SUM(DersMatris_Degerlendirme!O$4:O$13)))+(MMULT(NotlarYuzdelikBasari!$AL278:$AU278,DersMatris_Degerlendirme!O$15:O$24)/(SUM(DersMatris_Degerlendirme!O$15:O$24))))/2,0))*(DersMatris!$N$12/100)</f>
        <v>0</v>
      </c>
      <c r="Q278" s="204" cm="1">
        <f t="array" ref="Q278">_xlfn.SINGLE(IFERROR(((MMULT(NotlarYuzdelikBasari!$E278:$N278,DersMatris_Degerlendirme!P$4:P$13)/(SUM(DersMatris_Degerlendirme!P$4:P$13)))+(MMULT(NotlarYuzdelikBasari!$AL278:$AU278,DersMatris_Degerlendirme!P$15:P$24)/(SUM(DersMatris_Degerlendirme!P$15:P$24))))/2,0))*(DersMatris!$O$12/100)</f>
        <v>0</v>
      </c>
      <c r="R278" s="204" cm="1">
        <f t="array" ref="R278">_xlfn.SINGLE(IFERROR(((MMULT(NotlarYuzdelikBasari!$E278:$N278,DersMatris_Degerlendirme!Q$4:Q$13)/(SUM(DersMatris_Degerlendirme!Q$4:Q$13)))+(MMULT(NotlarYuzdelikBasari!$AL278:$AU278,DersMatris_Degerlendirme!Q$15:Q$24)/(SUM(DersMatris_Degerlendirme!Q$15:Q$24))))/2,0))*(DersMatris!$P$12/100)</f>
        <v>0</v>
      </c>
      <c r="S278" s="204" cm="1">
        <f t="array" ref="S278">_xlfn.SINGLE(IFERROR(((MMULT(NotlarYuzdelikBasari!$E278:$N278,DersMatris_Degerlendirme!R$4:R$13)/(SUM(DersMatris_Degerlendirme!R$4:R$13)))+(MMULT(NotlarYuzdelikBasari!$AL278:$AU278,DersMatris_Degerlendirme!R$15:R$24)/(SUM(DersMatris_Degerlendirme!R$15:R$24))))/2,0))*(DersMatris!$Q$12/100)</f>
        <v>0</v>
      </c>
      <c r="U278" s="188">
        <f>IFERROR(
    (
        IFERROR( MMULT(NotlarYuzdelikBasari!$E278:$N278, Degerlendirme!D$4:D$13) / SUM(Degerlendirme!D$4:D$13), 0 ) +
        IFERROR( MMULT(NotlarYuzdelikBasari!$AL278:$AU278, Degerlendirme!D$15:D$24) / SUM(Degerlendirme!D$15:D$24), 0 )
    ) / 2,
    0
)</f>
        <v>0</v>
      </c>
      <c r="V278" s="188">
        <f>IFERROR(
    (
        IFERROR( MMULT(NotlarYuzdelikBasari!$E278:$N278, Degerlendirme!E$4:E$13) / SUM(Degerlendirme!E$4:E$13), 0 ) +
        IFERROR( MMULT(NotlarYuzdelikBasari!$AL278:$AU278, Degerlendirme!E$15:E$24) / SUM(Degerlendirme!E$15:E$24), 0 )
    ) / 2,
    0
)</f>
        <v>0</v>
      </c>
      <c r="W278" s="188">
        <f>IFERROR(
    (
        IFERROR( MMULT(NotlarYuzdelikBasari!$E278:$N278, Degerlendirme!F$4:F$13) / SUM(Degerlendirme!F$4:F$13), 0 ) +
        IFERROR( MMULT(NotlarYuzdelikBasari!$AL278:$AU278, Degerlendirme!F$15:F$24) / SUM(Degerlendirme!F$15:F$24), 0 )
    ) / 2,
    0
)</f>
        <v>0</v>
      </c>
      <c r="X278" s="188">
        <f>IFERROR(
    (
        IFERROR( MMULT(NotlarYuzdelikBasari!$E278:$N278, Degerlendirme!G$4:G$13) / SUM(Degerlendirme!G$4:G$13), 0 ) +
        IFERROR( MMULT(NotlarYuzdelikBasari!$AL278:$AU278, Degerlendirme!G$15:G$24) / SUM(Degerlendirme!G$15:G$24), 0 )
    ) / 2,
    0
)</f>
        <v>0</v>
      </c>
      <c r="Y278" s="188">
        <f>IFERROR(
    (
        IFERROR( MMULT(NotlarYuzdelikBasari!$E278:$N278, Degerlendirme!H$4:H$13) / SUM(Degerlendirme!H$4:H$13), 0 ) +
        IFERROR( MMULT(NotlarYuzdelikBasari!$AL278:$AU278, Degerlendirme!H$15:H$24) / SUM(Degerlendirme!H$15:H$24), 0 )
    ) / 2,
    0
)</f>
        <v>0</v>
      </c>
      <c r="Z278" s="188">
        <f>IFERROR(
    (
        IFERROR( MMULT(NotlarYuzdelikBasari!$E278:$N278, Degerlendirme!I$4:I$13) / SUM(Degerlendirme!I$4:I$13), 0 ) +
        IFERROR( MMULT(NotlarYuzdelikBasari!$AL278:$AU278, Degerlendirme!I$15:I$24) / SUM(Degerlendirme!I$15:I$24), 0 )
    ) / 2,
    0
)</f>
        <v>0</v>
      </c>
      <c r="AA278" s="188">
        <f>IFERROR(
    (
        IFERROR( MMULT(NotlarYuzdelikBasari!$E278:$N278, Degerlendirme!J$4:J$13) / SUM(Degerlendirme!J$4:J$13), 0 ) +
        IFERROR( MMULT(NotlarYuzdelikBasari!$AL278:$AU278, Degerlendirme!J$15:J$24) / SUM(Degerlendirme!J$15:J$24), 0 )
    ) / 2,
    0
)</f>
        <v>0</v>
      </c>
      <c r="AB278" s="188">
        <f>IFERROR(
    (
        IFERROR( MMULT(NotlarYuzdelikBasari!$E278:$N278, Degerlendirme!K$4:K$13) / SUM(Degerlendirme!K$4:K$13), 0 ) +
        IFERROR( MMULT(NotlarYuzdelikBasari!$AL278:$AU278, Degerlendirme!K$15:K$24) / SUM(Degerlendirme!K$15:K$24), 0 )
    ) / 2,
    0
)</f>
        <v>0</v>
      </c>
    </row>
    <row r="279" spans="1:28" x14ac:dyDescent="0.25">
      <c r="A279" s="94">
        <v>277</v>
      </c>
      <c r="B279" s="143" t="str">
        <f>IF(Notlar!B279&lt;&gt;"",Notlar!B279,"")</f>
        <v/>
      </c>
      <c r="C279" s="144" t="str">
        <f>IF(Notlar!C279&lt;&gt;"",Notlar!C279,"")</f>
        <v/>
      </c>
      <c r="D279" s="184" t="str">
        <f>IF(Notlar!D279&lt;&gt;"",Notlar!D279,"")</f>
        <v/>
      </c>
      <c r="E279" s="208" cm="1">
        <f t="array" ref="E279">_xlfn.SINGLE(IFERROR(((MMULT(NotlarYuzdelikBasari!$E279:$N279,DersMatris_Degerlendirme!D$4:D$13)/(SUM(DersMatris_Degerlendirme!D$4:D$13)))+(MMULT(NotlarYuzdelikBasari!$AL279:$AU279,DersMatris_Degerlendirme!D$15:D$24)/(SUM(DersMatris_Degerlendirme!D$15:D$24))))/2,0))*(DersMatris!$C$12/100)</f>
        <v>0</v>
      </c>
      <c r="F279" s="208" cm="1">
        <f t="array" ref="F279">_xlfn.SINGLE(IFERROR(((MMULT(NotlarYuzdelikBasari!$E279:$N279,DersMatris_Degerlendirme!E$4:E$13)/(SUM(DersMatris_Degerlendirme!E$4:E$13)))+(MMULT(NotlarYuzdelikBasari!$AL279:$AU279,DersMatris_Degerlendirme!E$15:E$24)/(SUM(DersMatris_Degerlendirme!E$15:E$24))))/2,0))*(DersMatris!$D$12/100)</f>
        <v>0</v>
      </c>
      <c r="G279" s="204" cm="1">
        <f t="array" ref="G279">_xlfn.SINGLE(IFERROR(((MMULT(NotlarYuzdelikBasari!$E279:$N279,DersMatris_Degerlendirme!F$4:F$13)/(SUM(DersMatris_Degerlendirme!F$4:F$13)))+(MMULT(NotlarYuzdelikBasari!$AL279:$AU279,DersMatris_Degerlendirme!F$15:F$24)/(SUM(DersMatris_Degerlendirme!F$15:F$24))))/2,0))*(DersMatris!$E$12/100)</f>
        <v>0</v>
      </c>
      <c r="H279" s="204" cm="1">
        <f t="array" ref="H279">_xlfn.SINGLE(IFERROR(((MMULT(NotlarYuzdelikBasari!$E279:$N279,DersMatris_Degerlendirme!G$4:G$13)/(SUM(DersMatris_Degerlendirme!G$4:G$13)))+(MMULT(NotlarYuzdelikBasari!$AL279:$AU279,DersMatris_Degerlendirme!G$15:G$24)/(SUM(DersMatris_Degerlendirme!G$15:G$24))))/2,0))*(DersMatris!$F$12/100)</f>
        <v>0</v>
      </c>
      <c r="I279" s="204" cm="1">
        <f t="array" ref="I279">_xlfn.SINGLE(IFERROR(((MMULT(NotlarYuzdelikBasari!$E279:$N279,DersMatris_Degerlendirme!H$4:H$13)/(SUM(DersMatris_Degerlendirme!H$4:H$13)))+(MMULT(NotlarYuzdelikBasari!$AL279:$AU279,DersMatris_Degerlendirme!H$15:H$24)/(SUM(DersMatris_Degerlendirme!H$15:H$24))))/2,0))*(DersMatris!$G$12/100)</f>
        <v>0</v>
      </c>
      <c r="J279" s="204" cm="1">
        <f t="array" ref="J279">_xlfn.SINGLE(IFERROR(((MMULT(NotlarYuzdelikBasari!$E279:$N279,DersMatris_Degerlendirme!I$4:I$13)/(SUM(DersMatris_Degerlendirme!I$4:I$13)))+(MMULT(NotlarYuzdelikBasari!$AL279:$AU279,DersMatris_Degerlendirme!I$15:I$24)/(SUM(DersMatris_Degerlendirme!I$15:I$24))))/2,0))*(DersMatris!$H$12/100)</f>
        <v>0</v>
      </c>
      <c r="K279" s="204" cm="1">
        <f t="array" ref="K279">_xlfn.SINGLE(IFERROR(((MMULT(NotlarYuzdelikBasari!$E279:$N279,DersMatris_Degerlendirme!J$4:J$13)/(SUM(DersMatris_Degerlendirme!J$4:J$13)))+(MMULT(NotlarYuzdelikBasari!$AL279:$AU279,DersMatris_Degerlendirme!J$15:J$24)/(SUM(DersMatris_Degerlendirme!J$15:J$24))))/2,0))*(DersMatris!$I$12/100)</f>
        <v>0</v>
      </c>
      <c r="L279" s="204" cm="1">
        <f t="array" ref="L279">_xlfn.SINGLE(IFERROR(((MMULT(NotlarYuzdelikBasari!$E279:$N279,DersMatris_Degerlendirme!K$4:K$13)/(SUM(DersMatris_Degerlendirme!K$4:K$13)))+(MMULT(NotlarYuzdelikBasari!$AL279:$AU279,DersMatris_Degerlendirme!K$15:K$24)/(SUM(DersMatris_Degerlendirme!K$15:K$24))))/2,0))*(DersMatris!$J$12/100)</f>
        <v>0</v>
      </c>
      <c r="M279" s="204" cm="1">
        <f t="array" ref="M279">_xlfn.SINGLE(IFERROR(((MMULT(NotlarYuzdelikBasari!$E279:$N279,DersMatris_Degerlendirme!L$4:L$13)/(SUM(DersMatris_Degerlendirme!L$4:L$13)))+(MMULT(NotlarYuzdelikBasari!$AL279:$AU279,DersMatris_Degerlendirme!L$15:L$24)/(SUM(DersMatris_Degerlendirme!L$15:L$24))))/2,0))*(DersMatris!$K$12/100)</f>
        <v>0</v>
      </c>
      <c r="N279" s="204" cm="1">
        <f t="array" ref="N279">_xlfn.SINGLE(IFERROR(((MMULT(NotlarYuzdelikBasari!$E279:$N279,DersMatris_Degerlendirme!M$4:M$13)/(SUM(DersMatris_Degerlendirme!M$4:M$13)))+(MMULT(NotlarYuzdelikBasari!$AL279:$AU279,DersMatris_Degerlendirme!M$15:M$24)/(SUM(DersMatris_Degerlendirme!M$15:M$24))))/2,0))*(DersMatris!$L$12/100)</f>
        <v>0</v>
      </c>
      <c r="O279" s="204" cm="1">
        <f t="array" ref="O279">_xlfn.SINGLE(IFERROR(((MMULT(NotlarYuzdelikBasari!$E279:$N279,DersMatris_Degerlendirme!N$4:N$13)/(SUM(DersMatris_Degerlendirme!N$4:N$13)))+(MMULT(NotlarYuzdelikBasari!$AL279:$AU279,DersMatris_Degerlendirme!N$15:N$24)/(SUM(DersMatris_Degerlendirme!N$15:N$24))))/2,0))*(DersMatris!$M$12/100)</f>
        <v>0</v>
      </c>
      <c r="P279" s="204" cm="1">
        <f t="array" ref="P279">_xlfn.SINGLE(IFERROR(((MMULT(NotlarYuzdelikBasari!$E279:$N279,DersMatris_Degerlendirme!O$4:O$13)/(SUM(DersMatris_Degerlendirme!O$4:O$13)))+(MMULT(NotlarYuzdelikBasari!$AL279:$AU279,DersMatris_Degerlendirme!O$15:O$24)/(SUM(DersMatris_Degerlendirme!O$15:O$24))))/2,0))*(DersMatris!$N$12/100)</f>
        <v>0</v>
      </c>
      <c r="Q279" s="204" cm="1">
        <f t="array" ref="Q279">_xlfn.SINGLE(IFERROR(((MMULT(NotlarYuzdelikBasari!$E279:$N279,DersMatris_Degerlendirme!P$4:P$13)/(SUM(DersMatris_Degerlendirme!P$4:P$13)))+(MMULT(NotlarYuzdelikBasari!$AL279:$AU279,DersMatris_Degerlendirme!P$15:P$24)/(SUM(DersMatris_Degerlendirme!P$15:P$24))))/2,0))*(DersMatris!$O$12/100)</f>
        <v>0</v>
      </c>
      <c r="R279" s="204" cm="1">
        <f t="array" ref="R279">_xlfn.SINGLE(IFERROR(((MMULT(NotlarYuzdelikBasari!$E279:$N279,DersMatris_Degerlendirme!Q$4:Q$13)/(SUM(DersMatris_Degerlendirme!Q$4:Q$13)))+(MMULT(NotlarYuzdelikBasari!$AL279:$AU279,DersMatris_Degerlendirme!Q$15:Q$24)/(SUM(DersMatris_Degerlendirme!Q$15:Q$24))))/2,0))*(DersMatris!$P$12/100)</f>
        <v>0</v>
      </c>
      <c r="S279" s="204" cm="1">
        <f t="array" ref="S279">_xlfn.SINGLE(IFERROR(((MMULT(NotlarYuzdelikBasari!$E279:$N279,DersMatris_Degerlendirme!R$4:R$13)/(SUM(DersMatris_Degerlendirme!R$4:R$13)))+(MMULT(NotlarYuzdelikBasari!$AL279:$AU279,DersMatris_Degerlendirme!R$15:R$24)/(SUM(DersMatris_Degerlendirme!R$15:R$24))))/2,0))*(DersMatris!$Q$12/100)</f>
        <v>0</v>
      </c>
      <c r="U279" s="188">
        <f>IFERROR(
    (
        IFERROR( MMULT(NotlarYuzdelikBasari!$E279:$N279, Degerlendirme!D$4:D$13) / SUM(Degerlendirme!D$4:D$13), 0 ) +
        IFERROR( MMULT(NotlarYuzdelikBasari!$AL279:$AU279, Degerlendirme!D$15:D$24) / SUM(Degerlendirme!D$15:D$24), 0 )
    ) / 2,
    0
)</f>
        <v>0</v>
      </c>
      <c r="V279" s="188">
        <f>IFERROR(
    (
        IFERROR( MMULT(NotlarYuzdelikBasari!$E279:$N279, Degerlendirme!E$4:E$13) / SUM(Degerlendirme!E$4:E$13), 0 ) +
        IFERROR( MMULT(NotlarYuzdelikBasari!$AL279:$AU279, Degerlendirme!E$15:E$24) / SUM(Degerlendirme!E$15:E$24), 0 )
    ) / 2,
    0
)</f>
        <v>0</v>
      </c>
      <c r="W279" s="188">
        <f>IFERROR(
    (
        IFERROR( MMULT(NotlarYuzdelikBasari!$E279:$N279, Degerlendirme!F$4:F$13) / SUM(Degerlendirme!F$4:F$13), 0 ) +
        IFERROR( MMULT(NotlarYuzdelikBasari!$AL279:$AU279, Degerlendirme!F$15:F$24) / SUM(Degerlendirme!F$15:F$24), 0 )
    ) / 2,
    0
)</f>
        <v>0</v>
      </c>
      <c r="X279" s="188">
        <f>IFERROR(
    (
        IFERROR( MMULT(NotlarYuzdelikBasari!$E279:$N279, Degerlendirme!G$4:G$13) / SUM(Degerlendirme!G$4:G$13), 0 ) +
        IFERROR( MMULT(NotlarYuzdelikBasari!$AL279:$AU279, Degerlendirme!G$15:G$24) / SUM(Degerlendirme!G$15:G$24), 0 )
    ) / 2,
    0
)</f>
        <v>0</v>
      </c>
      <c r="Y279" s="188">
        <f>IFERROR(
    (
        IFERROR( MMULT(NotlarYuzdelikBasari!$E279:$N279, Degerlendirme!H$4:H$13) / SUM(Degerlendirme!H$4:H$13), 0 ) +
        IFERROR( MMULT(NotlarYuzdelikBasari!$AL279:$AU279, Degerlendirme!H$15:H$24) / SUM(Degerlendirme!H$15:H$24), 0 )
    ) / 2,
    0
)</f>
        <v>0</v>
      </c>
      <c r="Z279" s="188">
        <f>IFERROR(
    (
        IFERROR( MMULT(NotlarYuzdelikBasari!$E279:$N279, Degerlendirme!I$4:I$13) / SUM(Degerlendirme!I$4:I$13), 0 ) +
        IFERROR( MMULT(NotlarYuzdelikBasari!$AL279:$AU279, Degerlendirme!I$15:I$24) / SUM(Degerlendirme!I$15:I$24), 0 )
    ) / 2,
    0
)</f>
        <v>0</v>
      </c>
      <c r="AA279" s="188">
        <f>IFERROR(
    (
        IFERROR( MMULT(NotlarYuzdelikBasari!$E279:$N279, Degerlendirme!J$4:J$13) / SUM(Degerlendirme!J$4:J$13), 0 ) +
        IFERROR( MMULT(NotlarYuzdelikBasari!$AL279:$AU279, Degerlendirme!J$15:J$24) / SUM(Degerlendirme!J$15:J$24), 0 )
    ) / 2,
    0
)</f>
        <v>0</v>
      </c>
      <c r="AB279" s="188">
        <f>IFERROR(
    (
        IFERROR( MMULT(NotlarYuzdelikBasari!$E279:$N279, Degerlendirme!K$4:K$13) / SUM(Degerlendirme!K$4:K$13), 0 ) +
        IFERROR( MMULT(NotlarYuzdelikBasari!$AL279:$AU279, Degerlendirme!K$15:K$24) / SUM(Degerlendirme!K$15:K$24), 0 )
    ) / 2,
    0
)</f>
        <v>0</v>
      </c>
    </row>
    <row r="280" spans="1:28" x14ac:dyDescent="0.25">
      <c r="A280" s="95">
        <v>278</v>
      </c>
      <c r="B280" s="141" t="str">
        <f>IF(Notlar!B280&lt;&gt;"",Notlar!B280,"")</f>
        <v/>
      </c>
      <c r="C280" s="142" t="str">
        <f>IF(Notlar!C280&lt;&gt;"",Notlar!C280,"")</f>
        <v/>
      </c>
      <c r="D280" s="183" t="str">
        <f>IF(Notlar!D280&lt;&gt;"",Notlar!D280,"")</f>
        <v/>
      </c>
      <c r="E280" s="208" cm="1">
        <f t="array" ref="E280">_xlfn.SINGLE(IFERROR(((MMULT(NotlarYuzdelikBasari!$E280:$N280,DersMatris_Degerlendirme!D$4:D$13)/(SUM(DersMatris_Degerlendirme!D$4:D$13)))+(MMULT(NotlarYuzdelikBasari!$AL280:$AU280,DersMatris_Degerlendirme!D$15:D$24)/(SUM(DersMatris_Degerlendirme!D$15:D$24))))/2,0))*(DersMatris!$C$12/100)</f>
        <v>0</v>
      </c>
      <c r="F280" s="208" cm="1">
        <f t="array" ref="F280">_xlfn.SINGLE(IFERROR(((MMULT(NotlarYuzdelikBasari!$E280:$N280,DersMatris_Degerlendirme!E$4:E$13)/(SUM(DersMatris_Degerlendirme!E$4:E$13)))+(MMULT(NotlarYuzdelikBasari!$AL280:$AU280,DersMatris_Degerlendirme!E$15:E$24)/(SUM(DersMatris_Degerlendirme!E$15:E$24))))/2,0))*(DersMatris!$D$12/100)</f>
        <v>0</v>
      </c>
      <c r="G280" s="204" cm="1">
        <f t="array" ref="G280">_xlfn.SINGLE(IFERROR(((MMULT(NotlarYuzdelikBasari!$E280:$N280,DersMatris_Degerlendirme!F$4:F$13)/(SUM(DersMatris_Degerlendirme!F$4:F$13)))+(MMULT(NotlarYuzdelikBasari!$AL280:$AU280,DersMatris_Degerlendirme!F$15:F$24)/(SUM(DersMatris_Degerlendirme!F$15:F$24))))/2,0))*(DersMatris!$E$12/100)</f>
        <v>0</v>
      </c>
      <c r="H280" s="204" cm="1">
        <f t="array" ref="H280">_xlfn.SINGLE(IFERROR(((MMULT(NotlarYuzdelikBasari!$E280:$N280,DersMatris_Degerlendirme!G$4:G$13)/(SUM(DersMatris_Degerlendirme!G$4:G$13)))+(MMULT(NotlarYuzdelikBasari!$AL280:$AU280,DersMatris_Degerlendirme!G$15:G$24)/(SUM(DersMatris_Degerlendirme!G$15:G$24))))/2,0))*(DersMatris!$F$12/100)</f>
        <v>0</v>
      </c>
      <c r="I280" s="204" cm="1">
        <f t="array" ref="I280">_xlfn.SINGLE(IFERROR(((MMULT(NotlarYuzdelikBasari!$E280:$N280,DersMatris_Degerlendirme!H$4:H$13)/(SUM(DersMatris_Degerlendirme!H$4:H$13)))+(MMULT(NotlarYuzdelikBasari!$AL280:$AU280,DersMatris_Degerlendirme!H$15:H$24)/(SUM(DersMatris_Degerlendirme!H$15:H$24))))/2,0))*(DersMatris!$G$12/100)</f>
        <v>0</v>
      </c>
      <c r="J280" s="204" cm="1">
        <f t="array" ref="J280">_xlfn.SINGLE(IFERROR(((MMULT(NotlarYuzdelikBasari!$E280:$N280,DersMatris_Degerlendirme!I$4:I$13)/(SUM(DersMatris_Degerlendirme!I$4:I$13)))+(MMULT(NotlarYuzdelikBasari!$AL280:$AU280,DersMatris_Degerlendirme!I$15:I$24)/(SUM(DersMatris_Degerlendirme!I$15:I$24))))/2,0))*(DersMatris!$H$12/100)</f>
        <v>0</v>
      </c>
      <c r="K280" s="204" cm="1">
        <f t="array" ref="K280">_xlfn.SINGLE(IFERROR(((MMULT(NotlarYuzdelikBasari!$E280:$N280,DersMatris_Degerlendirme!J$4:J$13)/(SUM(DersMatris_Degerlendirme!J$4:J$13)))+(MMULT(NotlarYuzdelikBasari!$AL280:$AU280,DersMatris_Degerlendirme!J$15:J$24)/(SUM(DersMatris_Degerlendirme!J$15:J$24))))/2,0))*(DersMatris!$I$12/100)</f>
        <v>0</v>
      </c>
      <c r="L280" s="204" cm="1">
        <f t="array" ref="L280">_xlfn.SINGLE(IFERROR(((MMULT(NotlarYuzdelikBasari!$E280:$N280,DersMatris_Degerlendirme!K$4:K$13)/(SUM(DersMatris_Degerlendirme!K$4:K$13)))+(MMULT(NotlarYuzdelikBasari!$AL280:$AU280,DersMatris_Degerlendirme!K$15:K$24)/(SUM(DersMatris_Degerlendirme!K$15:K$24))))/2,0))*(DersMatris!$J$12/100)</f>
        <v>0</v>
      </c>
      <c r="M280" s="204" cm="1">
        <f t="array" ref="M280">_xlfn.SINGLE(IFERROR(((MMULT(NotlarYuzdelikBasari!$E280:$N280,DersMatris_Degerlendirme!L$4:L$13)/(SUM(DersMatris_Degerlendirme!L$4:L$13)))+(MMULT(NotlarYuzdelikBasari!$AL280:$AU280,DersMatris_Degerlendirme!L$15:L$24)/(SUM(DersMatris_Degerlendirme!L$15:L$24))))/2,0))*(DersMatris!$K$12/100)</f>
        <v>0</v>
      </c>
      <c r="N280" s="204" cm="1">
        <f t="array" ref="N280">_xlfn.SINGLE(IFERROR(((MMULT(NotlarYuzdelikBasari!$E280:$N280,DersMatris_Degerlendirme!M$4:M$13)/(SUM(DersMatris_Degerlendirme!M$4:M$13)))+(MMULT(NotlarYuzdelikBasari!$AL280:$AU280,DersMatris_Degerlendirme!M$15:M$24)/(SUM(DersMatris_Degerlendirme!M$15:M$24))))/2,0))*(DersMatris!$L$12/100)</f>
        <v>0</v>
      </c>
      <c r="O280" s="204" cm="1">
        <f t="array" ref="O280">_xlfn.SINGLE(IFERROR(((MMULT(NotlarYuzdelikBasari!$E280:$N280,DersMatris_Degerlendirme!N$4:N$13)/(SUM(DersMatris_Degerlendirme!N$4:N$13)))+(MMULT(NotlarYuzdelikBasari!$AL280:$AU280,DersMatris_Degerlendirme!N$15:N$24)/(SUM(DersMatris_Degerlendirme!N$15:N$24))))/2,0))*(DersMatris!$M$12/100)</f>
        <v>0</v>
      </c>
      <c r="P280" s="204" cm="1">
        <f t="array" ref="P280">_xlfn.SINGLE(IFERROR(((MMULT(NotlarYuzdelikBasari!$E280:$N280,DersMatris_Degerlendirme!O$4:O$13)/(SUM(DersMatris_Degerlendirme!O$4:O$13)))+(MMULT(NotlarYuzdelikBasari!$AL280:$AU280,DersMatris_Degerlendirme!O$15:O$24)/(SUM(DersMatris_Degerlendirme!O$15:O$24))))/2,0))*(DersMatris!$N$12/100)</f>
        <v>0</v>
      </c>
      <c r="Q280" s="204" cm="1">
        <f t="array" ref="Q280">_xlfn.SINGLE(IFERROR(((MMULT(NotlarYuzdelikBasari!$E280:$N280,DersMatris_Degerlendirme!P$4:P$13)/(SUM(DersMatris_Degerlendirme!P$4:P$13)))+(MMULT(NotlarYuzdelikBasari!$AL280:$AU280,DersMatris_Degerlendirme!P$15:P$24)/(SUM(DersMatris_Degerlendirme!P$15:P$24))))/2,0))*(DersMatris!$O$12/100)</f>
        <v>0</v>
      </c>
      <c r="R280" s="204" cm="1">
        <f t="array" ref="R280">_xlfn.SINGLE(IFERROR(((MMULT(NotlarYuzdelikBasari!$E280:$N280,DersMatris_Degerlendirme!Q$4:Q$13)/(SUM(DersMatris_Degerlendirme!Q$4:Q$13)))+(MMULT(NotlarYuzdelikBasari!$AL280:$AU280,DersMatris_Degerlendirme!Q$15:Q$24)/(SUM(DersMatris_Degerlendirme!Q$15:Q$24))))/2,0))*(DersMatris!$P$12/100)</f>
        <v>0</v>
      </c>
      <c r="S280" s="204" cm="1">
        <f t="array" ref="S280">_xlfn.SINGLE(IFERROR(((MMULT(NotlarYuzdelikBasari!$E280:$N280,DersMatris_Degerlendirme!R$4:R$13)/(SUM(DersMatris_Degerlendirme!R$4:R$13)))+(MMULT(NotlarYuzdelikBasari!$AL280:$AU280,DersMatris_Degerlendirme!R$15:R$24)/(SUM(DersMatris_Degerlendirme!R$15:R$24))))/2,0))*(DersMatris!$Q$12/100)</f>
        <v>0</v>
      </c>
      <c r="U280" s="188">
        <f>IFERROR(
    (
        IFERROR( MMULT(NotlarYuzdelikBasari!$E280:$N280, Degerlendirme!D$4:D$13) / SUM(Degerlendirme!D$4:D$13), 0 ) +
        IFERROR( MMULT(NotlarYuzdelikBasari!$AL280:$AU280, Degerlendirme!D$15:D$24) / SUM(Degerlendirme!D$15:D$24), 0 )
    ) / 2,
    0
)</f>
        <v>0</v>
      </c>
      <c r="V280" s="188">
        <f>IFERROR(
    (
        IFERROR( MMULT(NotlarYuzdelikBasari!$E280:$N280, Degerlendirme!E$4:E$13) / SUM(Degerlendirme!E$4:E$13), 0 ) +
        IFERROR( MMULT(NotlarYuzdelikBasari!$AL280:$AU280, Degerlendirme!E$15:E$24) / SUM(Degerlendirme!E$15:E$24), 0 )
    ) / 2,
    0
)</f>
        <v>0</v>
      </c>
      <c r="W280" s="188">
        <f>IFERROR(
    (
        IFERROR( MMULT(NotlarYuzdelikBasari!$E280:$N280, Degerlendirme!F$4:F$13) / SUM(Degerlendirme!F$4:F$13), 0 ) +
        IFERROR( MMULT(NotlarYuzdelikBasari!$AL280:$AU280, Degerlendirme!F$15:F$24) / SUM(Degerlendirme!F$15:F$24), 0 )
    ) / 2,
    0
)</f>
        <v>0</v>
      </c>
      <c r="X280" s="188">
        <f>IFERROR(
    (
        IFERROR( MMULT(NotlarYuzdelikBasari!$E280:$N280, Degerlendirme!G$4:G$13) / SUM(Degerlendirme!G$4:G$13), 0 ) +
        IFERROR( MMULT(NotlarYuzdelikBasari!$AL280:$AU280, Degerlendirme!G$15:G$24) / SUM(Degerlendirme!G$15:G$24), 0 )
    ) / 2,
    0
)</f>
        <v>0</v>
      </c>
      <c r="Y280" s="188">
        <f>IFERROR(
    (
        IFERROR( MMULT(NotlarYuzdelikBasari!$E280:$N280, Degerlendirme!H$4:H$13) / SUM(Degerlendirme!H$4:H$13), 0 ) +
        IFERROR( MMULT(NotlarYuzdelikBasari!$AL280:$AU280, Degerlendirme!H$15:H$24) / SUM(Degerlendirme!H$15:H$24), 0 )
    ) / 2,
    0
)</f>
        <v>0</v>
      </c>
      <c r="Z280" s="188">
        <f>IFERROR(
    (
        IFERROR( MMULT(NotlarYuzdelikBasari!$E280:$N280, Degerlendirme!I$4:I$13) / SUM(Degerlendirme!I$4:I$13), 0 ) +
        IFERROR( MMULT(NotlarYuzdelikBasari!$AL280:$AU280, Degerlendirme!I$15:I$24) / SUM(Degerlendirme!I$15:I$24), 0 )
    ) / 2,
    0
)</f>
        <v>0</v>
      </c>
      <c r="AA280" s="188">
        <f>IFERROR(
    (
        IFERROR( MMULT(NotlarYuzdelikBasari!$E280:$N280, Degerlendirme!J$4:J$13) / SUM(Degerlendirme!J$4:J$13), 0 ) +
        IFERROR( MMULT(NotlarYuzdelikBasari!$AL280:$AU280, Degerlendirme!J$15:J$24) / SUM(Degerlendirme!J$15:J$24), 0 )
    ) / 2,
    0
)</f>
        <v>0</v>
      </c>
      <c r="AB280" s="188">
        <f>IFERROR(
    (
        IFERROR( MMULT(NotlarYuzdelikBasari!$E280:$N280, Degerlendirme!K$4:K$13) / SUM(Degerlendirme!K$4:K$13), 0 ) +
        IFERROR( MMULT(NotlarYuzdelikBasari!$AL280:$AU280, Degerlendirme!K$15:K$24) / SUM(Degerlendirme!K$15:K$24), 0 )
    ) / 2,
    0
)</f>
        <v>0</v>
      </c>
    </row>
    <row r="281" spans="1:28" x14ac:dyDescent="0.25">
      <c r="A281" s="94">
        <v>279</v>
      </c>
      <c r="B281" s="143" t="str">
        <f>IF(Notlar!B281&lt;&gt;"",Notlar!B281,"")</f>
        <v/>
      </c>
      <c r="C281" s="144" t="str">
        <f>IF(Notlar!C281&lt;&gt;"",Notlar!C281,"")</f>
        <v/>
      </c>
      <c r="D281" s="184" t="str">
        <f>IF(Notlar!D281&lt;&gt;"",Notlar!D281,"")</f>
        <v/>
      </c>
      <c r="E281" s="208" cm="1">
        <f t="array" ref="E281">_xlfn.SINGLE(IFERROR(((MMULT(NotlarYuzdelikBasari!$E281:$N281,DersMatris_Degerlendirme!D$4:D$13)/(SUM(DersMatris_Degerlendirme!D$4:D$13)))+(MMULT(NotlarYuzdelikBasari!$AL281:$AU281,DersMatris_Degerlendirme!D$15:D$24)/(SUM(DersMatris_Degerlendirme!D$15:D$24))))/2,0))*(DersMatris!$C$12/100)</f>
        <v>0</v>
      </c>
      <c r="F281" s="208" cm="1">
        <f t="array" ref="F281">_xlfn.SINGLE(IFERROR(((MMULT(NotlarYuzdelikBasari!$E281:$N281,DersMatris_Degerlendirme!E$4:E$13)/(SUM(DersMatris_Degerlendirme!E$4:E$13)))+(MMULT(NotlarYuzdelikBasari!$AL281:$AU281,DersMatris_Degerlendirme!E$15:E$24)/(SUM(DersMatris_Degerlendirme!E$15:E$24))))/2,0))*(DersMatris!$D$12/100)</f>
        <v>0</v>
      </c>
      <c r="G281" s="204" cm="1">
        <f t="array" ref="G281">_xlfn.SINGLE(IFERROR(((MMULT(NotlarYuzdelikBasari!$E281:$N281,DersMatris_Degerlendirme!F$4:F$13)/(SUM(DersMatris_Degerlendirme!F$4:F$13)))+(MMULT(NotlarYuzdelikBasari!$AL281:$AU281,DersMatris_Degerlendirme!F$15:F$24)/(SUM(DersMatris_Degerlendirme!F$15:F$24))))/2,0))*(DersMatris!$E$12/100)</f>
        <v>0</v>
      </c>
      <c r="H281" s="204" cm="1">
        <f t="array" ref="H281">_xlfn.SINGLE(IFERROR(((MMULT(NotlarYuzdelikBasari!$E281:$N281,DersMatris_Degerlendirme!G$4:G$13)/(SUM(DersMatris_Degerlendirme!G$4:G$13)))+(MMULT(NotlarYuzdelikBasari!$AL281:$AU281,DersMatris_Degerlendirme!G$15:G$24)/(SUM(DersMatris_Degerlendirme!G$15:G$24))))/2,0))*(DersMatris!$F$12/100)</f>
        <v>0</v>
      </c>
      <c r="I281" s="204" cm="1">
        <f t="array" ref="I281">_xlfn.SINGLE(IFERROR(((MMULT(NotlarYuzdelikBasari!$E281:$N281,DersMatris_Degerlendirme!H$4:H$13)/(SUM(DersMatris_Degerlendirme!H$4:H$13)))+(MMULT(NotlarYuzdelikBasari!$AL281:$AU281,DersMatris_Degerlendirme!H$15:H$24)/(SUM(DersMatris_Degerlendirme!H$15:H$24))))/2,0))*(DersMatris!$G$12/100)</f>
        <v>0</v>
      </c>
      <c r="J281" s="204" cm="1">
        <f t="array" ref="J281">_xlfn.SINGLE(IFERROR(((MMULT(NotlarYuzdelikBasari!$E281:$N281,DersMatris_Degerlendirme!I$4:I$13)/(SUM(DersMatris_Degerlendirme!I$4:I$13)))+(MMULT(NotlarYuzdelikBasari!$AL281:$AU281,DersMatris_Degerlendirme!I$15:I$24)/(SUM(DersMatris_Degerlendirme!I$15:I$24))))/2,0))*(DersMatris!$H$12/100)</f>
        <v>0</v>
      </c>
      <c r="K281" s="204" cm="1">
        <f t="array" ref="K281">_xlfn.SINGLE(IFERROR(((MMULT(NotlarYuzdelikBasari!$E281:$N281,DersMatris_Degerlendirme!J$4:J$13)/(SUM(DersMatris_Degerlendirme!J$4:J$13)))+(MMULT(NotlarYuzdelikBasari!$AL281:$AU281,DersMatris_Degerlendirme!J$15:J$24)/(SUM(DersMatris_Degerlendirme!J$15:J$24))))/2,0))*(DersMatris!$I$12/100)</f>
        <v>0</v>
      </c>
      <c r="L281" s="204" cm="1">
        <f t="array" ref="L281">_xlfn.SINGLE(IFERROR(((MMULT(NotlarYuzdelikBasari!$E281:$N281,DersMatris_Degerlendirme!K$4:K$13)/(SUM(DersMatris_Degerlendirme!K$4:K$13)))+(MMULT(NotlarYuzdelikBasari!$AL281:$AU281,DersMatris_Degerlendirme!K$15:K$24)/(SUM(DersMatris_Degerlendirme!K$15:K$24))))/2,0))*(DersMatris!$J$12/100)</f>
        <v>0</v>
      </c>
      <c r="M281" s="204" cm="1">
        <f t="array" ref="M281">_xlfn.SINGLE(IFERROR(((MMULT(NotlarYuzdelikBasari!$E281:$N281,DersMatris_Degerlendirme!L$4:L$13)/(SUM(DersMatris_Degerlendirme!L$4:L$13)))+(MMULT(NotlarYuzdelikBasari!$AL281:$AU281,DersMatris_Degerlendirme!L$15:L$24)/(SUM(DersMatris_Degerlendirme!L$15:L$24))))/2,0))*(DersMatris!$K$12/100)</f>
        <v>0</v>
      </c>
      <c r="N281" s="204" cm="1">
        <f t="array" ref="N281">_xlfn.SINGLE(IFERROR(((MMULT(NotlarYuzdelikBasari!$E281:$N281,DersMatris_Degerlendirme!M$4:M$13)/(SUM(DersMatris_Degerlendirme!M$4:M$13)))+(MMULT(NotlarYuzdelikBasari!$AL281:$AU281,DersMatris_Degerlendirme!M$15:M$24)/(SUM(DersMatris_Degerlendirme!M$15:M$24))))/2,0))*(DersMatris!$L$12/100)</f>
        <v>0</v>
      </c>
      <c r="O281" s="204" cm="1">
        <f t="array" ref="O281">_xlfn.SINGLE(IFERROR(((MMULT(NotlarYuzdelikBasari!$E281:$N281,DersMatris_Degerlendirme!N$4:N$13)/(SUM(DersMatris_Degerlendirme!N$4:N$13)))+(MMULT(NotlarYuzdelikBasari!$AL281:$AU281,DersMatris_Degerlendirme!N$15:N$24)/(SUM(DersMatris_Degerlendirme!N$15:N$24))))/2,0))*(DersMatris!$M$12/100)</f>
        <v>0</v>
      </c>
      <c r="P281" s="204" cm="1">
        <f t="array" ref="P281">_xlfn.SINGLE(IFERROR(((MMULT(NotlarYuzdelikBasari!$E281:$N281,DersMatris_Degerlendirme!O$4:O$13)/(SUM(DersMatris_Degerlendirme!O$4:O$13)))+(MMULT(NotlarYuzdelikBasari!$AL281:$AU281,DersMatris_Degerlendirme!O$15:O$24)/(SUM(DersMatris_Degerlendirme!O$15:O$24))))/2,0))*(DersMatris!$N$12/100)</f>
        <v>0</v>
      </c>
      <c r="Q281" s="204" cm="1">
        <f t="array" ref="Q281">_xlfn.SINGLE(IFERROR(((MMULT(NotlarYuzdelikBasari!$E281:$N281,DersMatris_Degerlendirme!P$4:P$13)/(SUM(DersMatris_Degerlendirme!P$4:P$13)))+(MMULT(NotlarYuzdelikBasari!$AL281:$AU281,DersMatris_Degerlendirme!P$15:P$24)/(SUM(DersMatris_Degerlendirme!P$15:P$24))))/2,0))*(DersMatris!$O$12/100)</f>
        <v>0</v>
      </c>
      <c r="R281" s="204" cm="1">
        <f t="array" ref="R281">_xlfn.SINGLE(IFERROR(((MMULT(NotlarYuzdelikBasari!$E281:$N281,DersMatris_Degerlendirme!Q$4:Q$13)/(SUM(DersMatris_Degerlendirme!Q$4:Q$13)))+(MMULT(NotlarYuzdelikBasari!$AL281:$AU281,DersMatris_Degerlendirme!Q$15:Q$24)/(SUM(DersMatris_Degerlendirme!Q$15:Q$24))))/2,0))*(DersMatris!$P$12/100)</f>
        <v>0</v>
      </c>
      <c r="S281" s="204" cm="1">
        <f t="array" ref="S281">_xlfn.SINGLE(IFERROR(((MMULT(NotlarYuzdelikBasari!$E281:$N281,DersMatris_Degerlendirme!R$4:R$13)/(SUM(DersMatris_Degerlendirme!R$4:R$13)))+(MMULT(NotlarYuzdelikBasari!$AL281:$AU281,DersMatris_Degerlendirme!R$15:R$24)/(SUM(DersMatris_Degerlendirme!R$15:R$24))))/2,0))*(DersMatris!$Q$12/100)</f>
        <v>0</v>
      </c>
      <c r="U281" s="188">
        <f>IFERROR(
    (
        IFERROR( MMULT(NotlarYuzdelikBasari!$E281:$N281, Degerlendirme!D$4:D$13) / SUM(Degerlendirme!D$4:D$13), 0 ) +
        IFERROR( MMULT(NotlarYuzdelikBasari!$AL281:$AU281, Degerlendirme!D$15:D$24) / SUM(Degerlendirme!D$15:D$24), 0 )
    ) / 2,
    0
)</f>
        <v>0</v>
      </c>
      <c r="V281" s="188">
        <f>IFERROR(
    (
        IFERROR( MMULT(NotlarYuzdelikBasari!$E281:$N281, Degerlendirme!E$4:E$13) / SUM(Degerlendirme!E$4:E$13), 0 ) +
        IFERROR( MMULT(NotlarYuzdelikBasari!$AL281:$AU281, Degerlendirme!E$15:E$24) / SUM(Degerlendirme!E$15:E$24), 0 )
    ) / 2,
    0
)</f>
        <v>0</v>
      </c>
      <c r="W281" s="188">
        <f>IFERROR(
    (
        IFERROR( MMULT(NotlarYuzdelikBasari!$E281:$N281, Degerlendirme!F$4:F$13) / SUM(Degerlendirme!F$4:F$13), 0 ) +
        IFERROR( MMULT(NotlarYuzdelikBasari!$AL281:$AU281, Degerlendirme!F$15:F$24) / SUM(Degerlendirme!F$15:F$24), 0 )
    ) / 2,
    0
)</f>
        <v>0</v>
      </c>
      <c r="X281" s="188">
        <f>IFERROR(
    (
        IFERROR( MMULT(NotlarYuzdelikBasari!$E281:$N281, Degerlendirme!G$4:G$13) / SUM(Degerlendirme!G$4:G$13), 0 ) +
        IFERROR( MMULT(NotlarYuzdelikBasari!$AL281:$AU281, Degerlendirme!G$15:G$24) / SUM(Degerlendirme!G$15:G$24), 0 )
    ) / 2,
    0
)</f>
        <v>0</v>
      </c>
      <c r="Y281" s="188">
        <f>IFERROR(
    (
        IFERROR( MMULT(NotlarYuzdelikBasari!$E281:$N281, Degerlendirme!H$4:H$13) / SUM(Degerlendirme!H$4:H$13), 0 ) +
        IFERROR( MMULT(NotlarYuzdelikBasari!$AL281:$AU281, Degerlendirme!H$15:H$24) / SUM(Degerlendirme!H$15:H$24), 0 )
    ) / 2,
    0
)</f>
        <v>0</v>
      </c>
      <c r="Z281" s="188">
        <f>IFERROR(
    (
        IFERROR( MMULT(NotlarYuzdelikBasari!$E281:$N281, Degerlendirme!I$4:I$13) / SUM(Degerlendirme!I$4:I$13), 0 ) +
        IFERROR( MMULT(NotlarYuzdelikBasari!$AL281:$AU281, Degerlendirme!I$15:I$24) / SUM(Degerlendirme!I$15:I$24), 0 )
    ) / 2,
    0
)</f>
        <v>0</v>
      </c>
      <c r="AA281" s="188">
        <f>IFERROR(
    (
        IFERROR( MMULT(NotlarYuzdelikBasari!$E281:$N281, Degerlendirme!J$4:J$13) / SUM(Degerlendirme!J$4:J$13), 0 ) +
        IFERROR( MMULT(NotlarYuzdelikBasari!$AL281:$AU281, Degerlendirme!J$15:J$24) / SUM(Degerlendirme!J$15:J$24), 0 )
    ) / 2,
    0
)</f>
        <v>0</v>
      </c>
      <c r="AB281" s="188">
        <f>IFERROR(
    (
        IFERROR( MMULT(NotlarYuzdelikBasari!$E281:$N281, Degerlendirme!K$4:K$13) / SUM(Degerlendirme!K$4:K$13), 0 ) +
        IFERROR( MMULT(NotlarYuzdelikBasari!$AL281:$AU281, Degerlendirme!K$15:K$24) / SUM(Degerlendirme!K$15:K$24), 0 )
    ) / 2,
    0
)</f>
        <v>0</v>
      </c>
    </row>
    <row r="282" spans="1:28" x14ac:dyDescent="0.25">
      <c r="A282" s="95">
        <v>280</v>
      </c>
      <c r="B282" s="141" t="str">
        <f>IF(Notlar!B282&lt;&gt;"",Notlar!B282,"")</f>
        <v/>
      </c>
      <c r="C282" s="142" t="str">
        <f>IF(Notlar!C282&lt;&gt;"",Notlar!C282,"")</f>
        <v/>
      </c>
      <c r="D282" s="183" t="str">
        <f>IF(Notlar!D282&lt;&gt;"",Notlar!D282,"")</f>
        <v/>
      </c>
      <c r="E282" s="208" cm="1">
        <f t="array" ref="E282">_xlfn.SINGLE(IFERROR(((MMULT(NotlarYuzdelikBasari!$E282:$N282,DersMatris_Degerlendirme!D$4:D$13)/(SUM(DersMatris_Degerlendirme!D$4:D$13)))+(MMULT(NotlarYuzdelikBasari!$AL282:$AU282,DersMatris_Degerlendirme!D$15:D$24)/(SUM(DersMatris_Degerlendirme!D$15:D$24))))/2,0))*(DersMatris!$C$12/100)</f>
        <v>0</v>
      </c>
      <c r="F282" s="208" cm="1">
        <f t="array" ref="F282">_xlfn.SINGLE(IFERROR(((MMULT(NotlarYuzdelikBasari!$E282:$N282,DersMatris_Degerlendirme!E$4:E$13)/(SUM(DersMatris_Degerlendirme!E$4:E$13)))+(MMULT(NotlarYuzdelikBasari!$AL282:$AU282,DersMatris_Degerlendirme!E$15:E$24)/(SUM(DersMatris_Degerlendirme!E$15:E$24))))/2,0))*(DersMatris!$D$12/100)</f>
        <v>0</v>
      </c>
      <c r="G282" s="204" cm="1">
        <f t="array" ref="G282">_xlfn.SINGLE(IFERROR(((MMULT(NotlarYuzdelikBasari!$E282:$N282,DersMatris_Degerlendirme!F$4:F$13)/(SUM(DersMatris_Degerlendirme!F$4:F$13)))+(MMULT(NotlarYuzdelikBasari!$AL282:$AU282,DersMatris_Degerlendirme!F$15:F$24)/(SUM(DersMatris_Degerlendirme!F$15:F$24))))/2,0))*(DersMatris!$E$12/100)</f>
        <v>0</v>
      </c>
      <c r="H282" s="204" cm="1">
        <f t="array" ref="H282">_xlfn.SINGLE(IFERROR(((MMULT(NotlarYuzdelikBasari!$E282:$N282,DersMatris_Degerlendirme!G$4:G$13)/(SUM(DersMatris_Degerlendirme!G$4:G$13)))+(MMULT(NotlarYuzdelikBasari!$AL282:$AU282,DersMatris_Degerlendirme!G$15:G$24)/(SUM(DersMatris_Degerlendirme!G$15:G$24))))/2,0))*(DersMatris!$F$12/100)</f>
        <v>0</v>
      </c>
      <c r="I282" s="204" cm="1">
        <f t="array" ref="I282">_xlfn.SINGLE(IFERROR(((MMULT(NotlarYuzdelikBasari!$E282:$N282,DersMatris_Degerlendirme!H$4:H$13)/(SUM(DersMatris_Degerlendirme!H$4:H$13)))+(MMULT(NotlarYuzdelikBasari!$AL282:$AU282,DersMatris_Degerlendirme!H$15:H$24)/(SUM(DersMatris_Degerlendirme!H$15:H$24))))/2,0))*(DersMatris!$G$12/100)</f>
        <v>0</v>
      </c>
      <c r="J282" s="204" cm="1">
        <f t="array" ref="J282">_xlfn.SINGLE(IFERROR(((MMULT(NotlarYuzdelikBasari!$E282:$N282,DersMatris_Degerlendirme!I$4:I$13)/(SUM(DersMatris_Degerlendirme!I$4:I$13)))+(MMULT(NotlarYuzdelikBasari!$AL282:$AU282,DersMatris_Degerlendirme!I$15:I$24)/(SUM(DersMatris_Degerlendirme!I$15:I$24))))/2,0))*(DersMatris!$H$12/100)</f>
        <v>0</v>
      </c>
      <c r="K282" s="204" cm="1">
        <f t="array" ref="K282">_xlfn.SINGLE(IFERROR(((MMULT(NotlarYuzdelikBasari!$E282:$N282,DersMatris_Degerlendirme!J$4:J$13)/(SUM(DersMatris_Degerlendirme!J$4:J$13)))+(MMULT(NotlarYuzdelikBasari!$AL282:$AU282,DersMatris_Degerlendirme!J$15:J$24)/(SUM(DersMatris_Degerlendirme!J$15:J$24))))/2,0))*(DersMatris!$I$12/100)</f>
        <v>0</v>
      </c>
      <c r="L282" s="204" cm="1">
        <f t="array" ref="L282">_xlfn.SINGLE(IFERROR(((MMULT(NotlarYuzdelikBasari!$E282:$N282,DersMatris_Degerlendirme!K$4:K$13)/(SUM(DersMatris_Degerlendirme!K$4:K$13)))+(MMULT(NotlarYuzdelikBasari!$AL282:$AU282,DersMatris_Degerlendirme!K$15:K$24)/(SUM(DersMatris_Degerlendirme!K$15:K$24))))/2,0))*(DersMatris!$J$12/100)</f>
        <v>0</v>
      </c>
      <c r="M282" s="204" cm="1">
        <f t="array" ref="M282">_xlfn.SINGLE(IFERROR(((MMULT(NotlarYuzdelikBasari!$E282:$N282,DersMatris_Degerlendirme!L$4:L$13)/(SUM(DersMatris_Degerlendirme!L$4:L$13)))+(MMULT(NotlarYuzdelikBasari!$AL282:$AU282,DersMatris_Degerlendirme!L$15:L$24)/(SUM(DersMatris_Degerlendirme!L$15:L$24))))/2,0))*(DersMatris!$K$12/100)</f>
        <v>0</v>
      </c>
      <c r="N282" s="204" cm="1">
        <f t="array" ref="N282">_xlfn.SINGLE(IFERROR(((MMULT(NotlarYuzdelikBasari!$E282:$N282,DersMatris_Degerlendirme!M$4:M$13)/(SUM(DersMatris_Degerlendirme!M$4:M$13)))+(MMULT(NotlarYuzdelikBasari!$AL282:$AU282,DersMatris_Degerlendirme!M$15:M$24)/(SUM(DersMatris_Degerlendirme!M$15:M$24))))/2,0))*(DersMatris!$L$12/100)</f>
        <v>0</v>
      </c>
      <c r="O282" s="204" cm="1">
        <f t="array" ref="O282">_xlfn.SINGLE(IFERROR(((MMULT(NotlarYuzdelikBasari!$E282:$N282,DersMatris_Degerlendirme!N$4:N$13)/(SUM(DersMatris_Degerlendirme!N$4:N$13)))+(MMULT(NotlarYuzdelikBasari!$AL282:$AU282,DersMatris_Degerlendirme!N$15:N$24)/(SUM(DersMatris_Degerlendirme!N$15:N$24))))/2,0))*(DersMatris!$M$12/100)</f>
        <v>0</v>
      </c>
      <c r="P282" s="204" cm="1">
        <f t="array" ref="P282">_xlfn.SINGLE(IFERROR(((MMULT(NotlarYuzdelikBasari!$E282:$N282,DersMatris_Degerlendirme!O$4:O$13)/(SUM(DersMatris_Degerlendirme!O$4:O$13)))+(MMULT(NotlarYuzdelikBasari!$AL282:$AU282,DersMatris_Degerlendirme!O$15:O$24)/(SUM(DersMatris_Degerlendirme!O$15:O$24))))/2,0))*(DersMatris!$N$12/100)</f>
        <v>0</v>
      </c>
      <c r="Q282" s="204" cm="1">
        <f t="array" ref="Q282">_xlfn.SINGLE(IFERROR(((MMULT(NotlarYuzdelikBasari!$E282:$N282,DersMatris_Degerlendirme!P$4:P$13)/(SUM(DersMatris_Degerlendirme!P$4:P$13)))+(MMULT(NotlarYuzdelikBasari!$AL282:$AU282,DersMatris_Degerlendirme!P$15:P$24)/(SUM(DersMatris_Degerlendirme!P$15:P$24))))/2,0))*(DersMatris!$O$12/100)</f>
        <v>0</v>
      </c>
      <c r="R282" s="204" cm="1">
        <f t="array" ref="R282">_xlfn.SINGLE(IFERROR(((MMULT(NotlarYuzdelikBasari!$E282:$N282,DersMatris_Degerlendirme!Q$4:Q$13)/(SUM(DersMatris_Degerlendirme!Q$4:Q$13)))+(MMULT(NotlarYuzdelikBasari!$AL282:$AU282,DersMatris_Degerlendirme!Q$15:Q$24)/(SUM(DersMatris_Degerlendirme!Q$15:Q$24))))/2,0))*(DersMatris!$P$12/100)</f>
        <v>0</v>
      </c>
      <c r="S282" s="204" cm="1">
        <f t="array" ref="S282">_xlfn.SINGLE(IFERROR(((MMULT(NotlarYuzdelikBasari!$E282:$N282,DersMatris_Degerlendirme!R$4:R$13)/(SUM(DersMatris_Degerlendirme!R$4:R$13)))+(MMULT(NotlarYuzdelikBasari!$AL282:$AU282,DersMatris_Degerlendirme!R$15:R$24)/(SUM(DersMatris_Degerlendirme!R$15:R$24))))/2,0))*(DersMatris!$Q$12/100)</f>
        <v>0</v>
      </c>
      <c r="U282" s="188">
        <f>IFERROR(
    (
        IFERROR( MMULT(NotlarYuzdelikBasari!$E282:$N282, Degerlendirme!D$4:D$13) / SUM(Degerlendirme!D$4:D$13), 0 ) +
        IFERROR( MMULT(NotlarYuzdelikBasari!$AL282:$AU282, Degerlendirme!D$15:D$24) / SUM(Degerlendirme!D$15:D$24), 0 )
    ) / 2,
    0
)</f>
        <v>0</v>
      </c>
      <c r="V282" s="188">
        <f>IFERROR(
    (
        IFERROR( MMULT(NotlarYuzdelikBasari!$E282:$N282, Degerlendirme!E$4:E$13) / SUM(Degerlendirme!E$4:E$13), 0 ) +
        IFERROR( MMULT(NotlarYuzdelikBasari!$AL282:$AU282, Degerlendirme!E$15:E$24) / SUM(Degerlendirme!E$15:E$24), 0 )
    ) / 2,
    0
)</f>
        <v>0</v>
      </c>
      <c r="W282" s="188">
        <f>IFERROR(
    (
        IFERROR( MMULT(NotlarYuzdelikBasari!$E282:$N282, Degerlendirme!F$4:F$13) / SUM(Degerlendirme!F$4:F$13), 0 ) +
        IFERROR( MMULT(NotlarYuzdelikBasari!$AL282:$AU282, Degerlendirme!F$15:F$24) / SUM(Degerlendirme!F$15:F$24), 0 )
    ) / 2,
    0
)</f>
        <v>0</v>
      </c>
      <c r="X282" s="188">
        <f>IFERROR(
    (
        IFERROR( MMULT(NotlarYuzdelikBasari!$E282:$N282, Degerlendirme!G$4:G$13) / SUM(Degerlendirme!G$4:G$13), 0 ) +
        IFERROR( MMULT(NotlarYuzdelikBasari!$AL282:$AU282, Degerlendirme!G$15:G$24) / SUM(Degerlendirme!G$15:G$24), 0 )
    ) / 2,
    0
)</f>
        <v>0</v>
      </c>
      <c r="Y282" s="188">
        <f>IFERROR(
    (
        IFERROR( MMULT(NotlarYuzdelikBasari!$E282:$N282, Degerlendirme!H$4:H$13) / SUM(Degerlendirme!H$4:H$13), 0 ) +
        IFERROR( MMULT(NotlarYuzdelikBasari!$AL282:$AU282, Degerlendirme!H$15:H$24) / SUM(Degerlendirme!H$15:H$24), 0 )
    ) / 2,
    0
)</f>
        <v>0</v>
      </c>
      <c r="Z282" s="188">
        <f>IFERROR(
    (
        IFERROR( MMULT(NotlarYuzdelikBasari!$E282:$N282, Degerlendirme!I$4:I$13) / SUM(Degerlendirme!I$4:I$13), 0 ) +
        IFERROR( MMULT(NotlarYuzdelikBasari!$AL282:$AU282, Degerlendirme!I$15:I$24) / SUM(Degerlendirme!I$15:I$24), 0 )
    ) / 2,
    0
)</f>
        <v>0</v>
      </c>
      <c r="AA282" s="188">
        <f>IFERROR(
    (
        IFERROR( MMULT(NotlarYuzdelikBasari!$E282:$N282, Degerlendirme!J$4:J$13) / SUM(Degerlendirme!J$4:J$13), 0 ) +
        IFERROR( MMULT(NotlarYuzdelikBasari!$AL282:$AU282, Degerlendirme!J$15:J$24) / SUM(Degerlendirme!J$15:J$24), 0 )
    ) / 2,
    0
)</f>
        <v>0</v>
      </c>
      <c r="AB282" s="188">
        <f>IFERROR(
    (
        IFERROR( MMULT(NotlarYuzdelikBasari!$E282:$N282, Degerlendirme!K$4:K$13) / SUM(Degerlendirme!K$4:K$13), 0 ) +
        IFERROR( MMULT(NotlarYuzdelikBasari!$AL282:$AU282, Degerlendirme!K$15:K$24) / SUM(Degerlendirme!K$15:K$24), 0 )
    ) / 2,
    0
)</f>
        <v>0</v>
      </c>
    </row>
    <row r="283" spans="1:28" x14ac:dyDescent="0.25">
      <c r="A283" s="94">
        <v>281</v>
      </c>
      <c r="B283" s="143" t="str">
        <f>IF(Notlar!B283&lt;&gt;"",Notlar!B283,"")</f>
        <v/>
      </c>
      <c r="C283" s="144" t="str">
        <f>IF(Notlar!C283&lt;&gt;"",Notlar!C283,"")</f>
        <v/>
      </c>
      <c r="D283" s="184" t="str">
        <f>IF(Notlar!D283&lt;&gt;"",Notlar!D283,"")</f>
        <v/>
      </c>
      <c r="E283" s="208" cm="1">
        <f t="array" ref="E283">_xlfn.SINGLE(IFERROR(((MMULT(NotlarYuzdelikBasari!$E283:$N283,DersMatris_Degerlendirme!D$4:D$13)/(SUM(DersMatris_Degerlendirme!D$4:D$13)))+(MMULT(NotlarYuzdelikBasari!$AL283:$AU283,DersMatris_Degerlendirme!D$15:D$24)/(SUM(DersMatris_Degerlendirme!D$15:D$24))))/2,0))*(DersMatris!$C$12/100)</f>
        <v>0</v>
      </c>
      <c r="F283" s="208" cm="1">
        <f t="array" ref="F283">_xlfn.SINGLE(IFERROR(((MMULT(NotlarYuzdelikBasari!$E283:$N283,DersMatris_Degerlendirme!E$4:E$13)/(SUM(DersMatris_Degerlendirme!E$4:E$13)))+(MMULT(NotlarYuzdelikBasari!$AL283:$AU283,DersMatris_Degerlendirme!E$15:E$24)/(SUM(DersMatris_Degerlendirme!E$15:E$24))))/2,0))*(DersMatris!$D$12/100)</f>
        <v>0</v>
      </c>
      <c r="G283" s="204" cm="1">
        <f t="array" ref="G283">_xlfn.SINGLE(IFERROR(((MMULT(NotlarYuzdelikBasari!$E283:$N283,DersMatris_Degerlendirme!F$4:F$13)/(SUM(DersMatris_Degerlendirme!F$4:F$13)))+(MMULT(NotlarYuzdelikBasari!$AL283:$AU283,DersMatris_Degerlendirme!F$15:F$24)/(SUM(DersMatris_Degerlendirme!F$15:F$24))))/2,0))*(DersMatris!$E$12/100)</f>
        <v>0</v>
      </c>
      <c r="H283" s="204" cm="1">
        <f t="array" ref="H283">_xlfn.SINGLE(IFERROR(((MMULT(NotlarYuzdelikBasari!$E283:$N283,DersMatris_Degerlendirme!G$4:G$13)/(SUM(DersMatris_Degerlendirme!G$4:G$13)))+(MMULT(NotlarYuzdelikBasari!$AL283:$AU283,DersMatris_Degerlendirme!G$15:G$24)/(SUM(DersMatris_Degerlendirme!G$15:G$24))))/2,0))*(DersMatris!$F$12/100)</f>
        <v>0</v>
      </c>
      <c r="I283" s="204" cm="1">
        <f t="array" ref="I283">_xlfn.SINGLE(IFERROR(((MMULT(NotlarYuzdelikBasari!$E283:$N283,DersMatris_Degerlendirme!H$4:H$13)/(SUM(DersMatris_Degerlendirme!H$4:H$13)))+(MMULT(NotlarYuzdelikBasari!$AL283:$AU283,DersMatris_Degerlendirme!H$15:H$24)/(SUM(DersMatris_Degerlendirme!H$15:H$24))))/2,0))*(DersMatris!$G$12/100)</f>
        <v>0</v>
      </c>
      <c r="J283" s="204" cm="1">
        <f t="array" ref="J283">_xlfn.SINGLE(IFERROR(((MMULT(NotlarYuzdelikBasari!$E283:$N283,DersMatris_Degerlendirme!I$4:I$13)/(SUM(DersMatris_Degerlendirme!I$4:I$13)))+(MMULT(NotlarYuzdelikBasari!$AL283:$AU283,DersMatris_Degerlendirme!I$15:I$24)/(SUM(DersMatris_Degerlendirme!I$15:I$24))))/2,0))*(DersMatris!$H$12/100)</f>
        <v>0</v>
      </c>
      <c r="K283" s="204" cm="1">
        <f t="array" ref="K283">_xlfn.SINGLE(IFERROR(((MMULT(NotlarYuzdelikBasari!$E283:$N283,DersMatris_Degerlendirme!J$4:J$13)/(SUM(DersMatris_Degerlendirme!J$4:J$13)))+(MMULT(NotlarYuzdelikBasari!$AL283:$AU283,DersMatris_Degerlendirme!J$15:J$24)/(SUM(DersMatris_Degerlendirme!J$15:J$24))))/2,0))*(DersMatris!$I$12/100)</f>
        <v>0</v>
      </c>
      <c r="L283" s="204" cm="1">
        <f t="array" ref="L283">_xlfn.SINGLE(IFERROR(((MMULT(NotlarYuzdelikBasari!$E283:$N283,DersMatris_Degerlendirme!K$4:K$13)/(SUM(DersMatris_Degerlendirme!K$4:K$13)))+(MMULT(NotlarYuzdelikBasari!$AL283:$AU283,DersMatris_Degerlendirme!K$15:K$24)/(SUM(DersMatris_Degerlendirme!K$15:K$24))))/2,0))*(DersMatris!$J$12/100)</f>
        <v>0</v>
      </c>
      <c r="M283" s="204" cm="1">
        <f t="array" ref="M283">_xlfn.SINGLE(IFERROR(((MMULT(NotlarYuzdelikBasari!$E283:$N283,DersMatris_Degerlendirme!L$4:L$13)/(SUM(DersMatris_Degerlendirme!L$4:L$13)))+(MMULT(NotlarYuzdelikBasari!$AL283:$AU283,DersMatris_Degerlendirme!L$15:L$24)/(SUM(DersMatris_Degerlendirme!L$15:L$24))))/2,0))*(DersMatris!$K$12/100)</f>
        <v>0</v>
      </c>
      <c r="N283" s="204" cm="1">
        <f t="array" ref="N283">_xlfn.SINGLE(IFERROR(((MMULT(NotlarYuzdelikBasari!$E283:$N283,DersMatris_Degerlendirme!M$4:M$13)/(SUM(DersMatris_Degerlendirme!M$4:M$13)))+(MMULT(NotlarYuzdelikBasari!$AL283:$AU283,DersMatris_Degerlendirme!M$15:M$24)/(SUM(DersMatris_Degerlendirme!M$15:M$24))))/2,0))*(DersMatris!$L$12/100)</f>
        <v>0</v>
      </c>
      <c r="O283" s="204" cm="1">
        <f t="array" ref="O283">_xlfn.SINGLE(IFERROR(((MMULT(NotlarYuzdelikBasari!$E283:$N283,DersMatris_Degerlendirme!N$4:N$13)/(SUM(DersMatris_Degerlendirme!N$4:N$13)))+(MMULT(NotlarYuzdelikBasari!$AL283:$AU283,DersMatris_Degerlendirme!N$15:N$24)/(SUM(DersMatris_Degerlendirme!N$15:N$24))))/2,0))*(DersMatris!$M$12/100)</f>
        <v>0</v>
      </c>
      <c r="P283" s="204" cm="1">
        <f t="array" ref="P283">_xlfn.SINGLE(IFERROR(((MMULT(NotlarYuzdelikBasari!$E283:$N283,DersMatris_Degerlendirme!O$4:O$13)/(SUM(DersMatris_Degerlendirme!O$4:O$13)))+(MMULT(NotlarYuzdelikBasari!$AL283:$AU283,DersMatris_Degerlendirme!O$15:O$24)/(SUM(DersMatris_Degerlendirme!O$15:O$24))))/2,0))*(DersMatris!$N$12/100)</f>
        <v>0</v>
      </c>
      <c r="Q283" s="204" cm="1">
        <f t="array" ref="Q283">_xlfn.SINGLE(IFERROR(((MMULT(NotlarYuzdelikBasari!$E283:$N283,DersMatris_Degerlendirme!P$4:P$13)/(SUM(DersMatris_Degerlendirme!P$4:P$13)))+(MMULT(NotlarYuzdelikBasari!$AL283:$AU283,DersMatris_Degerlendirme!P$15:P$24)/(SUM(DersMatris_Degerlendirme!P$15:P$24))))/2,0))*(DersMatris!$O$12/100)</f>
        <v>0</v>
      </c>
      <c r="R283" s="204" cm="1">
        <f t="array" ref="R283">_xlfn.SINGLE(IFERROR(((MMULT(NotlarYuzdelikBasari!$E283:$N283,DersMatris_Degerlendirme!Q$4:Q$13)/(SUM(DersMatris_Degerlendirme!Q$4:Q$13)))+(MMULT(NotlarYuzdelikBasari!$AL283:$AU283,DersMatris_Degerlendirme!Q$15:Q$24)/(SUM(DersMatris_Degerlendirme!Q$15:Q$24))))/2,0))*(DersMatris!$P$12/100)</f>
        <v>0</v>
      </c>
      <c r="S283" s="204" cm="1">
        <f t="array" ref="S283">_xlfn.SINGLE(IFERROR(((MMULT(NotlarYuzdelikBasari!$E283:$N283,DersMatris_Degerlendirme!R$4:R$13)/(SUM(DersMatris_Degerlendirme!R$4:R$13)))+(MMULT(NotlarYuzdelikBasari!$AL283:$AU283,DersMatris_Degerlendirme!R$15:R$24)/(SUM(DersMatris_Degerlendirme!R$15:R$24))))/2,0))*(DersMatris!$Q$12/100)</f>
        <v>0</v>
      </c>
      <c r="U283" s="188">
        <f>IFERROR(
    (
        IFERROR( MMULT(NotlarYuzdelikBasari!$E283:$N283, Degerlendirme!D$4:D$13) / SUM(Degerlendirme!D$4:D$13), 0 ) +
        IFERROR( MMULT(NotlarYuzdelikBasari!$AL283:$AU283, Degerlendirme!D$15:D$24) / SUM(Degerlendirme!D$15:D$24), 0 )
    ) / 2,
    0
)</f>
        <v>0</v>
      </c>
      <c r="V283" s="188">
        <f>IFERROR(
    (
        IFERROR( MMULT(NotlarYuzdelikBasari!$E283:$N283, Degerlendirme!E$4:E$13) / SUM(Degerlendirme!E$4:E$13), 0 ) +
        IFERROR( MMULT(NotlarYuzdelikBasari!$AL283:$AU283, Degerlendirme!E$15:E$24) / SUM(Degerlendirme!E$15:E$24), 0 )
    ) / 2,
    0
)</f>
        <v>0</v>
      </c>
      <c r="W283" s="188">
        <f>IFERROR(
    (
        IFERROR( MMULT(NotlarYuzdelikBasari!$E283:$N283, Degerlendirme!F$4:F$13) / SUM(Degerlendirme!F$4:F$13), 0 ) +
        IFERROR( MMULT(NotlarYuzdelikBasari!$AL283:$AU283, Degerlendirme!F$15:F$24) / SUM(Degerlendirme!F$15:F$24), 0 )
    ) / 2,
    0
)</f>
        <v>0</v>
      </c>
      <c r="X283" s="188">
        <f>IFERROR(
    (
        IFERROR( MMULT(NotlarYuzdelikBasari!$E283:$N283, Degerlendirme!G$4:G$13) / SUM(Degerlendirme!G$4:G$13), 0 ) +
        IFERROR( MMULT(NotlarYuzdelikBasari!$AL283:$AU283, Degerlendirme!G$15:G$24) / SUM(Degerlendirme!G$15:G$24), 0 )
    ) / 2,
    0
)</f>
        <v>0</v>
      </c>
      <c r="Y283" s="188">
        <f>IFERROR(
    (
        IFERROR( MMULT(NotlarYuzdelikBasari!$E283:$N283, Degerlendirme!H$4:H$13) / SUM(Degerlendirme!H$4:H$13), 0 ) +
        IFERROR( MMULT(NotlarYuzdelikBasari!$AL283:$AU283, Degerlendirme!H$15:H$24) / SUM(Degerlendirme!H$15:H$24), 0 )
    ) / 2,
    0
)</f>
        <v>0</v>
      </c>
      <c r="Z283" s="188">
        <f>IFERROR(
    (
        IFERROR( MMULT(NotlarYuzdelikBasari!$E283:$N283, Degerlendirme!I$4:I$13) / SUM(Degerlendirme!I$4:I$13), 0 ) +
        IFERROR( MMULT(NotlarYuzdelikBasari!$AL283:$AU283, Degerlendirme!I$15:I$24) / SUM(Degerlendirme!I$15:I$24), 0 )
    ) / 2,
    0
)</f>
        <v>0</v>
      </c>
      <c r="AA283" s="188">
        <f>IFERROR(
    (
        IFERROR( MMULT(NotlarYuzdelikBasari!$E283:$N283, Degerlendirme!J$4:J$13) / SUM(Degerlendirme!J$4:J$13), 0 ) +
        IFERROR( MMULT(NotlarYuzdelikBasari!$AL283:$AU283, Degerlendirme!J$15:J$24) / SUM(Degerlendirme!J$15:J$24), 0 )
    ) / 2,
    0
)</f>
        <v>0</v>
      </c>
      <c r="AB283" s="188">
        <f>IFERROR(
    (
        IFERROR( MMULT(NotlarYuzdelikBasari!$E283:$N283, Degerlendirme!K$4:K$13) / SUM(Degerlendirme!K$4:K$13), 0 ) +
        IFERROR( MMULT(NotlarYuzdelikBasari!$AL283:$AU283, Degerlendirme!K$15:K$24) / SUM(Degerlendirme!K$15:K$24), 0 )
    ) / 2,
    0
)</f>
        <v>0</v>
      </c>
    </row>
    <row r="284" spans="1:28" x14ac:dyDescent="0.25">
      <c r="A284" s="95">
        <v>282</v>
      </c>
      <c r="B284" s="141" t="str">
        <f>IF(Notlar!B284&lt;&gt;"",Notlar!B284,"")</f>
        <v/>
      </c>
      <c r="C284" s="142" t="str">
        <f>IF(Notlar!C284&lt;&gt;"",Notlar!C284,"")</f>
        <v/>
      </c>
      <c r="D284" s="183" t="str">
        <f>IF(Notlar!D284&lt;&gt;"",Notlar!D284,"")</f>
        <v/>
      </c>
      <c r="E284" s="208" cm="1">
        <f t="array" ref="E284">_xlfn.SINGLE(IFERROR(((MMULT(NotlarYuzdelikBasari!$E284:$N284,DersMatris_Degerlendirme!D$4:D$13)/(SUM(DersMatris_Degerlendirme!D$4:D$13)))+(MMULT(NotlarYuzdelikBasari!$AL284:$AU284,DersMatris_Degerlendirme!D$15:D$24)/(SUM(DersMatris_Degerlendirme!D$15:D$24))))/2,0))*(DersMatris!$C$12/100)</f>
        <v>0</v>
      </c>
      <c r="F284" s="208" cm="1">
        <f t="array" ref="F284">_xlfn.SINGLE(IFERROR(((MMULT(NotlarYuzdelikBasari!$E284:$N284,DersMatris_Degerlendirme!E$4:E$13)/(SUM(DersMatris_Degerlendirme!E$4:E$13)))+(MMULT(NotlarYuzdelikBasari!$AL284:$AU284,DersMatris_Degerlendirme!E$15:E$24)/(SUM(DersMatris_Degerlendirme!E$15:E$24))))/2,0))*(DersMatris!$D$12/100)</f>
        <v>0</v>
      </c>
      <c r="G284" s="204" cm="1">
        <f t="array" ref="G284">_xlfn.SINGLE(IFERROR(((MMULT(NotlarYuzdelikBasari!$E284:$N284,DersMatris_Degerlendirme!F$4:F$13)/(SUM(DersMatris_Degerlendirme!F$4:F$13)))+(MMULT(NotlarYuzdelikBasari!$AL284:$AU284,DersMatris_Degerlendirme!F$15:F$24)/(SUM(DersMatris_Degerlendirme!F$15:F$24))))/2,0))*(DersMatris!$E$12/100)</f>
        <v>0</v>
      </c>
      <c r="H284" s="204" cm="1">
        <f t="array" ref="H284">_xlfn.SINGLE(IFERROR(((MMULT(NotlarYuzdelikBasari!$E284:$N284,DersMatris_Degerlendirme!G$4:G$13)/(SUM(DersMatris_Degerlendirme!G$4:G$13)))+(MMULT(NotlarYuzdelikBasari!$AL284:$AU284,DersMatris_Degerlendirme!G$15:G$24)/(SUM(DersMatris_Degerlendirme!G$15:G$24))))/2,0))*(DersMatris!$F$12/100)</f>
        <v>0</v>
      </c>
      <c r="I284" s="204" cm="1">
        <f t="array" ref="I284">_xlfn.SINGLE(IFERROR(((MMULT(NotlarYuzdelikBasari!$E284:$N284,DersMatris_Degerlendirme!H$4:H$13)/(SUM(DersMatris_Degerlendirme!H$4:H$13)))+(MMULT(NotlarYuzdelikBasari!$AL284:$AU284,DersMatris_Degerlendirme!H$15:H$24)/(SUM(DersMatris_Degerlendirme!H$15:H$24))))/2,0))*(DersMatris!$G$12/100)</f>
        <v>0</v>
      </c>
      <c r="J284" s="204" cm="1">
        <f t="array" ref="J284">_xlfn.SINGLE(IFERROR(((MMULT(NotlarYuzdelikBasari!$E284:$N284,DersMatris_Degerlendirme!I$4:I$13)/(SUM(DersMatris_Degerlendirme!I$4:I$13)))+(MMULT(NotlarYuzdelikBasari!$AL284:$AU284,DersMatris_Degerlendirme!I$15:I$24)/(SUM(DersMatris_Degerlendirme!I$15:I$24))))/2,0))*(DersMatris!$H$12/100)</f>
        <v>0</v>
      </c>
      <c r="K284" s="204" cm="1">
        <f t="array" ref="K284">_xlfn.SINGLE(IFERROR(((MMULT(NotlarYuzdelikBasari!$E284:$N284,DersMatris_Degerlendirme!J$4:J$13)/(SUM(DersMatris_Degerlendirme!J$4:J$13)))+(MMULT(NotlarYuzdelikBasari!$AL284:$AU284,DersMatris_Degerlendirme!J$15:J$24)/(SUM(DersMatris_Degerlendirme!J$15:J$24))))/2,0))*(DersMatris!$I$12/100)</f>
        <v>0</v>
      </c>
      <c r="L284" s="204" cm="1">
        <f t="array" ref="L284">_xlfn.SINGLE(IFERROR(((MMULT(NotlarYuzdelikBasari!$E284:$N284,DersMatris_Degerlendirme!K$4:K$13)/(SUM(DersMatris_Degerlendirme!K$4:K$13)))+(MMULT(NotlarYuzdelikBasari!$AL284:$AU284,DersMatris_Degerlendirme!K$15:K$24)/(SUM(DersMatris_Degerlendirme!K$15:K$24))))/2,0))*(DersMatris!$J$12/100)</f>
        <v>0</v>
      </c>
      <c r="M284" s="204" cm="1">
        <f t="array" ref="M284">_xlfn.SINGLE(IFERROR(((MMULT(NotlarYuzdelikBasari!$E284:$N284,DersMatris_Degerlendirme!L$4:L$13)/(SUM(DersMatris_Degerlendirme!L$4:L$13)))+(MMULT(NotlarYuzdelikBasari!$AL284:$AU284,DersMatris_Degerlendirme!L$15:L$24)/(SUM(DersMatris_Degerlendirme!L$15:L$24))))/2,0))*(DersMatris!$K$12/100)</f>
        <v>0</v>
      </c>
      <c r="N284" s="204" cm="1">
        <f t="array" ref="N284">_xlfn.SINGLE(IFERROR(((MMULT(NotlarYuzdelikBasari!$E284:$N284,DersMatris_Degerlendirme!M$4:M$13)/(SUM(DersMatris_Degerlendirme!M$4:M$13)))+(MMULT(NotlarYuzdelikBasari!$AL284:$AU284,DersMatris_Degerlendirme!M$15:M$24)/(SUM(DersMatris_Degerlendirme!M$15:M$24))))/2,0))*(DersMatris!$L$12/100)</f>
        <v>0</v>
      </c>
      <c r="O284" s="204" cm="1">
        <f t="array" ref="O284">_xlfn.SINGLE(IFERROR(((MMULT(NotlarYuzdelikBasari!$E284:$N284,DersMatris_Degerlendirme!N$4:N$13)/(SUM(DersMatris_Degerlendirme!N$4:N$13)))+(MMULT(NotlarYuzdelikBasari!$AL284:$AU284,DersMatris_Degerlendirme!N$15:N$24)/(SUM(DersMatris_Degerlendirme!N$15:N$24))))/2,0))*(DersMatris!$M$12/100)</f>
        <v>0</v>
      </c>
      <c r="P284" s="204" cm="1">
        <f t="array" ref="P284">_xlfn.SINGLE(IFERROR(((MMULT(NotlarYuzdelikBasari!$E284:$N284,DersMatris_Degerlendirme!O$4:O$13)/(SUM(DersMatris_Degerlendirme!O$4:O$13)))+(MMULT(NotlarYuzdelikBasari!$AL284:$AU284,DersMatris_Degerlendirme!O$15:O$24)/(SUM(DersMatris_Degerlendirme!O$15:O$24))))/2,0))*(DersMatris!$N$12/100)</f>
        <v>0</v>
      </c>
      <c r="Q284" s="204" cm="1">
        <f t="array" ref="Q284">_xlfn.SINGLE(IFERROR(((MMULT(NotlarYuzdelikBasari!$E284:$N284,DersMatris_Degerlendirme!P$4:P$13)/(SUM(DersMatris_Degerlendirme!P$4:P$13)))+(MMULT(NotlarYuzdelikBasari!$AL284:$AU284,DersMatris_Degerlendirme!P$15:P$24)/(SUM(DersMatris_Degerlendirme!P$15:P$24))))/2,0))*(DersMatris!$O$12/100)</f>
        <v>0</v>
      </c>
      <c r="R284" s="204" cm="1">
        <f t="array" ref="R284">_xlfn.SINGLE(IFERROR(((MMULT(NotlarYuzdelikBasari!$E284:$N284,DersMatris_Degerlendirme!Q$4:Q$13)/(SUM(DersMatris_Degerlendirme!Q$4:Q$13)))+(MMULT(NotlarYuzdelikBasari!$AL284:$AU284,DersMatris_Degerlendirme!Q$15:Q$24)/(SUM(DersMatris_Degerlendirme!Q$15:Q$24))))/2,0))*(DersMatris!$P$12/100)</f>
        <v>0</v>
      </c>
      <c r="S284" s="204" cm="1">
        <f t="array" ref="S284">_xlfn.SINGLE(IFERROR(((MMULT(NotlarYuzdelikBasari!$E284:$N284,DersMatris_Degerlendirme!R$4:R$13)/(SUM(DersMatris_Degerlendirme!R$4:R$13)))+(MMULT(NotlarYuzdelikBasari!$AL284:$AU284,DersMatris_Degerlendirme!R$15:R$24)/(SUM(DersMatris_Degerlendirme!R$15:R$24))))/2,0))*(DersMatris!$Q$12/100)</f>
        <v>0</v>
      </c>
      <c r="U284" s="188">
        <f>IFERROR(
    (
        IFERROR( MMULT(NotlarYuzdelikBasari!$E284:$N284, Degerlendirme!D$4:D$13) / SUM(Degerlendirme!D$4:D$13), 0 ) +
        IFERROR( MMULT(NotlarYuzdelikBasari!$AL284:$AU284, Degerlendirme!D$15:D$24) / SUM(Degerlendirme!D$15:D$24), 0 )
    ) / 2,
    0
)</f>
        <v>0</v>
      </c>
      <c r="V284" s="188">
        <f>IFERROR(
    (
        IFERROR( MMULT(NotlarYuzdelikBasari!$E284:$N284, Degerlendirme!E$4:E$13) / SUM(Degerlendirme!E$4:E$13), 0 ) +
        IFERROR( MMULT(NotlarYuzdelikBasari!$AL284:$AU284, Degerlendirme!E$15:E$24) / SUM(Degerlendirme!E$15:E$24), 0 )
    ) / 2,
    0
)</f>
        <v>0</v>
      </c>
      <c r="W284" s="188">
        <f>IFERROR(
    (
        IFERROR( MMULT(NotlarYuzdelikBasari!$E284:$N284, Degerlendirme!F$4:F$13) / SUM(Degerlendirme!F$4:F$13), 0 ) +
        IFERROR( MMULT(NotlarYuzdelikBasari!$AL284:$AU284, Degerlendirme!F$15:F$24) / SUM(Degerlendirme!F$15:F$24), 0 )
    ) / 2,
    0
)</f>
        <v>0</v>
      </c>
      <c r="X284" s="188">
        <f>IFERROR(
    (
        IFERROR( MMULT(NotlarYuzdelikBasari!$E284:$N284, Degerlendirme!G$4:G$13) / SUM(Degerlendirme!G$4:G$13), 0 ) +
        IFERROR( MMULT(NotlarYuzdelikBasari!$AL284:$AU284, Degerlendirme!G$15:G$24) / SUM(Degerlendirme!G$15:G$24), 0 )
    ) / 2,
    0
)</f>
        <v>0</v>
      </c>
      <c r="Y284" s="188">
        <f>IFERROR(
    (
        IFERROR( MMULT(NotlarYuzdelikBasari!$E284:$N284, Degerlendirme!H$4:H$13) / SUM(Degerlendirme!H$4:H$13), 0 ) +
        IFERROR( MMULT(NotlarYuzdelikBasari!$AL284:$AU284, Degerlendirme!H$15:H$24) / SUM(Degerlendirme!H$15:H$24), 0 )
    ) / 2,
    0
)</f>
        <v>0</v>
      </c>
      <c r="Z284" s="188">
        <f>IFERROR(
    (
        IFERROR( MMULT(NotlarYuzdelikBasari!$E284:$N284, Degerlendirme!I$4:I$13) / SUM(Degerlendirme!I$4:I$13), 0 ) +
        IFERROR( MMULT(NotlarYuzdelikBasari!$AL284:$AU284, Degerlendirme!I$15:I$24) / SUM(Degerlendirme!I$15:I$24), 0 )
    ) / 2,
    0
)</f>
        <v>0</v>
      </c>
      <c r="AA284" s="188">
        <f>IFERROR(
    (
        IFERROR( MMULT(NotlarYuzdelikBasari!$E284:$N284, Degerlendirme!J$4:J$13) / SUM(Degerlendirme!J$4:J$13), 0 ) +
        IFERROR( MMULT(NotlarYuzdelikBasari!$AL284:$AU284, Degerlendirme!J$15:J$24) / SUM(Degerlendirme!J$15:J$24), 0 )
    ) / 2,
    0
)</f>
        <v>0</v>
      </c>
      <c r="AB284" s="188">
        <f>IFERROR(
    (
        IFERROR( MMULT(NotlarYuzdelikBasari!$E284:$N284, Degerlendirme!K$4:K$13) / SUM(Degerlendirme!K$4:K$13), 0 ) +
        IFERROR( MMULT(NotlarYuzdelikBasari!$AL284:$AU284, Degerlendirme!K$15:K$24) / SUM(Degerlendirme!K$15:K$24), 0 )
    ) / 2,
    0
)</f>
        <v>0</v>
      </c>
    </row>
    <row r="285" spans="1:28" x14ac:dyDescent="0.25">
      <c r="A285" s="94">
        <v>283</v>
      </c>
      <c r="B285" s="143" t="str">
        <f>IF(Notlar!B285&lt;&gt;"",Notlar!B285,"")</f>
        <v/>
      </c>
      <c r="C285" s="144" t="str">
        <f>IF(Notlar!C285&lt;&gt;"",Notlar!C285,"")</f>
        <v/>
      </c>
      <c r="D285" s="184" t="str">
        <f>IF(Notlar!D285&lt;&gt;"",Notlar!D285,"")</f>
        <v/>
      </c>
      <c r="E285" s="208" cm="1">
        <f t="array" ref="E285">_xlfn.SINGLE(IFERROR(((MMULT(NotlarYuzdelikBasari!$E285:$N285,DersMatris_Degerlendirme!D$4:D$13)/(SUM(DersMatris_Degerlendirme!D$4:D$13)))+(MMULT(NotlarYuzdelikBasari!$AL285:$AU285,DersMatris_Degerlendirme!D$15:D$24)/(SUM(DersMatris_Degerlendirme!D$15:D$24))))/2,0))*(DersMatris!$C$12/100)</f>
        <v>0</v>
      </c>
      <c r="F285" s="208" cm="1">
        <f t="array" ref="F285">_xlfn.SINGLE(IFERROR(((MMULT(NotlarYuzdelikBasari!$E285:$N285,DersMatris_Degerlendirme!E$4:E$13)/(SUM(DersMatris_Degerlendirme!E$4:E$13)))+(MMULT(NotlarYuzdelikBasari!$AL285:$AU285,DersMatris_Degerlendirme!E$15:E$24)/(SUM(DersMatris_Degerlendirme!E$15:E$24))))/2,0))*(DersMatris!$D$12/100)</f>
        <v>0</v>
      </c>
      <c r="G285" s="204" cm="1">
        <f t="array" ref="G285">_xlfn.SINGLE(IFERROR(((MMULT(NotlarYuzdelikBasari!$E285:$N285,DersMatris_Degerlendirme!F$4:F$13)/(SUM(DersMatris_Degerlendirme!F$4:F$13)))+(MMULT(NotlarYuzdelikBasari!$AL285:$AU285,DersMatris_Degerlendirme!F$15:F$24)/(SUM(DersMatris_Degerlendirme!F$15:F$24))))/2,0))*(DersMatris!$E$12/100)</f>
        <v>0</v>
      </c>
      <c r="H285" s="204" cm="1">
        <f t="array" ref="H285">_xlfn.SINGLE(IFERROR(((MMULT(NotlarYuzdelikBasari!$E285:$N285,DersMatris_Degerlendirme!G$4:G$13)/(SUM(DersMatris_Degerlendirme!G$4:G$13)))+(MMULT(NotlarYuzdelikBasari!$AL285:$AU285,DersMatris_Degerlendirme!G$15:G$24)/(SUM(DersMatris_Degerlendirme!G$15:G$24))))/2,0))*(DersMatris!$F$12/100)</f>
        <v>0</v>
      </c>
      <c r="I285" s="204" cm="1">
        <f t="array" ref="I285">_xlfn.SINGLE(IFERROR(((MMULT(NotlarYuzdelikBasari!$E285:$N285,DersMatris_Degerlendirme!H$4:H$13)/(SUM(DersMatris_Degerlendirme!H$4:H$13)))+(MMULT(NotlarYuzdelikBasari!$AL285:$AU285,DersMatris_Degerlendirme!H$15:H$24)/(SUM(DersMatris_Degerlendirme!H$15:H$24))))/2,0))*(DersMatris!$G$12/100)</f>
        <v>0</v>
      </c>
      <c r="J285" s="204" cm="1">
        <f t="array" ref="J285">_xlfn.SINGLE(IFERROR(((MMULT(NotlarYuzdelikBasari!$E285:$N285,DersMatris_Degerlendirme!I$4:I$13)/(SUM(DersMatris_Degerlendirme!I$4:I$13)))+(MMULT(NotlarYuzdelikBasari!$AL285:$AU285,DersMatris_Degerlendirme!I$15:I$24)/(SUM(DersMatris_Degerlendirme!I$15:I$24))))/2,0))*(DersMatris!$H$12/100)</f>
        <v>0</v>
      </c>
      <c r="K285" s="204" cm="1">
        <f t="array" ref="K285">_xlfn.SINGLE(IFERROR(((MMULT(NotlarYuzdelikBasari!$E285:$N285,DersMatris_Degerlendirme!J$4:J$13)/(SUM(DersMatris_Degerlendirme!J$4:J$13)))+(MMULT(NotlarYuzdelikBasari!$AL285:$AU285,DersMatris_Degerlendirme!J$15:J$24)/(SUM(DersMatris_Degerlendirme!J$15:J$24))))/2,0))*(DersMatris!$I$12/100)</f>
        <v>0</v>
      </c>
      <c r="L285" s="204" cm="1">
        <f t="array" ref="L285">_xlfn.SINGLE(IFERROR(((MMULT(NotlarYuzdelikBasari!$E285:$N285,DersMatris_Degerlendirme!K$4:K$13)/(SUM(DersMatris_Degerlendirme!K$4:K$13)))+(MMULT(NotlarYuzdelikBasari!$AL285:$AU285,DersMatris_Degerlendirme!K$15:K$24)/(SUM(DersMatris_Degerlendirme!K$15:K$24))))/2,0))*(DersMatris!$J$12/100)</f>
        <v>0</v>
      </c>
      <c r="M285" s="204" cm="1">
        <f t="array" ref="M285">_xlfn.SINGLE(IFERROR(((MMULT(NotlarYuzdelikBasari!$E285:$N285,DersMatris_Degerlendirme!L$4:L$13)/(SUM(DersMatris_Degerlendirme!L$4:L$13)))+(MMULT(NotlarYuzdelikBasari!$AL285:$AU285,DersMatris_Degerlendirme!L$15:L$24)/(SUM(DersMatris_Degerlendirme!L$15:L$24))))/2,0))*(DersMatris!$K$12/100)</f>
        <v>0</v>
      </c>
      <c r="N285" s="204" cm="1">
        <f t="array" ref="N285">_xlfn.SINGLE(IFERROR(((MMULT(NotlarYuzdelikBasari!$E285:$N285,DersMatris_Degerlendirme!M$4:M$13)/(SUM(DersMatris_Degerlendirme!M$4:M$13)))+(MMULT(NotlarYuzdelikBasari!$AL285:$AU285,DersMatris_Degerlendirme!M$15:M$24)/(SUM(DersMatris_Degerlendirme!M$15:M$24))))/2,0))*(DersMatris!$L$12/100)</f>
        <v>0</v>
      </c>
      <c r="O285" s="204" cm="1">
        <f t="array" ref="O285">_xlfn.SINGLE(IFERROR(((MMULT(NotlarYuzdelikBasari!$E285:$N285,DersMatris_Degerlendirme!N$4:N$13)/(SUM(DersMatris_Degerlendirme!N$4:N$13)))+(MMULT(NotlarYuzdelikBasari!$AL285:$AU285,DersMatris_Degerlendirme!N$15:N$24)/(SUM(DersMatris_Degerlendirme!N$15:N$24))))/2,0))*(DersMatris!$M$12/100)</f>
        <v>0</v>
      </c>
      <c r="P285" s="204" cm="1">
        <f t="array" ref="P285">_xlfn.SINGLE(IFERROR(((MMULT(NotlarYuzdelikBasari!$E285:$N285,DersMatris_Degerlendirme!O$4:O$13)/(SUM(DersMatris_Degerlendirme!O$4:O$13)))+(MMULT(NotlarYuzdelikBasari!$AL285:$AU285,DersMatris_Degerlendirme!O$15:O$24)/(SUM(DersMatris_Degerlendirme!O$15:O$24))))/2,0))*(DersMatris!$N$12/100)</f>
        <v>0</v>
      </c>
      <c r="Q285" s="204" cm="1">
        <f t="array" ref="Q285">_xlfn.SINGLE(IFERROR(((MMULT(NotlarYuzdelikBasari!$E285:$N285,DersMatris_Degerlendirme!P$4:P$13)/(SUM(DersMatris_Degerlendirme!P$4:P$13)))+(MMULT(NotlarYuzdelikBasari!$AL285:$AU285,DersMatris_Degerlendirme!P$15:P$24)/(SUM(DersMatris_Degerlendirme!P$15:P$24))))/2,0))*(DersMatris!$O$12/100)</f>
        <v>0</v>
      </c>
      <c r="R285" s="204" cm="1">
        <f t="array" ref="R285">_xlfn.SINGLE(IFERROR(((MMULT(NotlarYuzdelikBasari!$E285:$N285,DersMatris_Degerlendirme!Q$4:Q$13)/(SUM(DersMatris_Degerlendirme!Q$4:Q$13)))+(MMULT(NotlarYuzdelikBasari!$AL285:$AU285,DersMatris_Degerlendirme!Q$15:Q$24)/(SUM(DersMatris_Degerlendirme!Q$15:Q$24))))/2,0))*(DersMatris!$P$12/100)</f>
        <v>0</v>
      </c>
      <c r="S285" s="204" cm="1">
        <f t="array" ref="S285">_xlfn.SINGLE(IFERROR(((MMULT(NotlarYuzdelikBasari!$E285:$N285,DersMatris_Degerlendirme!R$4:R$13)/(SUM(DersMatris_Degerlendirme!R$4:R$13)))+(MMULT(NotlarYuzdelikBasari!$AL285:$AU285,DersMatris_Degerlendirme!R$15:R$24)/(SUM(DersMatris_Degerlendirme!R$15:R$24))))/2,0))*(DersMatris!$Q$12/100)</f>
        <v>0</v>
      </c>
      <c r="U285" s="188">
        <f>IFERROR(
    (
        IFERROR( MMULT(NotlarYuzdelikBasari!$E285:$N285, Degerlendirme!D$4:D$13) / SUM(Degerlendirme!D$4:D$13), 0 ) +
        IFERROR( MMULT(NotlarYuzdelikBasari!$AL285:$AU285, Degerlendirme!D$15:D$24) / SUM(Degerlendirme!D$15:D$24), 0 )
    ) / 2,
    0
)</f>
        <v>0</v>
      </c>
      <c r="V285" s="188">
        <f>IFERROR(
    (
        IFERROR( MMULT(NotlarYuzdelikBasari!$E285:$N285, Degerlendirme!E$4:E$13) / SUM(Degerlendirme!E$4:E$13), 0 ) +
        IFERROR( MMULT(NotlarYuzdelikBasari!$AL285:$AU285, Degerlendirme!E$15:E$24) / SUM(Degerlendirme!E$15:E$24), 0 )
    ) / 2,
    0
)</f>
        <v>0</v>
      </c>
      <c r="W285" s="188">
        <f>IFERROR(
    (
        IFERROR( MMULT(NotlarYuzdelikBasari!$E285:$N285, Degerlendirme!F$4:F$13) / SUM(Degerlendirme!F$4:F$13), 0 ) +
        IFERROR( MMULT(NotlarYuzdelikBasari!$AL285:$AU285, Degerlendirme!F$15:F$24) / SUM(Degerlendirme!F$15:F$24), 0 )
    ) / 2,
    0
)</f>
        <v>0</v>
      </c>
      <c r="X285" s="188">
        <f>IFERROR(
    (
        IFERROR( MMULT(NotlarYuzdelikBasari!$E285:$N285, Degerlendirme!G$4:G$13) / SUM(Degerlendirme!G$4:G$13), 0 ) +
        IFERROR( MMULT(NotlarYuzdelikBasari!$AL285:$AU285, Degerlendirme!G$15:G$24) / SUM(Degerlendirme!G$15:G$24), 0 )
    ) / 2,
    0
)</f>
        <v>0</v>
      </c>
      <c r="Y285" s="188">
        <f>IFERROR(
    (
        IFERROR( MMULT(NotlarYuzdelikBasari!$E285:$N285, Degerlendirme!H$4:H$13) / SUM(Degerlendirme!H$4:H$13), 0 ) +
        IFERROR( MMULT(NotlarYuzdelikBasari!$AL285:$AU285, Degerlendirme!H$15:H$24) / SUM(Degerlendirme!H$15:H$24), 0 )
    ) / 2,
    0
)</f>
        <v>0</v>
      </c>
      <c r="Z285" s="188">
        <f>IFERROR(
    (
        IFERROR( MMULT(NotlarYuzdelikBasari!$E285:$N285, Degerlendirme!I$4:I$13) / SUM(Degerlendirme!I$4:I$13), 0 ) +
        IFERROR( MMULT(NotlarYuzdelikBasari!$AL285:$AU285, Degerlendirme!I$15:I$24) / SUM(Degerlendirme!I$15:I$24), 0 )
    ) / 2,
    0
)</f>
        <v>0</v>
      </c>
      <c r="AA285" s="188">
        <f>IFERROR(
    (
        IFERROR( MMULT(NotlarYuzdelikBasari!$E285:$N285, Degerlendirme!J$4:J$13) / SUM(Degerlendirme!J$4:J$13), 0 ) +
        IFERROR( MMULT(NotlarYuzdelikBasari!$AL285:$AU285, Degerlendirme!J$15:J$24) / SUM(Degerlendirme!J$15:J$24), 0 )
    ) / 2,
    0
)</f>
        <v>0</v>
      </c>
      <c r="AB285" s="188">
        <f>IFERROR(
    (
        IFERROR( MMULT(NotlarYuzdelikBasari!$E285:$N285, Degerlendirme!K$4:K$13) / SUM(Degerlendirme!K$4:K$13), 0 ) +
        IFERROR( MMULT(NotlarYuzdelikBasari!$AL285:$AU285, Degerlendirme!K$15:K$24) / SUM(Degerlendirme!K$15:K$24), 0 )
    ) / 2,
    0
)</f>
        <v>0</v>
      </c>
    </row>
    <row r="286" spans="1:28" x14ac:dyDescent="0.25">
      <c r="A286" s="95">
        <v>284</v>
      </c>
      <c r="B286" s="141" t="str">
        <f>IF(Notlar!B286&lt;&gt;"",Notlar!B286,"")</f>
        <v/>
      </c>
      <c r="C286" s="142" t="str">
        <f>IF(Notlar!C286&lt;&gt;"",Notlar!C286,"")</f>
        <v/>
      </c>
      <c r="D286" s="183" t="str">
        <f>IF(Notlar!D286&lt;&gt;"",Notlar!D286,"")</f>
        <v/>
      </c>
      <c r="E286" s="208" cm="1">
        <f t="array" ref="E286">_xlfn.SINGLE(IFERROR(((MMULT(NotlarYuzdelikBasari!$E286:$N286,DersMatris_Degerlendirme!D$4:D$13)/(SUM(DersMatris_Degerlendirme!D$4:D$13)))+(MMULT(NotlarYuzdelikBasari!$AL286:$AU286,DersMatris_Degerlendirme!D$15:D$24)/(SUM(DersMatris_Degerlendirme!D$15:D$24))))/2,0))*(DersMatris!$C$12/100)</f>
        <v>0</v>
      </c>
      <c r="F286" s="208" cm="1">
        <f t="array" ref="F286">_xlfn.SINGLE(IFERROR(((MMULT(NotlarYuzdelikBasari!$E286:$N286,DersMatris_Degerlendirme!E$4:E$13)/(SUM(DersMatris_Degerlendirme!E$4:E$13)))+(MMULT(NotlarYuzdelikBasari!$AL286:$AU286,DersMatris_Degerlendirme!E$15:E$24)/(SUM(DersMatris_Degerlendirme!E$15:E$24))))/2,0))*(DersMatris!$D$12/100)</f>
        <v>0</v>
      </c>
      <c r="G286" s="204" cm="1">
        <f t="array" ref="G286">_xlfn.SINGLE(IFERROR(((MMULT(NotlarYuzdelikBasari!$E286:$N286,DersMatris_Degerlendirme!F$4:F$13)/(SUM(DersMatris_Degerlendirme!F$4:F$13)))+(MMULT(NotlarYuzdelikBasari!$AL286:$AU286,DersMatris_Degerlendirme!F$15:F$24)/(SUM(DersMatris_Degerlendirme!F$15:F$24))))/2,0))*(DersMatris!$E$12/100)</f>
        <v>0</v>
      </c>
      <c r="H286" s="204" cm="1">
        <f t="array" ref="H286">_xlfn.SINGLE(IFERROR(((MMULT(NotlarYuzdelikBasari!$E286:$N286,DersMatris_Degerlendirme!G$4:G$13)/(SUM(DersMatris_Degerlendirme!G$4:G$13)))+(MMULT(NotlarYuzdelikBasari!$AL286:$AU286,DersMatris_Degerlendirme!G$15:G$24)/(SUM(DersMatris_Degerlendirme!G$15:G$24))))/2,0))*(DersMatris!$F$12/100)</f>
        <v>0</v>
      </c>
      <c r="I286" s="204" cm="1">
        <f t="array" ref="I286">_xlfn.SINGLE(IFERROR(((MMULT(NotlarYuzdelikBasari!$E286:$N286,DersMatris_Degerlendirme!H$4:H$13)/(SUM(DersMatris_Degerlendirme!H$4:H$13)))+(MMULT(NotlarYuzdelikBasari!$AL286:$AU286,DersMatris_Degerlendirme!H$15:H$24)/(SUM(DersMatris_Degerlendirme!H$15:H$24))))/2,0))*(DersMatris!$G$12/100)</f>
        <v>0</v>
      </c>
      <c r="J286" s="204" cm="1">
        <f t="array" ref="J286">_xlfn.SINGLE(IFERROR(((MMULT(NotlarYuzdelikBasari!$E286:$N286,DersMatris_Degerlendirme!I$4:I$13)/(SUM(DersMatris_Degerlendirme!I$4:I$13)))+(MMULT(NotlarYuzdelikBasari!$AL286:$AU286,DersMatris_Degerlendirme!I$15:I$24)/(SUM(DersMatris_Degerlendirme!I$15:I$24))))/2,0))*(DersMatris!$H$12/100)</f>
        <v>0</v>
      </c>
      <c r="K286" s="204" cm="1">
        <f t="array" ref="K286">_xlfn.SINGLE(IFERROR(((MMULT(NotlarYuzdelikBasari!$E286:$N286,DersMatris_Degerlendirme!J$4:J$13)/(SUM(DersMatris_Degerlendirme!J$4:J$13)))+(MMULT(NotlarYuzdelikBasari!$AL286:$AU286,DersMatris_Degerlendirme!J$15:J$24)/(SUM(DersMatris_Degerlendirme!J$15:J$24))))/2,0))*(DersMatris!$I$12/100)</f>
        <v>0</v>
      </c>
      <c r="L286" s="204" cm="1">
        <f t="array" ref="L286">_xlfn.SINGLE(IFERROR(((MMULT(NotlarYuzdelikBasari!$E286:$N286,DersMatris_Degerlendirme!K$4:K$13)/(SUM(DersMatris_Degerlendirme!K$4:K$13)))+(MMULT(NotlarYuzdelikBasari!$AL286:$AU286,DersMatris_Degerlendirme!K$15:K$24)/(SUM(DersMatris_Degerlendirme!K$15:K$24))))/2,0))*(DersMatris!$J$12/100)</f>
        <v>0</v>
      </c>
      <c r="M286" s="204" cm="1">
        <f t="array" ref="M286">_xlfn.SINGLE(IFERROR(((MMULT(NotlarYuzdelikBasari!$E286:$N286,DersMatris_Degerlendirme!L$4:L$13)/(SUM(DersMatris_Degerlendirme!L$4:L$13)))+(MMULT(NotlarYuzdelikBasari!$AL286:$AU286,DersMatris_Degerlendirme!L$15:L$24)/(SUM(DersMatris_Degerlendirme!L$15:L$24))))/2,0))*(DersMatris!$K$12/100)</f>
        <v>0</v>
      </c>
      <c r="N286" s="204" cm="1">
        <f t="array" ref="N286">_xlfn.SINGLE(IFERROR(((MMULT(NotlarYuzdelikBasari!$E286:$N286,DersMatris_Degerlendirme!M$4:M$13)/(SUM(DersMatris_Degerlendirme!M$4:M$13)))+(MMULT(NotlarYuzdelikBasari!$AL286:$AU286,DersMatris_Degerlendirme!M$15:M$24)/(SUM(DersMatris_Degerlendirme!M$15:M$24))))/2,0))*(DersMatris!$L$12/100)</f>
        <v>0</v>
      </c>
      <c r="O286" s="204" cm="1">
        <f t="array" ref="O286">_xlfn.SINGLE(IFERROR(((MMULT(NotlarYuzdelikBasari!$E286:$N286,DersMatris_Degerlendirme!N$4:N$13)/(SUM(DersMatris_Degerlendirme!N$4:N$13)))+(MMULT(NotlarYuzdelikBasari!$AL286:$AU286,DersMatris_Degerlendirme!N$15:N$24)/(SUM(DersMatris_Degerlendirme!N$15:N$24))))/2,0))*(DersMatris!$M$12/100)</f>
        <v>0</v>
      </c>
      <c r="P286" s="204" cm="1">
        <f t="array" ref="P286">_xlfn.SINGLE(IFERROR(((MMULT(NotlarYuzdelikBasari!$E286:$N286,DersMatris_Degerlendirme!O$4:O$13)/(SUM(DersMatris_Degerlendirme!O$4:O$13)))+(MMULT(NotlarYuzdelikBasari!$AL286:$AU286,DersMatris_Degerlendirme!O$15:O$24)/(SUM(DersMatris_Degerlendirme!O$15:O$24))))/2,0))*(DersMatris!$N$12/100)</f>
        <v>0</v>
      </c>
      <c r="Q286" s="204" cm="1">
        <f t="array" ref="Q286">_xlfn.SINGLE(IFERROR(((MMULT(NotlarYuzdelikBasari!$E286:$N286,DersMatris_Degerlendirme!P$4:P$13)/(SUM(DersMatris_Degerlendirme!P$4:P$13)))+(MMULT(NotlarYuzdelikBasari!$AL286:$AU286,DersMatris_Degerlendirme!P$15:P$24)/(SUM(DersMatris_Degerlendirme!P$15:P$24))))/2,0))*(DersMatris!$O$12/100)</f>
        <v>0</v>
      </c>
      <c r="R286" s="204" cm="1">
        <f t="array" ref="R286">_xlfn.SINGLE(IFERROR(((MMULT(NotlarYuzdelikBasari!$E286:$N286,DersMatris_Degerlendirme!Q$4:Q$13)/(SUM(DersMatris_Degerlendirme!Q$4:Q$13)))+(MMULT(NotlarYuzdelikBasari!$AL286:$AU286,DersMatris_Degerlendirme!Q$15:Q$24)/(SUM(DersMatris_Degerlendirme!Q$15:Q$24))))/2,0))*(DersMatris!$P$12/100)</f>
        <v>0</v>
      </c>
      <c r="S286" s="204" cm="1">
        <f t="array" ref="S286">_xlfn.SINGLE(IFERROR(((MMULT(NotlarYuzdelikBasari!$E286:$N286,DersMatris_Degerlendirme!R$4:R$13)/(SUM(DersMatris_Degerlendirme!R$4:R$13)))+(MMULT(NotlarYuzdelikBasari!$AL286:$AU286,DersMatris_Degerlendirme!R$15:R$24)/(SUM(DersMatris_Degerlendirme!R$15:R$24))))/2,0))*(DersMatris!$Q$12/100)</f>
        <v>0</v>
      </c>
      <c r="U286" s="188">
        <f>IFERROR(
    (
        IFERROR( MMULT(NotlarYuzdelikBasari!$E286:$N286, Degerlendirme!D$4:D$13) / SUM(Degerlendirme!D$4:D$13), 0 ) +
        IFERROR( MMULT(NotlarYuzdelikBasari!$AL286:$AU286, Degerlendirme!D$15:D$24) / SUM(Degerlendirme!D$15:D$24), 0 )
    ) / 2,
    0
)</f>
        <v>0</v>
      </c>
      <c r="V286" s="188">
        <f>IFERROR(
    (
        IFERROR( MMULT(NotlarYuzdelikBasari!$E286:$N286, Degerlendirme!E$4:E$13) / SUM(Degerlendirme!E$4:E$13), 0 ) +
        IFERROR( MMULT(NotlarYuzdelikBasari!$AL286:$AU286, Degerlendirme!E$15:E$24) / SUM(Degerlendirme!E$15:E$24), 0 )
    ) / 2,
    0
)</f>
        <v>0</v>
      </c>
      <c r="W286" s="188">
        <f>IFERROR(
    (
        IFERROR( MMULT(NotlarYuzdelikBasari!$E286:$N286, Degerlendirme!F$4:F$13) / SUM(Degerlendirme!F$4:F$13), 0 ) +
        IFERROR( MMULT(NotlarYuzdelikBasari!$AL286:$AU286, Degerlendirme!F$15:F$24) / SUM(Degerlendirme!F$15:F$24), 0 )
    ) / 2,
    0
)</f>
        <v>0</v>
      </c>
      <c r="X286" s="188">
        <f>IFERROR(
    (
        IFERROR( MMULT(NotlarYuzdelikBasari!$E286:$N286, Degerlendirme!G$4:G$13) / SUM(Degerlendirme!G$4:G$13), 0 ) +
        IFERROR( MMULT(NotlarYuzdelikBasari!$AL286:$AU286, Degerlendirme!G$15:G$24) / SUM(Degerlendirme!G$15:G$24), 0 )
    ) / 2,
    0
)</f>
        <v>0</v>
      </c>
      <c r="Y286" s="188">
        <f>IFERROR(
    (
        IFERROR( MMULT(NotlarYuzdelikBasari!$E286:$N286, Degerlendirme!H$4:H$13) / SUM(Degerlendirme!H$4:H$13), 0 ) +
        IFERROR( MMULT(NotlarYuzdelikBasari!$AL286:$AU286, Degerlendirme!H$15:H$24) / SUM(Degerlendirme!H$15:H$24), 0 )
    ) / 2,
    0
)</f>
        <v>0</v>
      </c>
      <c r="Z286" s="188">
        <f>IFERROR(
    (
        IFERROR( MMULT(NotlarYuzdelikBasari!$E286:$N286, Degerlendirme!I$4:I$13) / SUM(Degerlendirme!I$4:I$13), 0 ) +
        IFERROR( MMULT(NotlarYuzdelikBasari!$AL286:$AU286, Degerlendirme!I$15:I$24) / SUM(Degerlendirme!I$15:I$24), 0 )
    ) / 2,
    0
)</f>
        <v>0</v>
      </c>
      <c r="AA286" s="188">
        <f>IFERROR(
    (
        IFERROR( MMULT(NotlarYuzdelikBasari!$E286:$N286, Degerlendirme!J$4:J$13) / SUM(Degerlendirme!J$4:J$13), 0 ) +
        IFERROR( MMULT(NotlarYuzdelikBasari!$AL286:$AU286, Degerlendirme!J$15:J$24) / SUM(Degerlendirme!J$15:J$24), 0 )
    ) / 2,
    0
)</f>
        <v>0</v>
      </c>
      <c r="AB286" s="188">
        <f>IFERROR(
    (
        IFERROR( MMULT(NotlarYuzdelikBasari!$E286:$N286, Degerlendirme!K$4:K$13) / SUM(Degerlendirme!K$4:K$13), 0 ) +
        IFERROR( MMULT(NotlarYuzdelikBasari!$AL286:$AU286, Degerlendirme!K$15:K$24) / SUM(Degerlendirme!K$15:K$24), 0 )
    ) / 2,
    0
)</f>
        <v>0</v>
      </c>
    </row>
    <row r="287" spans="1:28" x14ac:dyDescent="0.25">
      <c r="A287" s="94">
        <v>285</v>
      </c>
      <c r="B287" s="143" t="str">
        <f>IF(Notlar!B287&lt;&gt;"",Notlar!B287,"")</f>
        <v/>
      </c>
      <c r="C287" s="144" t="str">
        <f>IF(Notlar!C287&lt;&gt;"",Notlar!C287,"")</f>
        <v/>
      </c>
      <c r="D287" s="184" t="str">
        <f>IF(Notlar!D287&lt;&gt;"",Notlar!D287,"")</f>
        <v/>
      </c>
      <c r="E287" s="208" cm="1">
        <f t="array" ref="E287">_xlfn.SINGLE(IFERROR(((MMULT(NotlarYuzdelikBasari!$E287:$N287,DersMatris_Degerlendirme!D$4:D$13)/(SUM(DersMatris_Degerlendirme!D$4:D$13)))+(MMULT(NotlarYuzdelikBasari!$AL287:$AU287,DersMatris_Degerlendirme!D$15:D$24)/(SUM(DersMatris_Degerlendirme!D$15:D$24))))/2,0))*(DersMatris!$C$12/100)</f>
        <v>0</v>
      </c>
      <c r="F287" s="208" cm="1">
        <f t="array" ref="F287">_xlfn.SINGLE(IFERROR(((MMULT(NotlarYuzdelikBasari!$E287:$N287,DersMatris_Degerlendirme!E$4:E$13)/(SUM(DersMatris_Degerlendirme!E$4:E$13)))+(MMULT(NotlarYuzdelikBasari!$AL287:$AU287,DersMatris_Degerlendirme!E$15:E$24)/(SUM(DersMatris_Degerlendirme!E$15:E$24))))/2,0))*(DersMatris!$D$12/100)</f>
        <v>0</v>
      </c>
      <c r="G287" s="204" cm="1">
        <f t="array" ref="G287">_xlfn.SINGLE(IFERROR(((MMULT(NotlarYuzdelikBasari!$E287:$N287,DersMatris_Degerlendirme!F$4:F$13)/(SUM(DersMatris_Degerlendirme!F$4:F$13)))+(MMULT(NotlarYuzdelikBasari!$AL287:$AU287,DersMatris_Degerlendirme!F$15:F$24)/(SUM(DersMatris_Degerlendirme!F$15:F$24))))/2,0))*(DersMatris!$E$12/100)</f>
        <v>0</v>
      </c>
      <c r="H287" s="204" cm="1">
        <f t="array" ref="H287">_xlfn.SINGLE(IFERROR(((MMULT(NotlarYuzdelikBasari!$E287:$N287,DersMatris_Degerlendirme!G$4:G$13)/(SUM(DersMatris_Degerlendirme!G$4:G$13)))+(MMULT(NotlarYuzdelikBasari!$AL287:$AU287,DersMatris_Degerlendirme!G$15:G$24)/(SUM(DersMatris_Degerlendirme!G$15:G$24))))/2,0))*(DersMatris!$F$12/100)</f>
        <v>0</v>
      </c>
      <c r="I287" s="204" cm="1">
        <f t="array" ref="I287">_xlfn.SINGLE(IFERROR(((MMULT(NotlarYuzdelikBasari!$E287:$N287,DersMatris_Degerlendirme!H$4:H$13)/(SUM(DersMatris_Degerlendirme!H$4:H$13)))+(MMULT(NotlarYuzdelikBasari!$AL287:$AU287,DersMatris_Degerlendirme!H$15:H$24)/(SUM(DersMatris_Degerlendirme!H$15:H$24))))/2,0))*(DersMatris!$G$12/100)</f>
        <v>0</v>
      </c>
      <c r="J287" s="204" cm="1">
        <f t="array" ref="J287">_xlfn.SINGLE(IFERROR(((MMULT(NotlarYuzdelikBasari!$E287:$N287,DersMatris_Degerlendirme!I$4:I$13)/(SUM(DersMatris_Degerlendirme!I$4:I$13)))+(MMULT(NotlarYuzdelikBasari!$AL287:$AU287,DersMatris_Degerlendirme!I$15:I$24)/(SUM(DersMatris_Degerlendirme!I$15:I$24))))/2,0))*(DersMatris!$H$12/100)</f>
        <v>0</v>
      </c>
      <c r="K287" s="204" cm="1">
        <f t="array" ref="K287">_xlfn.SINGLE(IFERROR(((MMULT(NotlarYuzdelikBasari!$E287:$N287,DersMatris_Degerlendirme!J$4:J$13)/(SUM(DersMatris_Degerlendirme!J$4:J$13)))+(MMULT(NotlarYuzdelikBasari!$AL287:$AU287,DersMatris_Degerlendirme!J$15:J$24)/(SUM(DersMatris_Degerlendirme!J$15:J$24))))/2,0))*(DersMatris!$I$12/100)</f>
        <v>0</v>
      </c>
      <c r="L287" s="204" cm="1">
        <f t="array" ref="L287">_xlfn.SINGLE(IFERROR(((MMULT(NotlarYuzdelikBasari!$E287:$N287,DersMatris_Degerlendirme!K$4:K$13)/(SUM(DersMatris_Degerlendirme!K$4:K$13)))+(MMULT(NotlarYuzdelikBasari!$AL287:$AU287,DersMatris_Degerlendirme!K$15:K$24)/(SUM(DersMatris_Degerlendirme!K$15:K$24))))/2,0))*(DersMatris!$J$12/100)</f>
        <v>0</v>
      </c>
      <c r="M287" s="204" cm="1">
        <f t="array" ref="M287">_xlfn.SINGLE(IFERROR(((MMULT(NotlarYuzdelikBasari!$E287:$N287,DersMatris_Degerlendirme!L$4:L$13)/(SUM(DersMatris_Degerlendirme!L$4:L$13)))+(MMULT(NotlarYuzdelikBasari!$AL287:$AU287,DersMatris_Degerlendirme!L$15:L$24)/(SUM(DersMatris_Degerlendirme!L$15:L$24))))/2,0))*(DersMatris!$K$12/100)</f>
        <v>0</v>
      </c>
      <c r="N287" s="204" cm="1">
        <f t="array" ref="N287">_xlfn.SINGLE(IFERROR(((MMULT(NotlarYuzdelikBasari!$E287:$N287,DersMatris_Degerlendirme!M$4:M$13)/(SUM(DersMatris_Degerlendirme!M$4:M$13)))+(MMULT(NotlarYuzdelikBasari!$AL287:$AU287,DersMatris_Degerlendirme!M$15:M$24)/(SUM(DersMatris_Degerlendirme!M$15:M$24))))/2,0))*(DersMatris!$L$12/100)</f>
        <v>0</v>
      </c>
      <c r="O287" s="204" cm="1">
        <f t="array" ref="O287">_xlfn.SINGLE(IFERROR(((MMULT(NotlarYuzdelikBasari!$E287:$N287,DersMatris_Degerlendirme!N$4:N$13)/(SUM(DersMatris_Degerlendirme!N$4:N$13)))+(MMULT(NotlarYuzdelikBasari!$AL287:$AU287,DersMatris_Degerlendirme!N$15:N$24)/(SUM(DersMatris_Degerlendirme!N$15:N$24))))/2,0))*(DersMatris!$M$12/100)</f>
        <v>0</v>
      </c>
      <c r="P287" s="204" cm="1">
        <f t="array" ref="P287">_xlfn.SINGLE(IFERROR(((MMULT(NotlarYuzdelikBasari!$E287:$N287,DersMatris_Degerlendirme!O$4:O$13)/(SUM(DersMatris_Degerlendirme!O$4:O$13)))+(MMULT(NotlarYuzdelikBasari!$AL287:$AU287,DersMatris_Degerlendirme!O$15:O$24)/(SUM(DersMatris_Degerlendirme!O$15:O$24))))/2,0))*(DersMatris!$N$12/100)</f>
        <v>0</v>
      </c>
      <c r="Q287" s="204" cm="1">
        <f t="array" ref="Q287">_xlfn.SINGLE(IFERROR(((MMULT(NotlarYuzdelikBasari!$E287:$N287,DersMatris_Degerlendirme!P$4:P$13)/(SUM(DersMatris_Degerlendirme!P$4:P$13)))+(MMULT(NotlarYuzdelikBasari!$AL287:$AU287,DersMatris_Degerlendirme!P$15:P$24)/(SUM(DersMatris_Degerlendirme!P$15:P$24))))/2,0))*(DersMatris!$O$12/100)</f>
        <v>0</v>
      </c>
      <c r="R287" s="204" cm="1">
        <f t="array" ref="R287">_xlfn.SINGLE(IFERROR(((MMULT(NotlarYuzdelikBasari!$E287:$N287,DersMatris_Degerlendirme!Q$4:Q$13)/(SUM(DersMatris_Degerlendirme!Q$4:Q$13)))+(MMULT(NotlarYuzdelikBasari!$AL287:$AU287,DersMatris_Degerlendirme!Q$15:Q$24)/(SUM(DersMatris_Degerlendirme!Q$15:Q$24))))/2,0))*(DersMatris!$P$12/100)</f>
        <v>0</v>
      </c>
      <c r="S287" s="204" cm="1">
        <f t="array" ref="S287">_xlfn.SINGLE(IFERROR(((MMULT(NotlarYuzdelikBasari!$E287:$N287,DersMatris_Degerlendirme!R$4:R$13)/(SUM(DersMatris_Degerlendirme!R$4:R$13)))+(MMULT(NotlarYuzdelikBasari!$AL287:$AU287,DersMatris_Degerlendirme!R$15:R$24)/(SUM(DersMatris_Degerlendirme!R$15:R$24))))/2,0))*(DersMatris!$Q$12/100)</f>
        <v>0</v>
      </c>
      <c r="U287" s="188">
        <f>IFERROR(
    (
        IFERROR( MMULT(NotlarYuzdelikBasari!$E287:$N287, Degerlendirme!D$4:D$13) / SUM(Degerlendirme!D$4:D$13), 0 ) +
        IFERROR( MMULT(NotlarYuzdelikBasari!$AL287:$AU287, Degerlendirme!D$15:D$24) / SUM(Degerlendirme!D$15:D$24), 0 )
    ) / 2,
    0
)</f>
        <v>0</v>
      </c>
      <c r="V287" s="188">
        <f>IFERROR(
    (
        IFERROR( MMULT(NotlarYuzdelikBasari!$E287:$N287, Degerlendirme!E$4:E$13) / SUM(Degerlendirme!E$4:E$13), 0 ) +
        IFERROR( MMULT(NotlarYuzdelikBasari!$AL287:$AU287, Degerlendirme!E$15:E$24) / SUM(Degerlendirme!E$15:E$24), 0 )
    ) / 2,
    0
)</f>
        <v>0</v>
      </c>
      <c r="W287" s="188">
        <f>IFERROR(
    (
        IFERROR( MMULT(NotlarYuzdelikBasari!$E287:$N287, Degerlendirme!F$4:F$13) / SUM(Degerlendirme!F$4:F$13), 0 ) +
        IFERROR( MMULT(NotlarYuzdelikBasari!$AL287:$AU287, Degerlendirme!F$15:F$24) / SUM(Degerlendirme!F$15:F$24), 0 )
    ) / 2,
    0
)</f>
        <v>0</v>
      </c>
      <c r="X287" s="188">
        <f>IFERROR(
    (
        IFERROR( MMULT(NotlarYuzdelikBasari!$E287:$N287, Degerlendirme!G$4:G$13) / SUM(Degerlendirme!G$4:G$13), 0 ) +
        IFERROR( MMULT(NotlarYuzdelikBasari!$AL287:$AU287, Degerlendirme!G$15:G$24) / SUM(Degerlendirme!G$15:G$24), 0 )
    ) / 2,
    0
)</f>
        <v>0</v>
      </c>
      <c r="Y287" s="188">
        <f>IFERROR(
    (
        IFERROR( MMULT(NotlarYuzdelikBasari!$E287:$N287, Degerlendirme!H$4:H$13) / SUM(Degerlendirme!H$4:H$13), 0 ) +
        IFERROR( MMULT(NotlarYuzdelikBasari!$AL287:$AU287, Degerlendirme!H$15:H$24) / SUM(Degerlendirme!H$15:H$24), 0 )
    ) / 2,
    0
)</f>
        <v>0</v>
      </c>
      <c r="Z287" s="188">
        <f>IFERROR(
    (
        IFERROR( MMULT(NotlarYuzdelikBasari!$E287:$N287, Degerlendirme!I$4:I$13) / SUM(Degerlendirme!I$4:I$13), 0 ) +
        IFERROR( MMULT(NotlarYuzdelikBasari!$AL287:$AU287, Degerlendirme!I$15:I$24) / SUM(Degerlendirme!I$15:I$24), 0 )
    ) / 2,
    0
)</f>
        <v>0</v>
      </c>
      <c r="AA287" s="188">
        <f>IFERROR(
    (
        IFERROR( MMULT(NotlarYuzdelikBasari!$E287:$N287, Degerlendirme!J$4:J$13) / SUM(Degerlendirme!J$4:J$13), 0 ) +
        IFERROR( MMULT(NotlarYuzdelikBasari!$AL287:$AU287, Degerlendirme!J$15:J$24) / SUM(Degerlendirme!J$15:J$24), 0 )
    ) / 2,
    0
)</f>
        <v>0</v>
      </c>
      <c r="AB287" s="188">
        <f>IFERROR(
    (
        IFERROR( MMULT(NotlarYuzdelikBasari!$E287:$N287, Degerlendirme!K$4:K$13) / SUM(Degerlendirme!K$4:K$13), 0 ) +
        IFERROR( MMULT(NotlarYuzdelikBasari!$AL287:$AU287, Degerlendirme!K$15:K$24) / SUM(Degerlendirme!K$15:K$24), 0 )
    ) / 2,
    0
)</f>
        <v>0</v>
      </c>
    </row>
    <row r="288" spans="1:28" x14ac:dyDescent="0.25">
      <c r="A288" s="95">
        <v>286</v>
      </c>
      <c r="B288" s="141" t="str">
        <f>IF(Notlar!B288&lt;&gt;"",Notlar!B288,"")</f>
        <v/>
      </c>
      <c r="C288" s="142" t="str">
        <f>IF(Notlar!C288&lt;&gt;"",Notlar!C288,"")</f>
        <v/>
      </c>
      <c r="D288" s="183" t="str">
        <f>IF(Notlar!D288&lt;&gt;"",Notlar!D288,"")</f>
        <v/>
      </c>
      <c r="E288" s="208" cm="1">
        <f t="array" ref="E288">_xlfn.SINGLE(IFERROR(((MMULT(NotlarYuzdelikBasari!$E288:$N288,DersMatris_Degerlendirme!D$4:D$13)/(SUM(DersMatris_Degerlendirme!D$4:D$13)))+(MMULT(NotlarYuzdelikBasari!$AL288:$AU288,DersMatris_Degerlendirme!D$15:D$24)/(SUM(DersMatris_Degerlendirme!D$15:D$24))))/2,0))*(DersMatris!$C$12/100)</f>
        <v>0</v>
      </c>
      <c r="F288" s="208" cm="1">
        <f t="array" ref="F288">_xlfn.SINGLE(IFERROR(((MMULT(NotlarYuzdelikBasari!$E288:$N288,DersMatris_Degerlendirme!E$4:E$13)/(SUM(DersMatris_Degerlendirme!E$4:E$13)))+(MMULT(NotlarYuzdelikBasari!$AL288:$AU288,DersMatris_Degerlendirme!E$15:E$24)/(SUM(DersMatris_Degerlendirme!E$15:E$24))))/2,0))*(DersMatris!$D$12/100)</f>
        <v>0</v>
      </c>
      <c r="G288" s="204" cm="1">
        <f t="array" ref="G288">_xlfn.SINGLE(IFERROR(((MMULT(NotlarYuzdelikBasari!$E288:$N288,DersMatris_Degerlendirme!F$4:F$13)/(SUM(DersMatris_Degerlendirme!F$4:F$13)))+(MMULT(NotlarYuzdelikBasari!$AL288:$AU288,DersMatris_Degerlendirme!F$15:F$24)/(SUM(DersMatris_Degerlendirme!F$15:F$24))))/2,0))*(DersMatris!$E$12/100)</f>
        <v>0</v>
      </c>
      <c r="H288" s="204" cm="1">
        <f t="array" ref="H288">_xlfn.SINGLE(IFERROR(((MMULT(NotlarYuzdelikBasari!$E288:$N288,DersMatris_Degerlendirme!G$4:G$13)/(SUM(DersMatris_Degerlendirme!G$4:G$13)))+(MMULT(NotlarYuzdelikBasari!$AL288:$AU288,DersMatris_Degerlendirme!G$15:G$24)/(SUM(DersMatris_Degerlendirme!G$15:G$24))))/2,0))*(DersMatris!$F$12/100)</f>
        <v>0</v>
      </c>
      <c r="I288" s="204" cm="1">
        <f t="array" ref="I288">_xlfn.SINGLE(IFERROR(((MMULT(NotlarYuzdelikBasari!$E288:$N288,DersMatris_Degerlendirme!H$4:H$13)/(SUM(DersMatris_Degerlendirme!H$4:H$13)))+(MMULT(NotlarYuzdelikBasari!$AL288:$AU288,DersMatris_Degerlendirme!H$15:H$24)/(SUM(DersMatris_Degerlendirme!H$15:H$24))))/2,0))*(DersMatris!$G$12/100)</f>
        <v>0</v>
      </c>
      <c r="J288" s="204" cm="1">
        <f t="array" ref="J288">_xlfn.SINGLE(IFERROR(((MMULT(NotlarYuzdelikBasari!$E288:$N288,DersMatris_Degerlendirme!I$4:I$13)/(SUM(DersMatris_Degerlendirme!I$4:I$13)))+(MMULT(NotlarYuzdelikBasari!$AL288:$AU288,DersMatris_Degerlendirme!I$15:I$24)/(SUM(DersMatris_Degerlendirme!I$15:I$24))))/2,0))*(DersMatris!$H$12/100)</f>
        <v>0</v>
      </c>
      <c r="K288" s="204" cm="1">
        <f t="array" ref="K288">_xlfn.SINGLE(IFERROR(((MMULT(NotlarYuzdelikBasari!$E288:$N288,DersMatris_Degerlendirme!J$4:J$13)/(SUM(DersMatris_Degerlendirme!J$4:J$13)))+(MMULT(NotlarYuzdelikBasari!$AL288:$AU288,DersMatris_Degerlendirme!J$15:J$24)/(SUM(DersMatris_Degerlendirme!J$15:J$24))))/2,0))*(DersMatris!$I$12/100)</f>
        <v>0</v>
      </c>
      <c r="L288" s="204" cm="1">
        <f t="array" ref="L288">_xlfn.SINGLE(IFERROR(((MMULT(NotlarYuzdelikBasari!$E288:$N288,DersMatris_Degerlendirme!K$4:K$13)/(SUM(DersMatris_Degerlendirme!K$4:K$13)))+(MMULT(NotlarYuzdelikBasari!$AL288:$AU288,DersMatris_Degerlendirme!K$15:K$24)/(SUM(DersMatris_Degerlendirme!K$15:K$24))))/2,0))*(DersMatris!$J$12/100)</f>
        <v>0</v>
      </c>
      <c r="M288" s="204" cm="1">
        <f t="array" ref="M288">_xlfn.SINGLE(IFERROR(((MMULT(NotlarYuzdelikBasari!$E288:$N288,DersMatris_Degerlendirme!L$4:L$13)/(SUM(DersMatris_Degerlendirme!L$4:L$13)))+(MMULT(NotlarYuzdelikBasari!$AL288:$AU288,DersMatris_Degerlendirme!L$15:L$24)/(SUM(DersMatris_Degerlendirme!L$15:L$24))))/2,0))*(DersMatris!$K$12/100)</f>
        <v>0</v>
      </c>
      <c r="N288" s="204" cm="1">
        <f t="array" ref="N288">_xlfn.SINGLE(IFERROR(((MMULT(NotlarYuzdelikBasari!$E288:$N288,DersMatris_Degerlendirme!M$4:M$13)/(SUM(DersMatris_Degerlendirme!M$4:M$13)))+(MMULT(NotlarYuzdelikBasari!$AL288:$AU288,DersMatris_Degerlendirme!M$15:M$24)/(SUM(DersMatris_Degerlendirme!M$15:M$24))))/2,0))*(DersMatris!$L$12/100)</f>
        <v>0</v>
      </c>
      <c r="O288" s="204" cm="1">
        <f t="array" ref="O288">_xlfn.SINGLE(IFERROR(((MMULT(NotlarYuzdelikBasari!$E288:$N288,DersMatris_Degerlendirme!N$4:N$13)/(SUM(DersMatris_Degerlendirme!N$4:N$13)))+(MMULT(NotlarYuzdelikBasari!$AL288:$AU288,DersMatris_Degerlendirme!N$15:N$24)/(SUM(DersMatris_Degerlendirme!N$15:N$24))))/2,0))*(DersMatris!$M$12/100)</f>
        <v>0</v>
      </c>
      <c r="P288" s="204" cm="1">
        <f t="array" ref="P288">_xlfn.SINGLE(IFERROR(((MMULT(NotlarYuzdelikBasari!$E288:$N288,DersMatris_Degerlendirme!O$4:O$13)/(SUM(DersMatris_Degerlendirme!O$4:O$13)))+(MMULT(NotlarYuzdelikBasari!$AL288:$AU288,DersMatris_Degerlendirme!O$15:O$24)/(SUM(DersMatris_Degerlendirme!O$15:O$24))))/2,0))*(DersMatris!$N$12/100)</f>
        <v>0</v>
      </c>
      <c r="Q288" s="204" cm="1">
        <f t="array" ref="Q288">_xlfn.SINGLE(IFERROR(((MMULT(NotlarYuzdelikBasari!$E288:$N288,DersMatris_Degerlendirme!P$4:P$13)/(SUM(DersMatris_Degerlendirme!P$4:P$13)))+(MMULT(NotlarYuzdelikBasari!$AL288:$AU288,DersMatris_Degerlendirme!P$15:P$24)/(SUM(DersMatris_Degerlendirme!P$15:P$24))))/2,0))*(DersMatris!$O$12/100)</f>
        <v>0</v>
      </c>
      <c r="R288" s="204" cm="1">
        <f t="array" ref="R288">_xlfn.SINGLE(IFERROR(((MMULT(NotlarYuzdelikBasari!$E288:$N288,DersMatris_Degerlendirme!Q$4:Q$13)/(SUM(DersMatris_Degerlendirme!Q$4:Q$13)))+(MMULT(NotlarYuzdelikBasari!$AL288:$AU288,DersMatris_Degerlendirme!Q$15:Q$24)/(SUM(DersMatris_Degerlendirme!Q$15:Q$24))))/2,0))*(DersMatris!$P$12/100)</f>
        <v>0</v>
      </c>
      <c r="S288" s="204" cm="1">
        <f t="array" ref="S288">_xlfn.SINGLE(IFERROR(((MMULT(NotlarYuzdelikBasari!$E288:$N288,DersMatris_Degerlendirme!R$4:R$13)/(SUM(DersMatris_Degerlendirme!R$4:R$13)))+(MMULT(NotlarYuzdelikBasari!$AL288:$AU288,DersMatris_Degerlendirme!R$15:R$24)/(SUM(DersMatris_Degerlendirme!R$15:R$24))))/2,0))*(DersMatris!$Q$12/100)</f>
        <v>0</v>
      </c>
      <c r="U288" s="188">
        <f>IFERROR(
    (
        IFERROR( MMULT(NotlarYuzdelikBasari!$E288:$N288, Degerlendirme!D$4:D$13) / SUM(Degerlendirme!D$4:D$13), 0 ) +
        IFERROR( MMULT(NotlarYuzdelikBasari!$AL288:$AU288, Degerlendirme!D$15:D$24) / SUM(Degerlendirme!D$15:D$24), 0 )
    ) / 2,
    0
)</f>
        <v>0</v>
      </c>
      <c r="V288" s="188">
        <f>IFERROR(
    (
        IFERROR( MMULT(NotlarYuzdelikBasari!$E288:$N288, Degerlendirme!E$4:E$13) / SUM(Degerlendirme!E$4:E$13), 0 ) +
        IFERROR( MMULT(NotlarYuzdelikBasari!$AL288:$AU288, Degerlendirme!E$15:E$24) / SUM(Degerlendirme!E$15:E$24), 0 )
    ) / 2,
    0
)</f>
        <v>0</v>
      </c>
      <c r="W288" s="188">
        <f>IFERROR(
    (
        IFERROR( MMULT(NotlarYuzdelikBasari!$E288:$N288, Degerlendirme!F$4:F$13) / SUM(Degerlendirme!F$4:F$13), 0 ) +
        IFERROR( MMULT(NotlarYuzdelikBasari!$AL288:$AU288, Degerlendirme!F$15:F$24) / SUM(Degerlendirme!F$15:F$24), 0 )
    ) / 2,
    0
)</f>
        <v>0</v>
      </c>
      <c r="X288" s="188">
        <f>IFERROR(
    (
        IFERROR( MMULT(NotlarYuzdelikBasari!$E288:$N288, Degerlendirme!G$4:G$13) / SUM(Degerlendirme!G$4:G$13), 0 ) +
        IFERROR( MMULT(NotlarYuzdelikBasari!$AL288:$AU288, Degerlendirme!G$15:G$24) / SUM(Degerlendirme!G$15:G$24), 0 )
    ) / 2,
    0
)</f>
        <v>0</v>
      </c>
      <c r="Y288" s="188">
        <f>IFERROR(
    (
        IFERROR( MMULT(NotlarYuzdelikBasari!$E288:$N288, Degerlendirme!H$4:H$13) / SUM(Degerlendirme!H$4:H$13), 0 ) +
        IFERROR( MMULT(NotlarYuzdelikBasari!$AL288:$AU288, Degerlendirme!H$15:H$24) / SUM(Degerlendirme!H$15:H$24), 0 )
    ) / 2,
    0
)</f>
        <v>0</v>
      </c>
      <c r="Z288" s="188">
        <f>IFERROR(
    (
        IFERROR( MMULT(NotlarYuzdelikBasari!$E288:$N288, Degerlendirme!I$4:I$13) / SUM(Degerlendirme!I$4:I$13), 0 ) +
        IFERROR( MMULT(NotlarYuzdelikBasari!$AL288:$AU288, Degerlendirme!I$15:I$24) / SUM(Degerlendirme!I$15:I$24), 0 )
    ) / 2,
    0
)</f>
        <v>0</v>
      </c>
      <c r="AA288" s="188">
        <f>IFERROR(
    (
        IFERROR( MMULT(NotlarYuzdelikBasari!$E288:$N288, Degerlendirme!J$4:J$13) / SUM(Degerlendirme!J$4:J$13), 0 ) +
        IFERROR( MMULT(NotlarYuzdelikBasari!$AL288:$AU288, Degerlendirme!J$15:J$24) / SUM(Degerlendirme!J$15:J$24), 0 )
    ) / 2,
    0
)</f>
        <v>0</v>
      </c>
      <c r="AB288" s="188">
        <f>IFERROR(
    (
        IFERROR( MMULT(NotlarYuzdelikBasari!$E288:$N288, Degerlendirme!K$4:K$13) / SUM(Degerlendirme!K$4:K$13), 0 ) +
        IFERROR( MMULT(NotlarYuzdelikBasari!$AL288:$AU288, Degerlendirme!K$15:K$24) / SUM(Degerlendirme!K$15:K$24), 0 )
    ) / 2,
    0
)</f>
        <v>0</v>
      </c>
    </row>
    <row r="289" spans="1:28" x14ac:dyDescent="0.25">
      <c r="A289" s="94">
        <v>287</v>
      </c>
      <c r="B289" s="143" t="str">
        <f>IF(Notlar!B289&lt;&gt;"",Notlar!B289,"")</f>
        <v/>
      </c>
      <c r="C289" s="144" t="str">
        <f>IF(Notlar!C289&lt;&gt;"",Notlar!C289,"")</f>
        <v/>
      </c>
      <c r="D289" s="184" t="str">
        <f>IF(Notlar!D289&lt;&gt;"",Notlar!D289,"")</f>
        <v/>
      </c>
      <c r="E289" s="208" cm="1">
        <f t="array" ref="E289">_xlfn.SINGLE(IFERROR(((MMULT(NotlarYuzdelikBasari!$E289:$N289,DersMatris_Degerlendirme!D$4:D$13)/(SUM(DersMatris_Degerlendirme!D$4:D$13)))+(MMULT(NotlarYuzdelikBasari!$AL289:$AU289,DersMatris_Degerlendirme!D$15:D$24)/(SUM(DersMatris_Degerlendirme!D$15:D$24))))/2,0))*(DersMatris!$C$12/100)</f>
        <v>0</v>
      </c>
      <c r="F289" s="208" cm="1">
        <f t="array" ref="F289">_xlfn.SINGLE(IFERROR(((MMULT(NotlarYuzdelikBasari!$E289:$N289,DersMatris_Degerlendirme!E$4:E$13)/(SUM(DersMatris_Degerlendirme!E$4:E$13)))+(MMULT(NotlarYuzdelikBasari!$AL289:$AU289,DersMatris_Degerlendirme!E$15:E$24)/(SUM(DersMatris_Degerlendirme!E$15:E$24))))/2,0))*(DersMatris!$D$12/100)</f>
        <v>0</v>
      </c>
      <c r="G289" s="204" cm="1">
        <f t="array" ref="G289">_xlfn.SINGLE(IFERROR(((MMULT(NotlarYuzdelikBasari!$E289:$N289,DersMatris_Degerlendirme!F$4:F$13)/(SUM(DersMatris_Degerlendirme!F$4:F$13)))+(MMULT(NotlarYuzdelikBasari!$AL289:$AU289,DersMatris_Degerlendirme!F$15:F$24)/(SUM(DersMatris_Degerlendirme!F$15:F$24))))/2,0))*(DersMatris!$E$12/100)</f>
        <v>0</v>
      </c>
      <c r="H289" s="204" cm="1">
        <f t="array" ref="H289">_xlfn.SINGLE(IFERROR(((MMULT(NotlarYuzdelikBasari!$E289:$N289,DersMatris_Degerlendirme!G$4:G$13)/(SUM(DersMatris_Degerlendirme!G$4:G$13)))+(MMULT(NotlarYuzdelikBasari!$AL289:$AU289,DersMatris_Degerlendirme!G$15:G$24)/(SUM(DersMatris_Degerlendirme!G$15:G$24))))/2,0))*(DersMatris!$F$12/100)</f>
        <v>0</v>
      </c>
      <c r="I289" s="204" cm="1">
        <f t="array" ref="I289">_xlfn.SINGLE(IFERROR(((MMULT(NotlarYuzdelikBasari!$E289:$N289,DersMatris_Degerlendirme!H$4:H$13)/(SUM(DersMatris_Degerlendirme!H$4:H$13)))+(MMULT(NotlarYuzdelikBasari!$AL289:$AU289,DersMatris_Degerlendirme!H$15:H$24)/(SUM(DersMatris_Degerlendirme!H$15:H$24))))/2,0))*(DersMatris!$G$12/100)</f>
        <v>0</v>
      </c>
      <c r="J289" s="204" cm="1">
        <f t="array" ref="J289">_xlfn.SINGLE(IFERROR(((MMULT(NotlarYuzdelikBasari!$E289:$N289,DersMatris_Degerlendirme!I$4:I$13)/(SUM(DersMatris_Degerlendirme!I$4:I$13)))+(MMULT(NotlarYuzdelikBasari!$AL289:$AU289,DersMatris_Degerlendirme!I$15:I$24)/(SUM(DersMatris_Degerlendirme!I$15:I$24))))/2,0))*(DersMatris!$H$12/100)</f>
        <v>0</v>
      </c>
      <c r="K289" s="204" cm="1">
        <f t="array" ref="K289">_xlfn.SINGLE(IFERROR(((MMULT(NotlarYuzdelikBasari!$E289:$N289,DersMatris_Degerlendirme!J$4:J$13)/(SUM(DersMatris_Degerlendirme!J$4:J$13)))+(MMULT(NotlarYuzdelikBasari!$AL289:$AU289,DersMatris_Degerlendirme!J$15:J$24)/(SUM(DersMatris_Degerlendirme!J$15:J$24))))/2,0))*(DersMatris!$I$12/100)</f>
        <v>0</v>
      </c>
      <c r="L289" s="204" cm="1">
        <f t="array" ref="L289">_xlfn.SINGLE(IFERROR(((MMULT(NotlarYuzdelikBasari!$E289:$N289,DersMatris_Degerlendirme!K$4:K$13)/(SUM(DersMatris_Degerlendirme!K$4:K$13)))+(MMULT(NotlarYuzdelikBasari!$AL289:$AU289,DersMatris_Degerlendirme!K$15:K$24)/(SUM(DersMatris_Degerlendirme!K$15:K$24))))/2,0))*(DersMatris!$J$12/100)</f>
        <v>0</v>
      </c>
      <c r="M289" s="204" cm="1">
        <f t="array" ref="M289">_xlfn.SINGLE(IFERROR(((MMULT(NotlarYuzdelikBasari!$E289:$N289,DersMatris_Degerlendirme!L$4:L$13)/(SUM(DersMatris_Degerlendirme!L$4:L$13)))+(MMULT(NotlarYuzdelikBasari!$AL289:$AU289,DersMatris_Degerlendirme!L$15:L$24)/(SUM(DersMatris_Degerlendirme!L$15:L$24))))/2,0))*(DersMatris!$K$12/100)</f>
        <v>0</v>
      </c>
      <c r="N289" s="204" cm="1">
        <f t="array" ref="N289">_xlfn.SINGLE(IFERROR(((MMULT(NotlarYuzdelikBasari!$E289:$N289,DersMatris_Degerlendirme!M$4:M$13)/(SUM(DersMatris_Degerlendirme!M$4:M$13)))+(MMULT(NotlarYuzdelikBasari!$AL289:$AU289,DersMatris_Degerlendirme!M$15:M$24)/(SUM(DersMatris_Degerlendirme!M$15:M$24))))/2,0))*(DersMatris!$L$12/100)</f>
        <v>0</v>
      </c>
      <c r="O289" s="204" cm="1">
        <f t="array" ref="O289">_xlfn.SINGLE(IFERROR(((MMULT(NotlarYuzdelikBasari!$E289:$N289,DersMatris_Degerlendirme!N$4:N$13)/(SUM(DersMatris_Degerlendirme!N$4:N$13)))+(MMULT(NotlarYuzdelikBasari!$AL289:$AU289,DersMatris_Degerlendirme!N$15:N$24)/(SUM(DersMatris_Degerlendirme!N$15:N$24))))/2,0))*(DersMatris!$M$12/100)</f>
        <v>0</v>
      </c>
      <c r="P289" s="204" cm="1">
        <f t="array" ref="P289">_xlfn.SINGLE(IFERROR(((MMULT(NotlarYuzdelikBasari!$E289:$N289,DersMatris_Degerlendirme!O$4:O$13)/(SUM(DersMatris_Degerlendirme!O$4:O$13)))+(MMULT(NotlarYuzdelikBasari!$AL289:$AU289,DersMatris_Degerlendirme!O$15:O$24)/(SUM(DersMatris_Degerlendirme!O$15:O$24))))/2,0))*(DersMatris!$N$12/100)</f>
        <v>0</v>
      </c>
      <c r="Q289" s="204" cm="1">
        <f t="array" ref="Q289">_xlfn.SINGLE(IFERROR(((MMULT(NotlarYuzdelikBasari!$E289:$N289,DersMatris_Degerlendirme!P$4:P$13)/(SUM(DersMatris_Degerlendirme!P$4:P$13)))+(MMULT(NotlarYuzdelikBasari!$AL289:$AU289,DersMatris_Degerlendirme!P$15:P$24)/(SUM(DersMatris_Degerlendirme!P$15:P$24))))/2,0))*(DersMatris!$O$12/100)</f>
        <v>0</v>
      </c>
      <c r="R289" s="204" cm="1">
        <f t="array" ref="R289">_xlfn.SINGLE(IFERROR(((MMULT(NotlarYuzdelikBasari!$E289:$N289,DersMatris_Degerlendirme!Q$4:Q$13)/(SUM(DersMatris_Degerlendirme!Q$4:Q$13)))+(MMULT(NotlarYuzdelikBasari!$AL289:$AU289,DersMatris_Degerlendirme!Q$15:Q$24)/(SUM(DersMatris_Degerlendirme!Q$15:Q$24))))/2,0))*(DersMatris!$P$12/100)</f>
        <v>0</v>
      </c>
      <c r="S289" s="204" cm="1">
        <f t="array" ref="S289">_xlfn.SINGLE(IFERROR(((MMULT(NotlarYuzdelikBasari!$E289:$N289,DersMatris_Degerlendirme!R$4:R$13)/(SUM(DersMatris_Degerlendirme!R$4:R$13)))+(MMULT(NotlarYuzdelikBasari!$AL289:$AU289,DersMatris_Degerlendirme!R$15:R$24)/(SUM(DersMatris_Degerlendirme!R$15:R$24))))/2,0))*(DersMatris!$Q$12/100)</f>
        <v>0</v>
      </c>
      <c r="U289" s="188">
        <f>IFERROR(
    (
        IFERROR( MMULT(NotlarYuzdelikBasari!$E289:$N289, Degerlendirme!D$4:D$13) / SUM(Degerlendirme!D$4:D$13), 0 ) +
        IFERROR( MMULT(NotlarYuzdelikBasari!$AL289:$AU289, Degerlendirme!D$15:D$24) / SUM(Degerlendirme!D$15:D$24), 0 )
    ) / 2,
    0
)</f>
        <v>0</v>
      </c>
      <c r="V289" s="188">
        <f>IFERROR(
    (
        IFERROR( MMULT(NotlarYuzdelikBasari!$E289:$N289, Degerlendirme!E$4:E$13) / SUM(Degerlendirme!E$4:E$13), 0 ) +
        IFERROR( MMULT(NotlarYuzdelikBasari!$AL289:$AU289, Degerlendirme!E$15:E$24) / SUM(Degerlendirme!E$15:E$24), 0 )
    ) / 2,
    0
)</f>
        <v>0</v>
      </c>
      <c r="W289" s="188">
        <f>IFERROR(
    (
        IFERROR( MMULT(NotlarYuzdelikBasari!$E289:$N289, Degerlendirme!F$4:F$13) / SUM(Degerlendirme!F$4:F$13), 0 ) +
        IFERROR( MMULT(NotlarYuzdelikBasari!$AL289:$AU289, Degerlendirme!F$15:F$24) / SUM(Degerlendirme!F$15:F$24), 0 )
    ) / 2,
    0
)</f>
        <v>0</v>
      </c>
      <c r="X289" s="188">
        <f>IFERROR(
    (
        IFERROR( MMULT(NotlarYuzdelikBasari!$E289:$N289, Degerlendirme!G$4:G$13) / SUM(Degerlendirme!G$4:G$13), 0 ) +
        IFERROR( MMULT(NotlarYuzdelikBasari!$AL289:$AU289, Degerlendirme!G$15:G$24) / SUM(Degerlendirme!G$15:G$24), 0 )
    ) / 2,
    0
)</f>
        <v>0</v>
      </c>
      <c r="Y289" s="188">
        <f>IFERROR(
    (
        IFERROR( MMULT(NotlarYuzdelikBasari!$E289:$N289, Degerlendirme!H$4:H$13) / SUM(Degerlendirme!H$4:H$13), 0 ) +
        IFERROR( MMULT(NotlarYuzdelikBasari!$AL289:$AU289, Degerlendirme!H$15:H$24) / SUM(Degerlendirme!H$15:H$24), 0 )
    ) / 2,
    0
)</f>
        <v>0</v>
      </c>
      <c r="Z289" s="188">
        <f>IFERROR(
    (
        IFERROR( MMULT(NotlarYuzdelikBasari!$E289:$N289, Degerlendirme!I$4:I$13) / SUM(Degerlendirme!I$4:I$13), 0 ) +
        IFERROR( MMULT(NotlarYuzdelikBasari!$AL289:$AU289, Degerlendirme!I$15:I$24) / SUM(Degerlendirme!I$15:I$24), 0 )
    ) / 2,
    0
)</f>
        <v>0</v>
      </c>
      <c r="AA289" s="188">
        <f>IFERROR(
    (
        IFERROR( MMULT(NotlarYuzdelikBasari!$E289:$N289, Degerlendirme!J$4:J$13) / SUM(Degerlendirme!J$4:J$13), 0 ) +
        IFERROR( MMULT(NotlarYuzdelikBasari!$AL289:$AU289, Degerlendirme!J$15:J$24) / SUM(Degerlendirme!J$15:J$24), 0 )
    ) / 2,
    0
)</f>
        <v>0</v>
      </c>
      <c r="AB289" s="188">
        <f>IFERROR(
    (
        IFERROR( MMULT(NotlarYuzdelikBasari!$E289:$N289, Degerlendirme!K$4:K$13) / SUM(Degerlendirme!K$4:K$13), 0 ) +
        IFERROR( MMULT(NotlarYuzdelikBasari!$AL289:$AU289, Degerlendirme!K$15:K$24) / SUM(Degerlendirme!K$15:K$24), 0 )
    ) / 2,
    0
)</f>
        <v>0</v>
      </c>
    </row>
    <row r="290" spans="1:28" x14ac:dyDescent="0.25">
      <c r="A290" s="95">
        <v>288</v>
      </c>
      <c r="B290" s="141" t="str">
        <f>IF(Notlar!B290&lt;&gt;"",Notlar!B290,"")</f>
        <v/>
      </c>
      <c r="C290" s="142" t="str">
        <f>IF(Notlar!C290&lt;&gt;"",Notlar!C290,"")</f>
        <v/>
      </c>
      <c r="D290" s="183" t="str">
        <f>IF(Notlar!D290&lt;&gt;"",Notlar!D290,"")</f>
        <v/>
      </c>
      <c r="E290" s="208" cm="1">
        <f t="array" ref="E290">_xlfn.SINGLE(IFERROR(((MMULT(NotlarYuzdelikBasari!$E290:$N290,DersMatris_Degerlendirme!D$4:D$13)/(SUM(DersMatris_Degerlendirme!D$4:D$13)))+(MMULT(NotlarYuzdelikBasari!$AL290:$AU290,DersMatris_Degerlendirme!D$15:D$24)/(SUM(DersMatris_Degerlendirme!D$15:D$24))))/2,0))*(DersMatris!$C$12/100)</f>
        <v>0</v>
      </c>
      <c r="F290" s="208" cm="1">
        <f t="array" ref="F290">_xlfn.SINGLE(IFERROR(((MMULT(NotlarYuzdelikBasari!$E290:$N290,DersMatris_Degerlendirme!E$4:E$13)/(SUM(DersMatris_Degerlendirme!E$4:E$13)))+(MMULT(NotlarYuzdelikBasari!$AL290:$AU290,DersMatris_Degerlendirme!E$15:E$24)/(SUM(DersMatris_Degerlendirme!E$15:E$24))))/2,0))*(DersMatris!$D$12/100)</f>
        <v>0</v>
      </c>
      <c r="G290" s="204" cm="1">
        <f t="array" ref="G290">_xlfn.SINGLE(IFERROR(((MMULT(NotlarYuzdelikBasari!$E290:$N290,DersMatris_Degerlendirme!F$4:F$13)/(SUM(DersMatris_Degerlendirme!F$4:F$13)))+(MMULT(NotlarYuzdelikBasari!$AL290:$AU290,DersMatris_Degerlendirme!F$15:F$24)/(SUM(DersMatris_Degerlendirme!F$15:F$24))))/2,0))*(DersMatris!$E$12/100)</f>
        <v>0</v>
      </c>
      <c r="H290" s="204" cm="1">
        <f t="array" ref="H290">_xlfn.SINGLE(IFERROR(((MMULT(NotlarYuzdelikBasari!$E290:$N290,DersMatris_Degerlendirme!G$4:G$13)/(SUM(DersMatris_Degerlendirme!G$4:G$13)))+(MMULT(NotlarYuzdelikBasari!$AL290:$AU290,DersMatris_Degerlendirme!G$15:G$24)/(SUM(DersMatris_Degerlendirme!G$15:G$24))))/2,0))*(DersMatris!$F$12/100)</f>
        <v>0</v>
      </c>
      <c r="I290" s="204" cm="1">
        <f t="array" ref="I290">_xlfn.SINGLE(IFERROR(((MMULT(NotlarYuzdelikBasari!$E290:$N290,DersMatris_Degerlendirme!H$4:H$13)/(SUM(DersMatris_Degerlendirme!H$4:H$13)))+(MMULT(NotlarYuzdelikBasari!$AL290:$AU290,DersMatris_Degerlendirme!H$15:H$24)/(SUM(DersMatris_Degerlendirme!H$15:H$24))))/2,0))*(DersMatris!$G$12/100)</f>
        <v>0</v>
      </c>
      <c r="J290" s="204" cm="1">
        <f t="array" ref="J290">_xlfn.SINGLE(IFERROR(((MMULT(NotlarYuzdelikBasari!$E290:$N290,DersMatris_Degerlendirme!I$4:I$13)/(SUM(DersMatris_Degerlendirme!I$4:I$13)))+(MMULT(NotlarYuzdelikBasari!$AL290:$AU290,DersMatris_Degerlendirme!I$15:I$24)/(SUM(DersMatris_Degerlendirme!I$15:I$24))))/2,0))*(DersMatris!$H$12/100)</f>
        <v>0</v>
      </c>
      <c r="K290" s="204" cm="1">
        <f t="array" ref="K290">_xlfn.SINGLE(IFERROR(((MMULT(NotlarYuzdelikBasari!$E290:$N290,DersMatris_Degerlendirme!J$4:J$13)/(SUM(DersMatris_Degerlendirme!J$4:J$13)))+(MMULT(NotlarYuzdelikBasari!$AL290:$AU290,DersMatris_Degerlendirme!J$15:J$24)/(SUM(DersMatris_Degerlendirme!J$15:J$24))))/2,0))*(DersMatris!$I$12/100)</f>
        <v>0</v>
      </c>
      <c r="L290" s="204" cm="1">
        <f t="array" ref="L290">_xlfn.SINGLE(IFERROR(((MMULT(NotlarYuzdelikBasari!$E290:$N290,DersMatris_Degerlendirme!K$4:K$13)/(SUM(DersMatris_Degerlendirme!K$4:K$13)))+(MMULT(NotlarYuzdelikBasari!$AL290:$AU290,DersMatris_Degerlendirme!K$15:K$24)/(SUM(DersMatris_Degerlendirme!K$15:K$24))))/2,0))*(DersMatris!$J$12/100)</f>
        <v>0</v>
      </c>
      <c r="M290" s="204" cm="1">
        <f t="array" ref="M290">_xlfn.SINGLE(IFERROR(((MMULT(NotlarYuzdelikBasari!$E290:$N290,DersMatris_Degerlendirme!L$4:L$13)/(SUM(DersMatris_Degerlendirme!L$4:L$13)))+(MMULT(NotlarYuzdelikBasari!$AL290:$AU290,DersMatris_Degerlendirme!L$15:L$24)/(SUM(DersMatris_Degerlendirme!L$15:L$24))))/2,0))*(DersMatris!$K$12/100)</f>
        <v>0</v>
      </c>
      <c r="N290" s="204" cm="1">
        <f t="array" ref="N290">_xlfn.SINGLE(IFERROR(((MMULT(NotlarYuzdelikBasari!$E290:$N290,DersMatris_Degerlendirme!M$4:M$13)/(SUM(DersMatris_Degerlendirme!M$4:M$13)))+(MMULT(NotlarYuzdelikBasari!$AL290:$AU290,DersMatris_Degerlendirme!M$15:M$24)/(SUM(DersMatris_Degerlendirme!M$15:M$24))))/2,0))*(DersMatris!$L$12/100)</f>
        <v>0</v>
      </c>
      <c r="O290" s="204" cm="1">
        <f t="array" ref="O290">_xlfn.SINGLE(IFERROR(((MMULT(NotlarYuzdelikBasari!$E290:$N290,DersMatris_Degerlendirme!N$4:N$13)/(SUM(DersMatris_Degerlendirme!N$4:N$13)))+(MMULT(NotlarYuzdelikBasari!$AL290:$AU290,DersMatris_Degerlendirme!N$15:N$24)/(SUM(DersMatris_Degerlendirme!N$15:N$24))))/2,0))*(DersMatris!$M$12/100)</f>
        <v>0</v>
      </c>
      <c r="P290" s="204" cm="1">
        <f t="array" ref="P290">_xlfn.SINGLE(IFERROR(((MMULT(NotlarYuzdelikBasari!$E290:$N290,DersMatris_Degerlendirme!O$4:O$13)/(SUM(DersMatris_Degerlendirme!O$4:O$13)))+(MMULT(NotlarYuzdelikBasari!$AL290:$AU290,DersMatris_Degerlendirme!O$15:O$24)/(SUM(DersMatris_Degerlendirme!O$15:O$24))))/2,0))*(DersMatris!$N$12/100)</f>
        <v>0</v>
      </c>
      <c r="Q290" s="204" cm="1">
        <f t="array" ref="Q290">_xlfn.SINGLE(IFERROR(((MMULT(NotlarYuzdelikBasari!$E290:$N290,DersMatris_Degerlendirme!P$4:P$13)/(SUM(DersMatris_Degerlendirme!P$4:P$13)))+(MMULT(NotlarYuzdelikBasari!$AL290:$AU290,DersMatris_Degerlendirme!P$15:P$24)/(SUM(DersMatris_Degerlendirme!P$15:P$24))))/2,0))*(DersMatris!$O$12/100)</f>
        <v>0</v>
      </c>
      <c r="R290" s="204" cm="1">
        <f t="array" ref="R290">_xlfn.SINGLE(IFERROR(((MMULT(NotlarYuzdelikBasari!$E290:$N290,DersMatris_Degerlendirme!Q$4:Q$13)/(SUM(DersMatris_Degerlendirme!Q$4:Q$13)))+(MMULT(NotlarYuzdelikBasari!$AL290:$AU290,DersMatris_Degerlendirme!Q$15:Q$24)/(SUM(DersMatris_Degerlendirme!Q$15:Q$24))))/2,0))*(DersMatris!$P$12/100)</f>
        <v>0</v>
      </c>
      <c r="S290" s="204" cm="1">
        <f t="array" ref="S290">_xlfn.SINGLE(IFERROR(((MMULT(NotlarYuzdelikBasari!$E290:$N290,DersMatris_Degerlendirme!R$4:R$13)/(SUM(DersMatris_Degerlendirme!R$4:R$13)))+(MMULT(NotlarYuzdelikBasari!$AL290:$AU290,DersMatris_Degerlendirme!R$15:R$24)/(SUM(DersMatris_Degerlendirme!R$15:R$24))))/2,0))*(DersMatris!$Q$12/100)</f>
        <v>0</v>
      </c>
      <c r="U290" s="188">
        <f>IFERROR(
    (
        IFERROR( MMULT(NotlarYuzdelikBasari!$E290:$N290, Degerlendirme!D$4:D$13) / SUM(Degerlendirme!D$4:D$13), 0 ) +
        IFERROR( MMULT(NotlarYuzdelikBasari!$AL290:$AU290, Degerlendirme!D$15:D$24) / SUM(Degerlendirme!D$15:D$24), 0 )
    ) / 2,
    0
)</f>
        <v>0</v>
      </c>
      <c r="V290" s="188">
        <f>IFERROR(
    (
        IFERROR( MMULT(NotlarYuzdelikBasari!$E290:$N290, Degerlendirme!E$4:E$13) / SUM(Degerlendirme!E$4:E$13), 0 ) +
        IFERROR( MMULT(NotlarYuzdelikBasari!$AL290:$AU290, Degerlendirme!E$15:E$24) / SUM(Degerlendirme!E$15:E$24), 0 )
    ) / 2,
    0
)</f>
        <v>0</v>
      </c>
      <c r="W290" s="188">
        <f>IFERROR(
    (
        IFERROR( MMULT(NotlarYuzdelikBasari!$E290:$N290, Degerlendirme!F$4:F$13) / SUM(Degerlendirme!F$4:F$13), 0 ) +
        IFERROR( MMULT(NotlarYuzdelikBasari!$AL290:$AU290, Degerlendirme!F$15:F$24) / SUM(Degerlendirme!F$15:F$24), 0 )
    ) / 2,
    0
)</f>
        <v>0</v>
      </c>
      <c r="X290" s="188">
        <f>IFERROR(
    (
        IFERROR( MMULT(NotlarYuzdelikBasari!$E290:$N290, Degerlendirme!G$4:G$13) / SUM(Degerlendirme!G$4:G$13), 0 ) +
        IFERROR( MMULT(NotlarYuzdelikBasari!$AL290:$AU290, Degerlendirme!G$15:G$24) / SUM(Degerlendirme!G$15:G$24), 0 )
    ) / 2,
    0
)</f>
        <v>0</v>
      </c>
      <c r="Y290" s="188">
        <f>IFERROR(
    (
        IFERROR( MMULT(NotlarYuzdelikBasari!$E290:$N290, Degerlendirme!H$4:H$13) / SUM(Degerlendirme!H$4:H$13), 0 ) +
        IFERROR( MMULT(NotlarYuzdelikBasari!$AL290:$AU290, Degerlendirme!H$15:H$24) / SUM(Degerlendirme!H$15:H$24), 0 )
    ) / 2,
    0
)</f>
        <v>0</v>
      </c>
      <c r="Z290" s="188">
        <f>IFERROR(
    (
        IFERROR( MMULT(NotlarYuzdelikBasari!$E290:$N290, Degerlendirme!I$4:I$13) / SUM(Degerlendirme!I$4:I$13), 0 ) +
        IFERROR( MMULT(NotlarYuzdelikBasari!$AL290:$AU290, Degerlendirme!I$15:I$24) / SUM(Degerlendirme!I$15:I$24), 0 )
    ) / 2,
    0
)</f>
        <v>0</v>
      </c>
      <c r="AA290" s="188">
        <f>IFERROR(
    (
        IFERROR( MMULT(NotlarYuzdelikBasari!$E290:$N290, Degerlendirme!J$4:J$13) / SUM(Degerlendirme!J$4:J$13), 0 ) +
        IFERROR( MMULT(NotlarYuzdelikBasari!$AL290:$AU290, Degerlendirme!J$15:J$24) / SUM(Degerlendirme!J$15:J$24), 0 )
    ) / 2,
    0
)</f>
        <v>0</v>
      </c>
      <c r="AB290" s="188">
        <f>IFERROR(
    (
        IFERROR( MMULT(NotlarYuzdelikBasari!$E290:$N290, Degerlendirme!K$4:K$13) / SUM(Degerlendirme!K$4:K$13), 0 ) +
        IFERROR( MMULT(NotlarYuzdelikBasari!$AL290:$AU290, Degerlendirme!K$15:K$24) / SUM(Degerlendirme!K$15:K$24), 0 )
    ) / 2,
    0
)</f>
        <v>0</v>
      </c>
    </row>
    <row r="291" spans="1:28" x14ac:dyDescent="0.25">
      <c r="A291" s="94">
        <v>289</v>
      </c>
      <c r="B291" s="143" t="str">
        <f>IF(Notlar!B291&lt;&gt;"",Notlar!B291,"")</f>
        <v/>
      </c>
      <c r="C291" s="144" t="str">
        <f>IF(Notlar!C291&lt;&gt;"",Notlar!C291,"")</f>
        <v/>
      </c>
      <c r="D291" s="184" t="str">
        <f>IF(Notlar!D291&lt;&gt;"",Notlar!D291,"")</f>
        <v/>
      </c>
      <c r="E291" s="208" cm="1">
        <f t="array" ref="E291">_xlfn.SINGLE(IFERROR(((MMULT(NotlarYuzdelikBasari!$E291:$N291,DersMatris_Degerlendirme!D$4:D$13)/(SUM(DersMatris_Degerlendirme!D$4:D$13)))+(MMULT(NotlarYuzdelikBasari!$AL291:$AU291,DersMatris_Degerlendirme!D$15:D$24)/(SUM(DersMatris_Degerlendirme!D$15:D$24))))/2,0))*(DersMatris!$C$12/100)</f>
        <v>0</v>
      </c>
      <c r="F291" s="208" cm="1">
        <f t="array" ref="F291">_xlfn.SINGLE(IFERROR(((MMULT(NotlarYuzdelikBasari!$E291:$N291,DersMatris_Degerlendirme!E$4:E$13)/(SUM(DersMatris_Degerlendirme!E$4:E$13)))+(MMULT(NotlarYuzdelikBasari!$AL291:$AU291,DersMatris_Degerlendirme!E$15:E$24)/(SUM(DersMatris_Degerlendirme!E$15:E$24))))/2,0))*(DersMatris!$D$12/100)</f>
        <v>0</v>
      </c>
      <c r="G291" s="204" cm="1">
        <f t="array" ref="G291">_xlfn.SINGLE(IFERROR(((MMULT(NotlarYuzdelikBasari!$E291:$N291,DersMatris_Degerlendirme!F$4:F$13)/(SUM(DersMatris_Degerlendirme!F$4:F$13)))+(MMULT(NotlarYuzdelikBasari!$AL291:$AU291,DersMatris_Degerlendirme!F$15:F$24)/(SUM(DersMatris_Degerlendirme!F$15:F$24))))/2,0))*(DersMatris!$E$12/100)</f>
        <v>0</v>
      </c>
      <c r="H291" s="204" cm="1">
        <f t="array" ref="H291">_xlfn.SINGLE(IFERROR(((MMULT(NotlarYuzdelikBasari!$E291:$N291,DersMatris_Degerlendirme!G$4:G$13)/(SUM(DersMatris_Degerlendirme!G$4:G$13)))+(MMULT(NotlarYuzdelikBasari!$AL291:$AU291,DersMatris_Degerlendirme!G$15:G$24)/(SUM(DersMatris_Degerlendirme!G$15:G$24))))/2,0))*(DersMatris!$F$12/100)</f>
        <v>0</v>
      </c>
      <c r="I291" s="204" cm="1">
        <f t="array" ref="I291">_xlfn.SINGLE(IFERROR(((MMULT(NotlarYuzdelikBasari!$E291:$N291,DersMatris_Degerlendirme!H$4:H$13)/(SUM(DersMatris_Degerlendirme!H$4:H$13)))+(MMULT(NotlarYuzdelikBasari!$AL291:$AU291,DersMatris_Degerlendirme!H$15:H$24)/(SUM(DersMatris_Degerlendirme!H$15:H$24))))/2,0))*(DersMatris!$G$12/100)</f>
        <v>0</v>
      </c>
      <c r="J291" s="204" cm="1">
        <f t="array" ref="J291">_xlfn.SINGLE(IFERROR(((MMULT(NotlarYuzdelikBasari!$E291:$N291,DersMatris_Degerlendirme!I$4:I$13)/(SUM(DersMatris_Degerlendirme!I$4:I$13)))+(MMULT(NotlarYuzdelikBasari!$AL291:$AU291,DersMatris_Degerlendirme!I$15:I$24)/(SUM(DersMatris_Degerlendirme!I$15:I$24))))/2,0))*(DersMatris!$H$12/100)</f>
        <v>0</v>
      </c>
      <c r="K291" s="204" cm="1">
        <f t="array" ref="K291">_xlfn.SINGLE(IFERROR(((MMULT(NotlarYuzdelikBasari!$E291:$N291,DersMatris_Degerlendirme!J$4:J$13)/(SUM(DersMatris_Degerlendirme!J$4:J$13)))+(MMULT(NotlarYuzdelikBasari!$AL291:$AU291,DersMatris_Degerlendirme!J$15:J$24)/(SUM(DersMatris_Degerlendirme!J$15:J$24))))/2,0))*(DersMatris!$I$12/100)</f>
        <v>0</v>
      </c>
      <c r="L291" s="204" cm="1">
        <f t="array" ref="L291">_xlfn.SINGLE(IFERROR(((MMULT(NotlarYuzdelikBasari!$E291:$N291,DersMatris_Degerlendirme!K$4:K$13)/(SUM(DersMatris_Degerlendirme!K$4:K$13)))+(MMULT(NotlarYuzdelikBasari!$AL291:$AU291,DersMatris_Degerlendirme!K$15:K$24)/(SUM(DersMatris_Degerlendirme!K$15:K$24))))/2,0))*(DersMatris!$J$12/100)</f>
        <v>0</v>
      </c>
      <c r="M291" s="204" cm="1">
        <f t="array" ref="M291">_xlfn.SINGLE(IFERROR(((MMULT(NotlarYuzdelikBasari!$E291:$N291,DersMatris_Degerlendirme!L$4:L$13)/(SUM(DersMatris_Degerlendirme!L$4:L$13)))+(MMULT(NotlarYuzdelikBasari!$AL291:$AU291,DersMatris_Degerlendirme!L$15:L$24)/(SUM(DersMatris_Degerlendirme!L$15:L$24))))/2,0))*(DersMatris!$K$12/100)</f>
        <v>0</v>
      </c>
      <c r="N291" s="204" cm="1">
        <f t="array" ref="N291">_xlfn.SINGLE(IFERROR(((MMULT(NotlarYuzdelikBasari!$E291:$N291,DersMatris_Degerlendirme!M$4:M$13)/(SUM(DersMatris_Degerlendirme!M$4:M$13)))+(MMULT(NotlarYuzdelikBasari!$AL291:$AU291,DersMatris_Degerlendirme!M$15:M$24)/(SUM(DersMatris_Degerlendirme!M$15:M$24))))/2,0))*(DersMatris!$L$12/100)</f>
        <v>0</v>
      </c>
      <c r="O291" s="204" cm="1">
        <f t="array" ref="O291">_xlfn.SINGLE(IFERROR(((MMULT(NotlarYuzdelikBasari!$E291:$N291,DersMatris_Degerlendirme!N$4:N$13)/(SUM(DersMatris_Degerlendirme!N$4:N$13)))+(MMULT(NotlarYuzdelikBasari!$AL291:$AU291,DersMatris_Degerlendirme!N$15:N$24)/(SUM(DersMatris_Degerlendirme!N$15:N$24))))/2,0))*(DersMatris!$M$12/100)</f>
        <v>0</v>
      </c>
      <c r="P291" s="204" cm="1">
        <f t="array" ref="P291">_xlfn.SINGLE(IFERROR(((MMULT(NotlarYuzdelikBasari!$E291:$N291,DersMatris_Degerlendirme!O$4:O$13)/(SUM(DersMatris_Degerlendirme!O$4:O$13)))+(MMULT(NotlarYuzdelikBasari!$AL291:$AU291,DersMatris_Degerlendirme!O$15:O$24)/(SUM(DersMatris_Degerlendirme!O$15:O$24))))/2,0))*(DersMatris!$N$12/100)</f>
        <v>0</v>
      </c>
      <c r="Q291" s="204" cm="1">
        <f t="array" ref="Q291">_xlfn.SINGLE(IFERROR(((MMULT(NotlarYuzdelikBasari!$E291:$N291,DersMatris_Degerlendirme!P$4:P$13)/(SUM(DersMatris_Degerlendirme!P$4:P$13)))+(MMULT(NotlarYuzdelikBasari!$AL291:$AU291,DersMatris_Degerlendirme!P$15:P$24)/(SUM(DersMatris_Degerlendirme!P$15:P$24))))/2,0))*(DersMatris!$O$12/100)</f>
        <v>0</v>
      </c>
      <c r="R291" s="204" cm="1">
        <f t="array" ref="R291">_xlfn.SINGLE(IFERROR(((MMULT(NotlarYuzdelikBasari!$E291:$N291,DersMatris_Degerlendirme!Q$4:Q$13)/(SUM(DersMatris_Degerlendirme!Q$4:Q$13)))+(MMULT(NotlarYuzdelikBasari!$AL291:$AU291,DersMatris_Degerlendirme!Q$15:Q$24)/(SUM(DersMatris_Degerlendirme!Q$15:Q$24))))/2,0))*(DersMatris!$P$12/100)</f>
        <v>0</v>
      </c>
      <c r="S291" s="204" cm="1">
        <f t="array" ref="S291">_xlfn.SINGLE(IFERROR(((MMULT(NotlarYuzdelikBasari!$E291:$N291,DersMatris_Degerlendirme!R$4:R$13)/(SUM(DersMatris_Degerlendirme!R$4:R$13)))+(MMULT(NotlarYuzdelikBasari!$AL291:$AU291,DersMatris_Degerlendirme!R$15:R$24)/(SUM(DersMatris_Degerlendirme!R$15:R$24))))/2,0))*(DersMatris!$Q$12/100)</f>
        <v>0</v>
      </c>
      <c r="U291" s="188">
        <f>IFERROR(
    (
        IFERROR( MMULT(NotlarYuzdelikBasari!$E291:$N291, Degerlendirme!D$4:D$13) / SUM(Degerlendirme!D$4:D$13), 0 ) +
        IFERROR( MMULT(NotlarYuzdelikBasari!$AL291:$AU291, Degerlendirme!D$15:D$24) / SUM(Degerlendirme!D$15:D$24), 0 )
    ) / 2,
    0
)</f>
        <v>0</v>
      </c>
      <c r="V291" s="188">
        <f>IFERROR(
    (
        IFERROR( MMULT(NotlarYuzdelikBasari!$E291:$N291, Degerlendirme!E$4:E$13) / SUM(Degerlendirme!E$4:E$13), 0 ) +
        IFERROR( MMULT(NotlarYuzdelikBasari!$AL291:$AU291, Degerlendirme!E$15:E$24) / SUM(Degerlendirme!E$15:E$24), 0 )
    ) / 2,
    0
)</f>
        <v>0</v>
      </c>
      <c r="W291" s="188">
        <f>IFERROR(
    (
        IFERROR( MMULT(NotlarYuzdelikBasari!$E291:$N291, Degerlendirme!F$4:F$13) / SUM(Degerlendirme!F$4:F$13), 0 ) +
        IFERROR( MMULT(NotlarYuzdelikBasari!$AL291:$AU291, Degerlendirme!F$15:F$24) / SUM(Degerlendirme!F$15:F$24), 0 )
    ) / 2,
    0
)</f>
        <v>0</v>
      </c>
      <c r="X291" s="188">
        <f>IFERROR(
    (
        IFERROR( MMULT(NotlarYuzdelikBasari!$E291:$N291, Degerlendirme!G$4:G$13) / SUM(Degerlendirme!G$4:G$13), 0 ) +
        IFERROR( MMULT(NotlarYuzdelikBasari!$AL291:$AU291, Degerlendirme!G$15:G$24) / SUM(Degerlendirme!G$15:G$24), 0 )
    ) / 2,
    0
)</f>
        <v>0</v>
      </c>
      <c r="Y291" s="188">
        <f>IFERROR(
    (
        IFERROR( MMULT(NotlarYuzdelikBasari!$E291:$N291, Degerlendirme!H$4:H$13) / SUM(Degerlendirme!H$4:H$13), 0 ) +
        IFERROR( MMULT(NotlarYuzdelikBasari!$AL291:$AU291, Degerlendirme!H$15:H$24) / SUM(Degerlendirme!H$15:H$24), 0 )
    ) / 2,
    0
)</f>
        <v>0</v>
      </c>
      <c r="Z291" s="188">
        <f>IFERROR(
    (
        IFERROR( MMULT(NotlarYuzdelikBasari!$E291:$N291, Degerlendirme!I$4:I$13) / SUM(Degerlendirme!I$4:I$13), 0 ) +
        IFERROR( MMULT(NotlarYuzdelikBasari!$AL291:$AU291, Degerlendirme!I$15:I$24) / SUM(Degerlendirme!I$15:I$24), 0 )
    ) / 2,
    0
)</f>
        <v>0</v>
      </c>
      <c r="AA291" s="188">
        <f>IFERROR(
    (
        IFERROR( MMULT(NotlarYuzdelikBasari!$E291:$N291, Degerlendirme!J$4:J$13) / SUM(Degerlendirme!J$4:J$13), 0 ) +
        IFERROR( MMULT(NotlarYuzdelikBasari!$AL291:$AU291, Degerlendirme!J$15:J$24) / SUM(Degerlendirme!J$15:J$24), 0 )
    ) / 2,
    0
)</f>
        <v>0</v>
      </c>
      <c r="AB291" s="188">
        <f>IFERROR(
    (
        IFERROR( MMULT(NotlarYuzdelikBasari!$E291:$N291, Degerlendirme!K$4:K$13) / SUM(Degerlendirme!K$4:K$13), 0 ) +
        IFERROR( MMULT(NotlarYuzdelikBasari!$AL291:$AU291, Degerlendirme!K$15:K$24) / SUM(Degerlendirme!K$15:K$24), 0 )
    ) / 2,
    0
)</f>
        <v>0</v>
      </c>
    </row>
    <row r="292" spans="1:28" x14ac:dyDescent="0.25">
      <c r="A292" s="95">
        <v>290</v>
      </c>
      <c r="B292" s="141" t="str">
        <f>IF(Notlar!B292&lt;&gt;"",Notlar!B292,"")</f>
        <v/>
      </c>
      <c r="C292" s="142" t="str">
        <f>IF(Notlar!C292&lt;&gt;"",Notlar!C292,"")</f>
        <v/>
      </c>
      <c r="D292" s="183" t="str">
        <f>IF(Notlar!D292&lt;&gt;"",Notlar!D292,"")</f>
        <v/>
      </c>
      <c r="E292" s="208" cm="1">
        <f t="array" ref="E292">_xlfn.SINGLE(IFERROR(((MMULT(NotlarYuzdelikBasari!$E292:$N292,DersMatris_Degerlendirme!D$4:D$13)/(SUM(DersMatris_Degerlendirme!D$4:D$13)))+(MMULT(NotlarYuzdelikBasari!$AL292:$AU292,DersMatris_Degerlendirme!D$15:D$24)/(SUM(DersMatris_Degerlendirme!D$15:D$24))))/2,0))*(DersMatris!$C$12/100)</f>
        <v>0</v>
      </c>
      <c r="F292" s="208" cm="1">
        <f t="array" ref="F292">_xlfn.SINGLE(IFERROR(((MMULT(NotlarYuzdelikBasari!$E292:$N292,DersMatris_Degerlendirme!E$4:E$13)/(SUM(DersMatris_Degerlendirme!E$4:E$13)))+(MMULT(NotlarYuzdelikBasari!$AL292:$AU292,DersMatris_Degerlendirme!E$15:E$24)/(SUM(DersMatris_Degerlendirme!E$15:E$24))))/2,0))*(DersMatris!$D$12/100)</f>
        <v>0</v>
      </c>
      <c r="G292" s="204" cm="1">
        <f t="array" ref="G292">_xlfn.SINGLE(IFERROR(((MMULT(NotlarYuzdelikBasari!$E292:$N292,DersMatris_Degerlendirme!F$4:F$13)/(SUM(DersMatris_Degerlendirme!F$4:F$13)))+(MMULT(NotlarYuzdelikBasari!$AL292:$AU292,DersMatris_Degerlendirme!F$15:F$24)/(SUM(DersMatris_Degerlendirme!F$15:F$24))))/2,0))*(DersMatris!$E$12/100)</f>
        <v>0</v>
      </c>
      <c r="H292" s="204" cm="1">
        <f t="array" ref="H292">_xlfn.SINGLE(IFERROR(((MMULT(NotlarYuzdelikBasari!$E292:$N292,DersMatris_Degerlendirme!G$4:G$13)/(SUM(DersMatris_Degerlendirme!G$4:G$13)))+(MMULT(NotlarYuzdelikBasari!$AL292:$AU292,DersMatris_Degerlendirme!G$15:G$24)/(SUM(DersMatris_Degerlendirme!G$15:G$24))))/2,0))*(DersMatris!$F$12/100)</f>
        <v>0</v>
      </c>
      <c r="I292" s="204" cm="1">
        <f t="array" ref="I292">_xlfn.SINGLE(IFERROR(((MMULT(NotlarYuzdelikBasari!$E292:$N292,DersMatris_Degerlendirme!H$4:H$13)/(SUM(DersMatris_Degerlendirme!H$4:H$13)))+(MMULT(NotlarYuzdelikBasari!$AL292:$AU292,DersMatris_Degerlendirme!H$15:H$24)/(SUM(DersMatris_Degerlendirme!H$15:H$24))))/2,0))*(DersMatris!$G$12/100)</f>
        <v>0</v>
      </c>
      <c r="J292" s="204" cm="1">
        <f t="array" ref="J292">_xlfn.SINGLE(IFERROR(((MMULT(NotlarYuzdelikBasari!$E292:$N292,DersMatris_Degerlendirme!I$4:I$13)/(SUM(DersMatris_Degerlendirme!I$4:I$13)))+(MMULT(NotlarYuzdelikBasari!$AL292:$AU292,DersMatris_Degerlendirme!I$15:I$24)/(SUM(DersMatris_Degerlendirme!I$15:I$24))))/2,0))*(DersMatris!$H$12/100)</f>
        <v>0</v>
      </c>
      <c r="K292" s="204" cm="1">
        <f t="array" ref="K292">_xlfn.SINGLE(IFERROR(((MMULT(NotlarYuzdelikBasari!$E292:$N292,DersMatris_Degerlendirme!J$4:J$13)/(SUM(DersMatris_Degerlendirme!J$4:J$13)))+(MMULT(NotlarYuzdelikBasari!$AL292:$AU292,DersMatris_Degerlendirme!J$15:J$24)/(SUM(DersMatris_Degerlendirme!J$15:J$24))))/2,0))*(DersMatris!$I$12/100)</f>
        <v>0</v>
      </c>
      <c r="L292" s="204" cm="1">
        <f t="array" ref="L292">_xlfn.SINGLE(IFERROR(((MMULT(NotlarYuzdelikBasari!$E292:$N292,DersMatris_Degerlendirme!K$4:K$13)/(SUM(DersMatris_Degerlendirme!K$4:K$13)))+(MMULT(NotlarYuzdelikBasari!$AL292:$AU292,DersMatris_Degerlendirme!K$15:K$24)/(SUM(DersMatris_Degerlendirme!K$15:K$24))))/2,0))*(DersMatris!$J$12/100)</f>
        <v>0</v>
      </c>
      <c r="M292" s="204" cm="1">
        <f t="array" ref="M292">_xlfn.SINGLE(IFERROR(((MMULT(NotlarYuzdelikBasari!$E292:$N292,DersMatris_Degerlendirme!L$4:L$13)/(SUM(DersMatris_Degerlendirme!L$4:L$13)))+(MMULT(NotlarYuzdelikBasari!$AL292:$AU292,DersMatris_Degerlendirme!L$15:L$24)/(SUM(DersMatris_Degerlendirme!L$15:L$24))))/2,0))*(DersMatris!$K$12/100)</f>
        <v>0</v>
      </c>
      <c r="N292" s="204" cm="1">
        <f t="array" ref="N292">_xlfn.SINGLE(IFERROR(((MMULT(NotlarYuzdelikBasari!$E292:$N292,DersMatris_Degerlendirme!M$4:M$13)/(SUM(DersMatris_Degerlendirme!M$4:M$13)))+(MMULT(NotlarYuzdelikBasari!$AL292:$AU292,DersMatris_Degerlendirme!M$15:M$24)/(SUM(DersMatris_Degerlendirme!M$15:M$24))))/2,0))*(DersMatris!$L$12/100)</f>
        <v>0</v>
      </c>
      <c r="O292" s="204" cm="1">
        <f t="array" ref="O292">_xlfn.SINGLE(IFERROR(((MMULT(NotlarYuzdelikBasari!$E292:$N292,DersMatris_Degerlendirme!N$4:N$13)/(SUM(DersMatris_Degerlendirme!N$4:N$13)))+(MMULT(NotlarYuzdelikBasari!$AL292:$AU292,DersMatris_Degerlendirme!N$15:N$24)/(SUM(DersMatris_Degerlendirme!N$15:N$24))))/2,0))*(DersMatris!$M$12/100)</f>
        <v>0</v>
      </c>
      <c r="P292" s="204" cm="1">
        <f t="array" ref="P292">_xlfn.SINGLE(IFERROR(((MMULT(NotlarYuzdelikBasari!$E292:$N292,DersMatris_Degerlendirme!O$4:O$13)/(SUM(DersMatris_Degerlendirme!O$4:O$13)))+(MMULT(NotlarYuzdelikBasari!$AL292:$AU292,DersMatris_Degerlendirme!O$15:O$24)/(SUM(DersMatris_Degerlendirme!O$15:O$24))))/2,0))*(DersMatris!$N$12/100)</f>
        <v>0</v>
      </c>
      <c r="Q292" s="204" cm="1">
        <f t="array" ref="Q292">_xlfn.SINGLE(IFERROR(((MMULT(NotlarYuzdelikBasari!$E292:$N292,DersMatris_Degerlendirme!P$4:P$13)/(SUM(DersMatris_Degerlendirme!P$4:P$13)))+(MMULT(NotlarYuzdelikBasari!$AL292:$AU292,DersMatris_Degerlendirme!P$15:P$24)/(SUM(DersMatris_Degerlendirme!P$15:P$24))))/2,0))*(DersMatris!$O$12/100)</f>
        <v>0</v>
      </c>
      <c r="R292" s="204" cm="1">
        <f t="array" ref="R292">_xlfn.SINGLE(IFERROR(((MMULT(NotlarYuzdelikBasari!$E292:$N292,DersMatris_Degerlendirme!Q$4:Q$13)/(SUM(DersMatris_Degerlendirme!Q$4:Q$13)))+(MMULT(NotlarYuzdelikBasari!$AL292:$AU292,DersMatris_Degerlendirme!Q$15:Q$24)/(SUM(DersMatris_Degerlendirme!Q$15:Q$24))))/2,0))*(DersMatris!$P$12/100)</f>
        <v>0</v>
      </c>
      <c r="S292" s="204" cm="1">
        <f t="array" ref="S292">_xlfn.SINGLE(IFERROR(((MMULT(NotlarYuzdelikBasari!$E292:$N292,DersMatris_Degerlendirme!R$4:R$13)/(SUM(DersMatris_Degerlendirme!R$4:R$13)))+(MMULT(NotlarYuzdelikBasari!$AL292:$AU292,DersMatris_Degerlendirme!R$15:R$24)/(SUM(DersMatris_Degerlendirme!R$15:R$24))))/2,0))*(DersMatris!$Q$12/100)</f>
        <v>0</v>
      </c>
      <c r="U292" s="188">
        <f>IFERROR(
    (
        IFERROR( MMULT(NotlarYuzdelikBasari!$E292:$N292, Degerlendirme!D$4:D$13) / SUM(Degerlendirme!D$4:D$13), 0 ) +
        IFERROR( MMULT(NotlarYuzdelikBasari!$AL292:$AU292, Degerlendirme!D$15:D$24) / SUM(Degerlendirme!D$15:D$24), 0 )
    ) / 2,
    0
)</f>
        <v>0</v>
      </c>
      <c r="V292" s="188">
        <f>IFERROR(
    (
        IFERROR( MMULT(NotlarYuzdelikBasari!$E292:$N292, Degerlendirme!E$4:E$13) / SUM(Degerlendirme!E$4:E$13), 0 ) +
        IFERROR( MMULT(NotlarYuzdelikBasari!$AL292:$AU292, Degerlendirme!E$15:E$24) / SUM(Degerlendirme!E$15:E$24), 0 )
    ) / 2,
    0
)</f>
        <v>0</v>
      </c>
      <c r="W292" s="188">
        <f>IFERROR(
    (
        IFERROR( MMULT(NotlarYuzdelikBasari!$E292:$N292, Degerlendirme!F$4:F$13) / SUM(Degerlendirme!F$4:F$13), 0 ) +
        IFERROR( MMULT(NotlarYuzdelikBasari!$AL292:$AU292, Degerlendirme!F$15:F$24) / SUM(Degerlendirme!F$15:F$24), 0 )
    ) / 2,
    0
)</f>
        <v>0</v>
      </c>
      <c r="X292" s="188">
        <f>IFERROR(
    (
        IFERROR( MMULT(NotlarYuzdelikBasari!$E292:$N292, Degerlendirme!G$4:G$13) / SUM(Degerlendirme!G$4:G$13), 0 ) +
        IFERROR( MMULT(NotlarYuzdelikBasari!$AL292:$AU292, Degerlendirme!G$15:G$24) / SUM(Degerlendirme!G$15:G$24), 0 )
    ) / 2,
    0
)</f>
        <v>0</v>
      </c>
      <c r="Y292" s="188">
        <f>IFERROR(
    (
        IFERROR( MMULT(NotlarYuzdelikBasari!$E292:$N292, Degerlendirme!H$4:H$13) / SUM(Degerlendirme!H$4:H$13), 0 ) +
        IFERROR( MMULT(NotlarYuzdelikBasari!$AL292:$AU292, Degerlendirme!H$15:H$24) / SUM(Degerlendirme!H$15:H$24), 0 )
    ) / 2,
    0
)</f>
        <v>0</v>
      </c>
      <c r="Z292" s="188">
        <f>IFERROR(
    (
        IFERROR( MMULT(NotlarYuzdelikBasari!$E292:$N292, Degerlendirme!I$4:I$13) / SUM(Degerlendirme!I$4:I$13), 0 ) +
        IFERROR( MMULT(NotlarYuzdelikBasari!$AL292:$AU292, Degerlendirme!I$15:I$24) / SUM(Degerlendirme!I$15:I$24), 0 )
    ) / 2,
    0
)</f>
        <v>0</v>
      </c>
      <c r="AA292" s="188">
        <f>IFERROR(
    (
        IFERROR( MMULT(NotlarYuzdelikBasari!$E292:$N292, Degerlendirme!J$4:J$13) / SUM(Degerlendirme!J$4:J$13), 0 ) +
        IFERROR( MMULT(NotlarYuzdelikBasari!$AL292:$AU292, Degerlendirme!J$15:J$24) / SUM(Degerlendirme!J$15:J$24), 0 )
    ) / 2,
    0
)</f>
        <v>0</v>
      </c>
      <c r="AB292" s="188">
        <f>IFERROR(
    (
        IFERROR( MMULT(NotlarYuzdelikBasari!$E292:$N292, Degerlendirme!K$4:K$13) / SUM(Degerlendirme!K$4:K$13), 0 ) +
        IFERROR( MMULT(NotlarYuzdelikBasari!$AL292:$AU292, Degerlendirme!K$15:K$24) / SUM(Degerlendirme!K$15:K$24), 0 )
    ) / 2,
    0
)</f>
        <v>0</v>
      </c>
    </row>
    <row r="293" spans="1:28" x14ac:dyDescent="0.25">
      <c r="A293" s="94">
        <v>291</v>
      </c>
      <c r="B293" s="143" t="str">
        <f>IF(Notlar!B293&lt;&gt;"",Notlar!B293,"")</f>
        <v/>
      </c>
      <c r="C293" s="144" t="str">
        <f>IF(Notlar!C293&lt;&gt;"",Notlar!C293,"")</f>
        <v/>
      </c>
      <c r="D293" s="184" t="str">
        <f>IF(Notlar!D293&lt;&gt;"",Notlar!D293,"")</f>
        <v/>
      </c>
      <c r="E293" s="208" cm="1">
        <f t="array" ref="E293">_xlfn.SINGLE(IFERROR(((MMULT(NotlarYuzdelikBasari!$E293:$N293,DersMatris_Degerlendirme!D$4:D$13)/(SUM(DersMatris_Degerlendirme!D$4:D$13)))+(MMULT(NotlarYuzdelikBasari!$AL293:$AU293,DersMatris_Degerlendirme!D$15:D$24)/(SUM(DersMatris_Degerlendirme!D$15:D$24))))/2,0))*(DersMatris!$C$12/100)</f>
        <v>0</v>
      </c>
      <c r="F293" s="208" cm="1">
        <f t="array" ref="F293">_xlfn.SINGLE(IFERROR(((MMULT(NotlarYuzdelikBasari!$E293:$N293,DersMatris_Degerlendirme!E$4:E$13)/(SUM(DersMatris_Degerlendirme!E$4:E$13)))+(MMULT(NotlarYuzdelikBasari!$AL293:$AU293,DersMatris_Degerlendirme!E$15:E$24)/(SUM(DersMatris_Degerlendirme!E$15:E$24))))/2,0))*(DersMatris!$D$12/100)</f>
        <v>0</v>
      </c>
      <c r="G293" s="204" cm="1">
        <f t="array" ref="G293">_xlfn.SINGLE(IFERROR(((MMULT(NotlarYuzdelikBasari!$E293:$N293,DersMatris_Degerlendirme!F$4:F$13)/(SUM(DersMatris_Degerlendirme!F$4:F$13)))+(MMULT(NotlarYuzdelikBasari!$AL293:$AU293,DersMatris_Degerlendirme!F$15:F$24)/(SUM(DersMatris_Degerlendirme!F$15:F$24))))/2,0))*(DersMatris!$E$12/100)</f>
        <v>0</v>
      </c>
      <c r="H293" s="204" cm="1">
        <f t="array" ref="H293">_xlfn.SINGLE(IFERROR(((MMULT(NotlarYuzdelikBasari!$E293:$N293,DersMatris_Degerlendirme!G$4:G$13)/(SUM(DersMatris_Degerlendirme!G$4:G$13)))+(MMULT(NotlarYuzdelikBasari!$AL293:$AU293,DersMatris_Degerlendirme!G$15:G$24)/(SUM(DersMatris_Degerlendirme!G$15:G$24))))/2,0))*(DersMatris!$F$12/100)</f>
        <v>0</v>
      </c>
      <c r="I293" s="204" cm="1">
        <f t="array" ref="I293">_xlfn.SINGLE(IFERROR(((MMULT(NotlarYuzdelikBasari!$E293:$N293,DersMatris_Degerlendirme!H$4:H$13)/(SUM(DersMatris_Degerlendirme!H$4:H$13)))+(MMULT(NotlarYuzdelikBasari!$AL293:$AU293,DersMatris_Degerlendirme!H$15:H$24)/(SUM(DersMatris_Degerlendirme!H$15:H$24))))/2,0))*(DersMatris!$G$12/100)</f>
        <v>0</v>
      </c>
      <c r="J293" s="204" cm="1">
        <f t="array" ref="J293">_xlfn.SINGLE(IFERROR(((MMULT(NotlarYuzdelikBasari!$E293:$N293,DersMatris_Degerlendirme!I$4:I$13)/(SUM(DersMatris_Degerlendirme!I$4:I$13)))+(MMULT(NotlarYuzdelikBasari!$AL293:$AU293,DersMatris_Degerlendirme!I$15:I$24)/(SUM(DersMatris_Degerlendirme!I$15:I$24))))/2,0))*(DersMatris!$H$12/100)</f>
        <v>0</v>
      </c>
      <c r="K293" s="204" cm="1">
        <f t="array" ref="K293">_xlfn.SINGLE(IFERROR(((MMULT(NotlarYuzdelikBasari!$E293:$N293,DersMatris_Degerlendirme!J$4:J$13)/(SUM(DersMatris_Degerlendirme!J$4:J$13)))+(MMULT(NotlarYuzdelikBasari!$AL293:$AU293,DersMatris_Degerlendirme!J$15:J$24)/(SUM(DersMatris_Degerlendirme!J$15:J$24))))/2,0))*(DersMatris!$I$12/100)</f>
        <v>0</v>
      </c>
      <c r="L293" s="204" cm="1">
        <f t="array" ref="L293">_xlfn.SINGLE(IFERROR(((MMULT(NotlarYuzdelikBasari!$E293:$N293,DersMatris_Degerlendirme!K$4:K$13)/(SUM(DersMatris_Degerlendirme!K$4:K$13)))+(MMULT(NotlarYuzdelikBasari!$AL293:$AU293,DersMatris_Degerlendirme!K$15:K$24)/(SUM(DersMatris_Degerlendirme!K$15:K$24))))/2,0))*(DersMatris!$J$12/100)</f>
        <v>0</v>
      </c>
      <c r="M293" s="204" cm="1">
        <f t="array" ref="M293">_xlfn.SINGLE(IFERROR(((MMULT(NotlarYuzdelikBasari!$E293:$N293,DersMatris_Degerlendirme!L$4:L$13)/(SUM(DersMatris_Degerlendirme!L$4:L$13)))+(MMULT(NotlarYuzdelikBasari!$AL293:$AU293,DersMatris_Degerlendirme!L$15:L$24)/(SUM(DersMatris_Degerlendirme!L$15:L$24))))/2,0))*(DersMatris!$K$12/100)</f>
        <v>0</v>
      </c>
      <c r="N293" s="204" cm="1">
        <f t="array" ref="N293">_xlfn.SINGLE(IFERROR(((MMULT(NotlarYuzdelikBasari!$E293:$N293,DersMatris_Degerlendirme!M$4:M$13)/(SUM(DersMatris_Degerlendirme!M$4:M$13)))+(MMULT(NotlarYuzdelikBasari!$AL293:$AU293,DersMatris_Degerlendirme!M$15:M$24)/(SUM(DersMatris_Degerlendirme!M$15:M$24))))/2,0))*(DersMatris!$L$12/100)</f>
        <v>0</v>
      </c>
      <c r="O293" s="204" cm="1">
        <f t="array" ref="O293">_xlfn.SINGLE(IFERROR(((MMULT(NotlarYuzdelikBasari!$E293:$N293,DersMatris_Degerlendirme!N$4:N$13)/(SUM(DersMatris_Degerlendirme!N$4:N$13)))+(MMULT(NotlarYuzdelikBasari!$AL293:$AU293,DersMatris_Degerlendirme!N$15:N$24)/(SUM(DersMatris_Degerlendirme!N$15:N$24))))/2,0))*(DersMatris!$M$12/100)</f>
        <v>0</v>
      </c>
      <c r="P293" s="204" cm="1">
        <f t="array" ref="P293">_xlfn.SINGLE(IFERROR(((MMULT(NotlarYuzdelikBasari!$E293:$N293,DersMatris_Degerlendirme!O$4:O$13)/(SUM(DersMatris_Degerlendirme!O$4:O$13)))+(MMULT(NotlarYuzdelikBasari!$AL293:$AU293,DersMatris_Degerlendirme!O$15:O$24)/(SUM(DersMatris_Degerlendirme!O$15:O$24))))/2,0))*(DersMatris!$N$12/100)</f>
        <v>0</v>
      </c>
      <c r="Q293" s="204" cm="1">
        <f t="array" ref="Q293">_xlfn.SINGLE(IFERROR(((MMULT(NotlarYuzdelikBasari!$E293:$N293,DersMatris_Degerlendirme!P$4:P$13)/(SUM(DersMatris_Degerlendirme!P$4:P$13)))+(MMULT(NotlarYuzdelikBasari!$AL293:$AU293,DersMatris_Degerlendirme!P$15:P$24)/(SUM(DersMatris_Degerlendirme!P$15:P$24))))/2,0))*(DersMatris!$O$12/100)</f>
        <v>0</v>
      </c>
      <c r="R293" s="204" cm="1">
        <f t="array" ref="R293">_xlfn.SINGLE(IFERROR(((MMULT(NotlarYuzdelikBasari!$E293:$N293,DersMatris_Degerlendirme!Q$4:Q$13)/(SUM(DersMatris_Degerlendirme!Q$4:Q$13)))+(MMULT(NotlarYuzdelikBasari!$AL293:$AU293,DersMatris_Degerlendirme!Q$15:Q$24)/(SUM(DersMatris_Degerlendirme!Q$15:Q$24))))/2,0))*(DersMatris!$P$12/100)</f>
        <v>0</v>
      </c>
      <c r="S293" s="204" cm="1">
        <f t="array" ref="S293">_xlfn.SINGLE(IFERROR(((MMULT(NotlarYuzdelikBasari!$E293:$N293,DersMatris_Degerlendirme!R$4:R$13)/(SUM(DersMatris_Degerlendirme!R$4:R$13)))+(MMULT(NotlarYuzdelikBasari!$AL293:$AU293,DersMatris_Degerlendirme!R$15:R$24)/(SUM(DersMatris_Degerlendirme!R$15:R$24))))/2,0))*(DersMatris!$Q$12/100)</f>
        <v>0</v>
      </c>
      <c r="U293" s="188">
        <f>IFERROR(
    (
        IFERROR( MMULT(NotlarYuzdelikBasari!$E293:$N293, Degerlendirme!D$4:D$13) / SUM(Degerlendirme!D$4:D$13), 0 ) +
        IFERROR( MMULT(NotlarYuzdelikBasari!$AL293:$AU293, Degerlendirme!D$15:D$24) / SUM(Degerlendirme!D$15:D$24), 0 )
    ) / 2,
    0
)</f>
        <v>0</v>
      </c>
      <c r="V293" s="188">
        <f>IFERROR(
    (
        IFERROR( MMULT(NotlarYuzdelikBasari!$E293:$N293, Degerlendirme!E$4:E$13) / SUM(Degerlendirme!E$4:E$13), 0 ) +
        IFERROR( MMULT(NotlarYuzdelikBasari!$AL293:$AU293, Degerlendirme!E$15:E$24) / SUM(Degerlendirme!E$15:E$24), 0 )
    ) / 2,
    0
)</f>
        <v>0</v>
      </c>
      <c r="W293" s="188">
        <f>IFERROR(
    (
        IFERROR( MMULT(NotlarYuzdelikBasari!$E293:$N293, Degerlendirme!F$4:F$13) / SUM(Degerlendirme!F$4:F$13), 0 ) +
        IFERROR( MMULT(NotlarYuzdelikBasari!$AL293:$AU293, Degerlendirme!F$15:F$24) / SUM(Degerlendirme!F$15:F$24), 0 )
    ) / 2,
    0
)</f>
        <v>0</v>
      </c>
      <c r="X293" s="188">
        <f>IFERROR(
    (
        IFERROR( MMULT(NotlarYuzdelikBasari!$E293:$N293, Degerlendirme!G$4:G$13) / SUM(Degerlendirme!G$4:G$13), 0 ) +
        IFERROR( MMULT(NotlarYuzdelikBasari!$AL293:$AU293, Degerlendirme!G$15:G$24) / SUM(Degerlendirme!G$15:G$24), 0 )
    ) / 2,
    0
)</f>
        <v>0</v>
      </c>
      <c r="Y293" s="188">
        <f>IFERROR(
    (
        IFERROR( MMULT(NotlarYuzdelikBasari!$E293:$N293, Degerlendirme!H$4:H$13) / SUM(Degerlendirme!H$4:H$13), 0 ) +
        IFERROR( MMULT(NotlarYuzdelikBasari!$AL293:$AU293, Degerlendirme!H$15:H$24) / SUM(Degerlendirme!H$15:H$24), 0 )
    ) / 2,
    0
)</f>
        <v>0</v>
      </c>
      <c r="Z293" s="188">
        <f>IFERROR(
    (
        IFERROR( MMULT(NotlarYuzdelikBasari!$E293:$N293, Degerlendirme!I$4:I$13) / SUM(Degerlendirme!I$4:I$13), 0 ) +
        IFERROR( MMULT(NotlarYuzdelikBasari!$AL293:$AU293, Degerlendirme!I$15:I$24) / SUM(Degerlendirme!I$15:I$24), 0 )
    ) / 2,
    0
)</f>
        <v>0</v>
      </c>
      <c r="AA293" s="188">
        <f>IFERROR(
    (
        IFERROR( MMULT(NotlarYuzdelikBasari!$E293:$N293, Degerlendirme!J$4:J$13) / SUM(Degerlendirme!J$4:J$13), 0 ) +
        IFERROR( MMULT(NotlarYuzdelikBasari!$AL293:$AU293, Degerlendirme!J$15:J$24) / SUM(Degerlendirme!J$15:J$24), 0 )
    ) / 2,
    0
)</f>
        <v>0</v>
      </c>
      <c r="AB293" s="188">
        <f>IFERROR(
    (
        IFERROR( MMULT(NotlarYuzdelikBasari!$E293:$N293, Degerlendirme!K$4:K$13) / SUM(Degerlendirme!K$4:K$13), 0 ) +
        IFERROR( MMULT(NotlarYuzdelikBasari!$AL293:$AU293, Degerlendirme!K$15:K$24) / SUM(Degerlendirme!K$15:K$24), 0 )
    ) / 2,
    0
)</f>
        <v>0</v>
      </c>
    </row>
    <row r="294" spans="1:28" x14ac:dyDescent="0.25">
      <c r="A294" s="95">
        <v>292</v>
      </c>
      <c r="B294" s="141" t="str">
        <f>IF(Notlar!B294&lt;&gt;"",Notlar!B294,"")</f>
        <v/>
      </c>
      <c r="C294" s="142" t="str">
        <f>IF(Notlar!C294&lt;&gt;"",Notlar!C294,"")</f>
        <v/>
      </c>
      <c r="D294" s="183" t="str">
        <f>IF(Notlar!D294&lt;&gt;"",Notlar!D294,"")</f>
        <v/>
      </c>
      <c r="E294" s="208" cm="1">
        <f t="array" ref="E294">_xlfn.SINGLE(IFERROR(((MMULT(NotlarYuzdelikBasari!$E294:$N294,DersMatris_Degerlendirme!D$4:D$13)/(SUM(DersMatris_Degerlendirme!D$4:D$13)))+(MMULT(NotlarYuzdelikBasari!$AL294:$AU294,DersMatris_Degerlendirme!D$15:D$24)/(SUM(DersMatris_Degerlendirme!D$15:D$24))))/2,0))*(DersMatris!$C$12/100)</f>
        <v>0</v>
      </c>
      <c r="F294" s="208" cm="1">
        <f t="array" ref="F294">_xlfn.SINGLE(IFERROR(((MMULT(NotlarYuzdelikBasari!$E294:$N294,DersMatris_Degerlendirme!E$4:E$13)/(SUM(DersMatris_Degerlendirme!E$4:E$13)))+(MMULT(NotlarYuzdelikBasari!$AL294:$AU294,DersMatris_Degerlendirme!E$15:E$24)/(SUM(DersMatris_Degerlendirme!E$15:E$24))))/2,0))*(DersMatris!$D$12/100)</f>
        <v>0</v>
      </c>
      <c r="G294" s="204" cm="1">
        <f t="array" ref="G294">_xlfn.SINGLE(IFERROR(((MMULT(NotlarYuzdelikBasari!$E294:$N294,DersMatris_Degerlendirme!F$4:F$13)/(SUM(DersMatris_Degerlendirme!F$4:F$13)))+(MMULT(NotlarYuzdelikBasari!$AL294:$AU294,DersMatris_Degerlendirme!F$15:F$24)/(SUM(DersMatris_Degerlendirme!F$15:F$24))))/2,0))*(DersMatris!$E$12/100)</f>
        <v>0</v>
      </c>
      <c r="H294" s="204" cm="1">
        <f t="array" ref="H294">_xlfn.SINGLE(IFERROR(((MMULT(NotlarYuzdelikBasari!$E294:$N294,DersMatris_Degerlendirme!G$4:G$13)/(SUM(DersMatris_Degerlendirme!G$4:G$13)))+(MMULT(NotlarYuzdelikBasari!$AL294:$AU294,DersMatris_Degerlendirme!G$15:G$24)/(SUM(DersMatris_Degerlendirme!G$15:G$24))))/2,0))*(DersMatris!$F$12/100)</f>
        <v>0</v>
      </c>
      <c r="I294" s="204" cm="1">
        <f t="array" ref="I294">_xlfn.SINGLE(IFERROR(((MMULT(NotlarYuzdelikBasari!$E294:$N294,DersMatris_Degerlendirme!H$4:H$13)/(SUM(DersMatris_Degerlendirme!H$4:H$13)))+(MMULT(NotlarYuzdelikBasari!$AL294:$AU294,DersMatris_Degerlendirme!H$15:H$24)/(SUM(DersMatris_Degerlendirme!H$15:H$24))))/2,0))*(DersMatris!$G$12/100)</f>
        <v>0</v>
      </c>
      <c r="J294" s="204" cm="1">
        <f t="array" ref="J294">_xlfn.SINGLE(IFERROR(((MMULT(NotlarYuzdelikBasari!$E294:$N294,DersMatris_Degerlendirme!I$4:I$13)/(SUM(DersMatris_Degerlendirme!I$4:I$13)))+(MMULT(NotlarYuzdelikBasari!$AL294:$AU294,DersMatris_Degerlendirme!I$15:I$24)/(SUM(DersMatris_Degerlendirme!I$15:I$24))))/2,0))*(DersMatris!$H$12/100)</f>
        <v>0</v>
      </c>
      <c r="K294" s="204" cm="1">
        <f t="array" ref="K294">_xlfn.SINGLE(IFERROR(((MMULT(NotlarYuzdelikBasari!$E294:$N294,DersMatris_Degerlendirme!J$4:J$13)/(SUM(DersMatris_Degerlendirme!J$4:J$13)))+(MMULT(NotlarYuzdelikBasari!$AL294:$AU294,DersMatris_Degerlendirme!J$15:J$24)/(SUM(DersMatris_Degerlendirme!J$15:J$24))))/2,0))*(DersMatris!$I$12/100)</f>
        <v>0</v>
      </c>
      <c r="L294" s="204" cm="1">
        <f t="array" ref="L294">_xlfn.SINGLE(IFERROR(((MMULT(NotlarYuzdelikBasari!$E294:$N294,DersMatris_Degerlendirme!K$4:K$13)/(SUM(DersMatris_Degerlendirme!K$4:K$13)))+(MMULT(NotlarYuzdelikBasari!$AL294:$AU294,DersMatris_Degerlendirme!K$15:K$24)/(SUM(DersMatris_Degerlendirme!K$15:K$24))))/2,0))*(DersMatris!$J$12/100)</f>
        <v>0</v>
      </c>
      <c r="M294" s="204" cm="1">
        <f t="array" ref="M294">_xlfn.SINGLE(IFERROR(((MMULT(NotlarYuzdelikBasari!$E294:$N294,DersMatris_Degerlendirme!L$4:L$13)/(SUM(DersMatris_Degerlendirme!L$4:L$13)))+(MMULT(NotlarYuzdelikBasari!$AL294:$AU294,DersMatris_Degerlendirme!L$15:L$24)/(SUM(DersMatris_Degerlendirme!L$15:L$24))))/2,0))*(DersMatris!$K$12/100)</f>
        <v>0</v>
      </c>
      <c r="N294" s="204" cm="1">
        <f t="array" ref="N294">_xlfn.SINGLE(IFERROR(((MMULT(NotlarYuzdelikBasari!$E294:$N294,DersMatris_Degerlendirme!M$4:M$13)/(SUM(DersMatris_Degerlendirme!M$4:M$13)))+(MMULT(NotlarYuzdelikBasari!$AL294:$AU294,DersMatris_Degerlendirme!M$15:M$24)/(SUM(DersMatris_Degerlendirme!M$15:M$24))))/2,0))*(DersMatris!$L$12/100)</f>
        <v>0</v>
      </c>
      <c r="O294" s="204" cm="1">
        <f t="array" ref="O294">_xlfn.SINGLE(IFERROR(((MMULT(NotlarYuzdelikBasari!$E294:$N294,DersMatris_Degerlendirme!N$4:N$13)/(SUM(DersMatris_Degerlendirme!N$4:N$13)))+(MMULT(NotlarYuzdelikBasari!$AL294:$AU294,DersMatris_Degerlendirme!N$15:N$24)/(SUM(DersMatris_Degerlendirme!N$15:N$24))))/2,0))*(DersMatris!$M$12/100)</f>
        <v>0</v>
      </c>
      <c r="P294" s="204" cm="1">
        <f t="array" ref="P294">_xlfn.SINGLE(IFERROR(((MMULT(NotlarYuzdelikBasari!$E294:$N294,DersMatris_Degerlendirme!O$4:O$13)/(SUM(DersMatris_Degerlendirme!O$4:O$13)))+(MMULT(NotlarYuzdelikBasari!$AL294:$AU294,DersMatris_Degerlendirme!O$15:O$24)/(SUM(DersMatris_Degerlendirme!O$15:O$24))))/2,0))*(DersMatris!$N$12/100)</f>
        <v>0</v>
      </c>
      <c r="Q294" s="204" cm="1">
        <f t="array" ref="Q294">_xlfn.SINGLE(IFERROR(((MMULT(NotlarYuzdelikBasari!$E294:$N294,DersMatris_Degerlendirme!P$4:P$13)/(SUM(DersMatris_Degerlendirme!P$4:P$13)))+(MMULT(NotlarYuzdelikBasari!$AL294:$AU294,DersMatris_Degerlendirme!P$15:P$24)/(SUM(DersMatris_Degerlendirme!P$15:P$24))))/2,0))*(DersMatris!$O$12/100)</f>
        <v>0</v>
      </c>
      <c r="R294" s="204" cm="1">
        <f t="array" ref="R294">_xlfn.SINGLE(IFERROR(((MMULT(NotlarYuzdelikBasari!$E294:$N294,DersMatris_Degerlendirme!Q$4:Q$13)/(SUM(DersMatris_Degerlendirme!Q$4:Q$13)))+(MMULT(NotlarYuzdelikBasari!$AL294:$AU294,DersMatris_Degerlendirme!Q$15:Q$24)/(SUM(DersMatris_Degerlendirme!Q$15:Q$24))))/2,0))*(DersMatris!$P$12/100)</f>
        <v>0</v>
      </c>
      <c r="S294" s="204" cm="1">
        <f t="array" ref="S294">_xlfn.SINGLE(IFERROR(((MMULT(NotlarYuzdelikBasari!$E294:$N294,DersMatris_Degerlendirme!R$4:R$13)/(SUM(DersMatris_Degerlendirme!R$4:R$13)))+(MMULT(NotlarYuzdelikBasari!$AL294:$AU294,DersMatris_Degerlendirme!R$15:R$24)/(SUM(DersMatris_Degerlendirme!R$15:R$24))))/2,0))*(DersMatris!$Q$12/100)</f>
        <v>0</v>
      </c>
      <c r="U294" s="188">
        <f>IFERROR(
    (
        IFERROR( MMULT(NotlarYuzdelikBasari!$E294:$N294, Degerlendirme!D$4:D$13) / SUM(Degerlendirme!D$4:D$13), 0 ) +
        IFERROR( MMULT(NotlarYuzdelikBasari!$AL294:$AU294, Degerlendirme!D$15:D$24) / SUM(Degerlendirme!D$15:D$24), 0 )
    ) / 2,
    0
)</f>
        <v>0</v>
      </c>
      <c r="V294" s="188">
        <f>IFERROR(
    (
        IFERROR( MMULT(NotlarYuzdelikBasari!$E294:$N294, Degerlendirme!E$4:E$13) / SUM(Degerlendirme!E$4:E$13), 0 ) +
        IFERROR( MMULT(NotlarYuzdelikBasari!$AL294:$AU294, Degerlendirme!E$15:E$24) / SUM(Degerlendirme!E$15:E$24), 0 )
    ) / 2,
    0
)</f>
        <v>0</v>
      </c>
      <c r="W294" s="188">
        <f>IFERROR(
    (
        IFERROR( MMULT(NotlarYuzdelikBasari!$E294:$N294, Degerlendirme!F$4:F$13) / SUM(Degerlendirme!F$4:F$13), 0 ) +
        IFERROR( MMULT(NotlarYuzdelikBasari!$AL294:$AU294, Degerlendirme!F$15:F$24) / SUM(Degerlendirme!F$15:F$24), 0 )
    ) / 2,
    0
)</f>
        <v>0</v>
      </c>
      <c r="X294" s="188">
        <f>IFERROR(
    (
        IFERROR( MMULT(NotlarYuzdelikBasari!$E294:$N294, Degerlendirme!G$4:G$13) / SUM(Degerlendirme!G$4:G$13), 0 ) +
        IFERROR( MMULT(NotlarYuzdelikBasari!$AL294:$AU294, Degerlendirme!G$15:G$24) / SUM(Degerlendirme!G$15:G$24), 0 )
    ) / 2,
    0
)</f>
        <v>0</v>
      </c>
      <c r="Y294" s="188">
        <f>IFERROR(
    (
        IFERROR( MMULT(NotlarYuzdelikBasari!$E294:$N294, Degerlendirme!H$4:H$13) / SUM(Degerlendirme!H$4:H$13), 0 ) +
        IFERROR( MMULT(NotlarYuzdelikBasari!$AL294:$AU294, Degerlendirme!H$15:H$24) / SUM(Degerlendirme!H$15:H$24), 0 )
    ) / 2,
    0
)</f>
        <v>0</v>
      </c>
      <c r="Z294" s="188">
        <f>IFERROR(
    (
        IFERROR( MMULT(NotlarYuzdelikBasari!$E294:$N294, Degerlendirme!I$4:I$13) / SUM(Degerlendirme!I$4:I$13), 0 ) +
        IFERROR( MMULT(NotlarYuzdelikBasari!$AL294:$AU294, Degerlendirme!I$15:I$24) / SUM(Degerlendirme!I$15:I$24), 0 )
    ) / 2,
    0
)</f>
        <v>0</v>
      </c>
      <c r="AA294" s="188">
        <f>IFERROR(
    (
        IFERROR( MMULT(NotlarYuzdelikBasari!$E294:$N294, Degerlendirme!J$4:J$13) / SUM(Degerlendirme!J$4:J$13), 0 ) +
        IFERROR( MMULT(NotlarYuzdelikBasari!$AL294:$AU294, Degerlendirme!J$15:J$24) / SUM(Degerlendirme!J$15:J$24), 0 )
    ) / 2,
    0
)</f>
        <v>0</v>
      </c>
      <c r="AB294" s="188">
        <f>IFERROR(
    (
        IFERROR( MMULT(NotlarYuzdelikBasari!$E294:$N294, Degerlendirme!K$4:K$13) / SUM(Degerlendirme!K$4:K$13), 0 ) +
        IFERROR( MMULT(NotlarYuzdelikBasari!$AL294:$AU294, Degerlendirme!K$15:K$24) / SUM(Degerlendirme!K$15:K$24), 0 )
    ) / 2,
    0
)</f>
        <v>0</v>
      </c>
    </row>
    <row r="295" spans="1:28" x14ac:dyDescent="0.25">
      <c r="A295" s="94">
        <v>293</v>
      </c>
      <c r="B295" s="143" t="str">
        <f>IF(Notlar!B295&lt;&gt;"",Notlar!B295,"")</f>
        <v/>
      </c>
      <c r="C295" s="144" t="str">
        <f>IF(Notlar!C295&lt;&gt;"",Notlar!C295,"")</f>
        <v/>
      </c>
      <c r="D295" s="184" t="str">
        <f>IF(Notlar!D295&lt;&gt;"",Notlar!D295,"")</f>
        <v/>
      </c>
      <c r="E295" s="208" cm="1">
        <f t="array" ref="E295">_xlfn.SINGLE(IFERROR(((MMULT(NotlarYuzdelikBasari!$E295:$N295,DersMatris_Degerlendirme!D$4:D$13)/(SUM(DersMatris_Degerlendirme!D$4:D$13)))+(MMULT(NotlarYuzdelikBasari!$AL295:$AU295,DersMatris_Degerlendirme!D$15:D$24)/(SUM(DersMatris_Degerlendirme!D$15:D$24))))/2,0))*(DersMatris!$C$12/100)</f>
        <v>0</v>
      </c>
      <c r="F295" s="208" cm="1">
        <f t="array" ref="F295">_xlfn.SINGLE(IFERROR(((MMULT(NotlarYuzdelikBasari!$E295:$N295,DersMatris_Degerlendirme!E$4:E$13)/(SUM(DersMatris_Degerlendirme!E$4:E$13)))+(MMULT(NotlarYuzdelikBasari!$AL295:$AU295,DersMatris_Degerlendirme!E$15:E$24)/(SUM(DersMatris_Degerlendirme!E$15:E$24))))/2,0))*(DersMatris!$D$12/100)</f>
        <v>0</v>
      </c>
      <c r="G295" s="204" cm="1">
        <f t="array" ref="G295">_xlfn.SINGLE(IFERROR(((MMULT(NotlarYuzdelikBasari!$E295:$N295,DersMatris_Degerlendirme!F$4:F$13)/(SUM(DersMatris_Degerlendirme!F$4:F$13)))+(MMULT(NotlarYuzdelikBasari!$AL295:$AU295,DersMatris_Degerlendirme!F$15:F$24)/(SUM(DersMatris_Degerlendirme!F$15:F$24))))/2,0))*(DersMatris!$E$12/100)</f>
        <v>0</v>
      </c>
      <c r="H295" s="204" cm="1">
        <f t="array" ref="H295">_xlfn.SINGLE(IFERROR(((MMULT(NotlarYuzdelikBasari!$E295:$N295,DersMatris_Degerlendirme!G$4:G$13)/(SUM(DersMatris_Degerlendirme!G$4:G$13)))+(MMULT(NotlarYuzdelikBasari!$AL295:$AU295,DersMatris_Degerlendirme!G$15:G$24)/(SUM(DersMatris_Degerlendirme!G$15:G$24))))/2,0))*(DersMatris!$F$12/100)</f>
        <v>0</v>
      </c>
      <c r="I295" s="204" cm="1">
        <f t="array" ref="I295">_xlfn.SINGLE(IFERROR(((MMULT(NotlarYuzdelikBasari!$E295:$N295,DersMatris_Degerlendirme!H$4:H$13)/(SUM(DersMatris_Degerlendirme!H$4:H$13)))+(MMULT(NotlarYuzdelikBasari!$AL295:$AU295,DersMatris_Degerlendirme!H$15:H$24)/(SUM(DersMatris_Degerlendirme!H$15:H$24))))/2,0))*(DersMatris!$G$12/100)</f>
        <v>0</v>
      </c>
      <c r="J295" s="204" cm="1">
        <f t="array" ref="J295">_xlfn.SINGLE(IFERROR(((MMULT(NotlarYuzdelikBasari!$E295:$N295,DersMatris_Degerlendirme!I$4:I$13)/(SUM(DersMatris_Degerlendirme!I$4:I$13)))+(MMULT(NotlarYuzdelikBasari!$AL295:$AU295,DersMatris_Degerlendirme!I$15:I$24)/(SUM(DersMatris_Degerlendirme!I$15:I$24))))/2,0))*(DersMatris!$H$12/100)</f>
        <v>0</v>
      </c>
      <c r="K295" s="204" cm="1">
        <f t="array" ref="K295">_xlfn.SINGLE(IFERROR(((MMULT(NotlarYuzdelikBasari!$E295:$N295,DersMatris_Degerlendirme!J$4:J$13)/(SUM(DersMatris_Degerlendirme!J$4:J$13)))+(MMULT(NotlarYuzdelikBasari!$AL295:$AU295,DersMatris_Degerlendirme!J$15:J$24)/(SUM(DersMatris_Degerlendirme!J$15:J$24))))/2,0))*(DersMatris!$I$12/100)</f>
        <v>0</v>
      </c>
      <c r="L295" s="204" cm="1">
        <f t="array" ref="L295">_xlfn.SINGLE(IFERROR(((MMULT(NotlarYuzdelikBasari!$E295:$N295,DersMatris_Degerlendirme!K$4:K$13)/(SUM(DersMatris_Degerlendirme!K$4:K$13)))+(MMULT(NotlarYuzdelikBasari!$AL295:$AU295,DersMatris_Degerlendirme!K$15:K$24)/(SUM(DersMatris_Degerlendirme!K$15:K$24))))/2,0))*(DersMatris!$J$12/100)</f>
        <v>0</v>
      </c>
      <c r="M295" s="204" cm="1">
        <f t="array" ref="M295">_xlfn.SINGLE(IFERROR(((MMULT(NotlarYuzdelikBasari!$E295:$N295,DersMatris_Degerlendirme!L$4:L$13)/(SUM(DersMatris_Degerlendirme!L$4:L$13)))+(MMULT(NotlarYuzdelikBasari!$AL295:$AU295,DersMatris_Degerlendirme!L$15:L$24)/(SUM(DersMatris_Degerlendirme!L$15:L$24))))/2,0))*(DersMatris!$K$12/100)</f>
        <v>0</v>
      </c>
      <c r="N295" s="204" cm="1">
        <f t="array" ref="N295">_xlfn.SINGLE(IFERROR(((MMULT(NotlarYuzdelikBasari!$E295:$N295,DersMatris_Degerlendirme!M$4:M$13)/(SUM(DersMatris_Degerlendirme!M$4:M$13)))+(MMULT(NotlarYuzdelikBasari!$AL295:$AU295,DersMatris_Degerlendirme!M$15:M$24)/(SUM(DersMatris_Degerlendirme!M$15:M$24))))/2,0))*(DersMatris!$L$12/100)</f>
        <v>0</v>
      </c>
      <c r="O295" s="204" cm="1">
        <f t="array" ref="O295">_xlfn.SINGLE(IFERROR(((MMULT(NotlarYuzdelikBasari!$E295:$N295,DersMatris_Degerlendirme!N$4:N$13)/(SUM(DersMatris_Degerlendirme!N$4:N$13)))+(MMULT(NotlarYuzdelikBasari!$AL295:$AU295,DersMatris_Degerlendirme!N$15:N$24)/(SUM(DersMatris_Degerlendirme!N$15:N$24))))/2,0))*(DersMatris!$M$12/100)</f>
        <v>0</v>
      </c>
      <c r="P295" s="204" cm="1">
        <f t="array" ref="P295">_xlfn.SINGLE(IFERROR(((MMULT(NotlarYuzdelikBasari!$E295:$N295,DersMatris_Degerlendirme!O$4:O$13)/(SUM(DersMatris_Degerlendirme!O$4:O$13)))+(MMULT(NotlarYuzdelikBasari!$AL295:$AU295,DersMatris_Degerlendirme!O$15:O$24)/(SUM(DersMatris_Degerlendirme!O$15:O$24))))/2,0))*(DersMatris!$N$12/100)</f>
        <v>0</v>
      </c>
      <c r="Q295" s="204" cm="1">
        <f t="array" ref="Q295">_xlfn.SINGLE(IFERROR(((MMULT(NotlarYuzdelikBasari!$E295:$N295,DersMatris_Degerlendirme!P$4:P$13)/(SUM(DersMatris_Degerlendirme!P$4:P$13)))+(MMULT(NotlarYuzdelikBasari!$AL295:$AU295,DersMatris_Degerlendirme!P$15:P$24)/(SUM(DersMatris_Degerlendirme!P$15:P$24))))/2,0))*(DersMatris!$O$12/100)</f>
        <v>0</v>
      </c>
      <c r="R295" s="204" cm="1">
        <f t="array" ref="R295">_xlfn.SINGLE(IFERROR(((MMULT(NotlarYuzdelikBasari!$E295:$N295,DersMatris_Degerlendirme!Q$4:Q$13)/(SUM(DersMatris_Degerlendirme!Q$4:Q$13)))+(MMULT(NotlarYuzdelikBasari!$AL295:$AU295,DersMatris_Degerlendirme!Q$15:Q$24)/(SUM(DersMatris_Degerlendirme!Q$15:Q$24))))/2,0))*(DersMatris!$P$12/100)</f>
        <v>0</v>
      </c>
      <c r="S295" s="204" cm="1">
        <f t="array" ref="S295">_xlfn.SINGLE(IFERROR(((MMULT(NotlarYuzdelikBasari!$E295:$N295,DersMatris_Degerlendirme!R$4:R$13)/(SUM(DersMatris_Degerlendirme!R$4:R$13)))+(MMULT(NotlarYuzdelikBasari!$AL295:$AU295,DersMatris_Degerlendirme!R$15:R$24)/(SUM(DersMatris_Degerlendirme!R$15:R$24))))/2,0))*(DersMatris!$Q$12/100)</f>
        <v>0</v>
      </c>
      <c r="U295" s="188">
        <f>IFERROR(
    (
        IFERROR( MMULT(NotlarYuzdelikBasari!$E295:$N295, Degerlendirme!D$4:D$13) / SUM(Degerlendirme!D$4:D$13), 0 ) +
        IFERROR( MMULT(NotlarYuzdelikBasari!$AL295:$AU295, Degerlendirme!D$15:D$24) / SUM(Degerlendirme!D$15:D$24), 0 )
    ) / 2,
    0
)</f>
        <v>0</v>
      </c>
      <c r="V295" s="188">
        <f>IFERROR(
    (
        IFERROR( MMULT(NotlarYuzdelikBasari!$E295:$N295, Degerlendirme!E$4:E$13) / SUM(Degerlendirme!E$4:E$13), 0 ) +
        IFERROR( MMULT(NotlarYuzdelikBasari!$AL295:$AU295, Degerlendirme!E$15:E$24) / SUM(Degerlendirme!E$15:E$24), 0 )
    ) / 2,
    0
)</f>
        <v>0</v>
      </c>
      <c r="W295" s="188">
        <f>IFERROR(
    (
        IFERROR( MMULT(NotlarYuzdelikBasari!$E295:$N295, Degerlendirme!F$4:F$13) / SUM(Degerlendirme!F$4:F$13), 0 ) +
        IFERROR( MMULT(NotlarYuzdelikBasari!$AL295:$AU295, Degerlendirme!F$15:F$24) / SUM(Degerlendirme!F$15:F$24), 0 )
    ) / 2,
    0
)</f>
        <v>0</v>
      </c>
      <c r="X295" s="188">
        <f>IFERROR(
    (
        IFERROR( MMULT(NotlarYuzdelikBasari!$E295:$N295, Degerlendirme!G$4:G$13) / SUM(Degerlendirme!G$4:G$13), 0 ) +
        IFERROR( MMULT(NotlarYuzdelikBasari!$AL295:$AU295, Degerlendirme!G$15:G$24) / SUM(Degerlendirme!G$15:G$24), 0 )
    ) / 2,
    0
)</f>
        <v>0</v>
      </c>
      <c r="Y295" s="188">
        <f>IFERROR(
    (
        IFERROR( MMULT(NotlarYuzdelikBasari!$E295:$N295, Degerlendirme!H$4:H$13) / SUM(Degerlendirme!H$4:H$13), 0 ) +
        IFERROR( MMULT(NotlarYuzdelikBasari!$AL295:$AU295, Degerlendirme!H$15:H$24) / SUM(Degerlendirme!H$15:H$24), 0 )
    ) / 2,
    0
)</f>
        <v>0</v>
      </c>
      <c r="Z295" s="188">
        <f>IFERROR(
    (
        IFERROR( MMULT(NotlarYuzdelikBasari!$E295:$N295, Degerlendirme!I$4:I$13) / SUM(Degerlendirme!I$4:I$13), 0 ) +
        IFERROR( MMULT(NotlarYuzdelikBasari!$AL295:$AU295, Degerlendirme!I$15:I$24) / SUM(Degerlendirme!I$15:I$24), 0 )
    ) / 2,
    0
)</f>
        <v>0</v>
      </c>
      <c r="AA295" s="188">
        <f>IFERROR(
    (
        IFERROR( MMULT(NotlarYuzdelikBasari!$E295:$N295, Degerlendirme!J$4:J$13) / SUM(Degerlendirme!J$4:J$13), 0 ) +
        IFERROR( MMULT(NotlarYuzdelikBasari!$AL295:$AU295, Degerlendirme!J$15:J$24) / SUM(Degerlendirme!J$15:J$24), 0 )
    ) / 2,
    0
)</f>
        <v>0</v>
      </c>
      <c r="AB295" s="188">
        <f>IFERROR(
    (
        IFERROR( MMULT(NotlarYuzdelikBasari!$E295:$N295, Degerlendirme!K$4:K$13) / SUM(Degerlendirme!K$4:K$13), 0 ) +
        IFERROR( MMULT(NotlarYuzdelikBasari!$AL295:$AU295, Degerlendirme!K$15:K$24) / SUM(Degerlendirme!K$15:K$24), 0 )
    ) / 2,
    0
)</f>
        <v>0</v>
      </c>
    </row>
    <row r="296" spans="1:28" x14ac:dyDescent="0.25">
      <c r="A296" s="95">
        <v>294</v>
      </c>
      <c r="B296" s="141" t="str">
        <f>IF(Notlar!B296&lt;&gt;"",Notlar!B296,"")</f>
        <v/>
      </c>
      <c r="C296" s="142" t="str">
        <f>IF(Notlar!C296&lt;&gt;"",Notlar!C296,"")</f>
        <v/>
      </c>
      <c r="D296" s="183" t="str">
        <f>IF(Notlar!D296&lt;&gt;"",Notlar!D296,"")</f>
        <v/>
      </c>
      <c r="E296" s="208" cm="1">
        <f t="array" ref="E296">_xlfn.SINGLE(IFERROR(((MMULT(NotlarYuzdelikBasari!$E296:$N296,DersMatris_Degerlendirme!D$4:D$13)/(SUM(DersMatris_Degerlendirme!D$4:D$13)))+(MMULT(NotlarYuzdelikBasari!$AL296:$AU296,DersMatris_Degerlendirme!D$15:D$24)/(SUM(DersMatris_Degerlendirme!D$15:D$24))))/2,0))*(DersMatris!$C$12/100)</f>
        <v>0</v>
      </c>
      <c r="F296" s="208" cm="1">
        <f t="array" ref="F296">_xlfn.SINGLE(IFERROR(((MMULT(NotlarYuzdelikBasari!$E296:$N296,DersMatris_Degerlendirme!E$4:E$13)/(SUM(DersMatris_Degerlendirme!E$4:E$13)))+(MMULT(NotlarYuzdelikBasari!$AL296:$AU296,DersMatris_Degerlendirme!E$15:E$24)/(SUM(DersMatris_Degerlendirme!E$15:E$24))))/2,0))*(DersMatris!$D$12/100)</f>
        <v>0</v>
      </c>
      <c r="G296" s="204" cm="1">
        <f t="array" ref="G296">_xlfn.SINGLE(IFERROR(((MMULT(NotlarYuzdelikBasari!$E296:$N296,DersMatris_Degerlendirme!F$4:F$13)/(SUM(DersMatris_Degerlendirme!F$4:F$13)))+(MMULT(NotlarYuzdelikBasari!$AL296:$AU296,DersMatris_Degerlendirme!F$15:F$24)/(SUM(DersMatris_Degerlendirme!F$15:F$24))))/2,0))*(DersMatris!$E$12/100)</f>
        <v>0</v>
      </c>
      <c r="H296" s="204" cm="1">
        <f t="array" ref="H296">_xlfn.SINGLE(IFERROR(((MMULT(NotlarYuzdelikBasari!$E296:$N296,DersMatris_Degerlendirme!G$4:G$13)/(SUM(DersMatris_Degerlendirme!G$4:G$13)))+(MMULT(NotlarYuzdelikBasari!$AL296:$AU296,DersMatris_Degerlendirme!G$15:G$24)/(SUM(DersMatris_Degerlendirme!G$15:G$24))))/2,0))*(DersMatris!$F$12/100)</f>
        <v>0</v>
      </c>
      <c r="I296" s="204" cm="1">
        <f t="array" ref="I296">_xlfn.SINGLE(IFERROR(((MMULT(NotlarYuzdelikBasari!$E296:$N296,DersMatris_Degerlendirme!H$4:H$13)/(SUM(DersMatris_Degerlendirme!H$4:H$13)))+(MMULT(NotlarYuzdelikBasari!$AL296:$AU296,DersMatris_Degerlendirme!H$15:H$24)/(SUM(DersMatris_Degerlendirme!H$15:H$24))))/2,0))*(DersMatris!$G$12/100)</f>
        <v>0</v>
      </c>
      <c r="J296" s="204" cm="1">
        <f t="array" ref="J296">_xlfn.SINGLE(IFERROR(((MMULT(NotlarYuzdelikBasari!$E296:$N296,DersMatris_Degerlendirme!I$4:I$13)/(SUM(DersMatris_Degerlendirme!I$4:I$13)))+(MMULT(NotlarYuzdelikBasari!$AL296:$AU296,DersMatris_Degerlendirme!I$15:I$24)/(SUM(DersMatris_Degerlendirme!I$15:I$24))))/2,0))*(DersMatris!$H$12/100)</f>
        <v>0</v>
      </c>
      <c r="K296" s="204" cm="1">
        <f t="array" ref="K296">_xlfn.SINGLE(IFERROR(((MMULT(NotlarYuzdelikBasari!$E296:$N296,DersMatris_Degerlendirme!J$4:J$13)/(SUM(DersMatris_Degerlendirme!J$4:J$13)))+(MMULT(NotlarYuzdelikBasari!$AL296:$AU296,DersMatris_Degerlendirme!J$15:J$24)/(SUM(DersMatris_Degerlendirme!J$15:J$24))))/2,0))*(DersMatris!$I$12/100)</f>
        <v>0</v>
      </c>
      <c r="L296" s="204" cm="1">
        <f t="array" ref="L296">_xlfn.SINGLE(IFERROR(((MMULT(NotlarYuzdelikBasari!$E296:$N296,DersMatris_Degerlendirme!K$4:K$13)/(SUM(DersMatris_Degerlendirme!K$4:K$13)))+(MMULT(NotlarYuzdelikBasari!$AL296:$AU296,DersMatris_Degerlendirme!K$15:K$24)/(SUM(DersMatris_Degerlendirme!K$15:K$24))))/2,0))*(DersMatris!$J$12/100)</f>
        <v>0</v>
      </c>
      <c r="M296" s="204" cm="1">
        <f t="array" ref="M296">_xlfn.SINGLE(IFERROR(((MMULT(NotlarYuzdelikBasari!$E296:$N296,DersMatris_Degerlendirme!L$4:L$13)/(SUM(DersMatris_Degerlendirme!L$4:L$13)))+(MMULT(NotlarYuzdelikBasari!$AL296:$AU296,DersMatris_Degerlendirme!L$15:L$24)/(SUM(DersMatris_Degerlendirme!L$15:L$24))))/2,0))*(DersMatris!$K$12/100)</f>
        <v>0</v>
      </c>
      <c r="N296" s="204" cm="1">
        <f t="array" ref="N296">_xlfn.SINGLE(IFERROR(((MMULT(NotlarYuzdelikBasari!$E296:$N296,DersMatris_Degerlendirme!M$4:M$13)/(SUM(DersMatris_Degerlendirme!M$4:M$13)))+(MMULT(NotlarYuzdelikBasari!$AL296:$AU296,DersMatris_Degerlendirme!M$15:M$24)/(SUM(DersMatris_Degerlendirme!M$15:M$24))))/2,0))*(DersMatris!$L$12/100)</f>
        <v>0</v>
      </c>
      <c r="O296" s="204" cm="1">
        <f t="array" ref="O296">_xlfn.SINGLE(IFERROR(((MMULT(NotlarYuzdelikBasari!$E296:$N296,DersMatris_Degerlendirme!N$4:N$13)/(SUM(DersMatris_Degerlendirme!N$4:N$13)))+(MMULT(NotlarYuzdelikBasari!$AL296:$AU296,DersMatris_Degerlendirme!N$15:N$24)/(SUM(DersMatris_Degerlendirme!N$15:N$24))))/2,0))*(DersMatris!$M$12/100)</f>
        <v>0</v>
      </c>
      <c r="P296" s="204" cm="1">
        <f t="array" ref="P296">_xlfn.SINGLE(IFERROR(((MMULT(NotlarYuzdelikBasari!$E296:$N296,DersMatris_Degerlendirme!O$4:O$13)/(SUM(DersMatris_Degerlendirme!O$4:O$13)))+(MMULT(NotlarYuzdelikBasari!$AL296:$AU296,DersMatris_Degerlendirme!O$15:O$24)/(SUM(DersMatris_Degerlendirme!O$15:O$24))))/2,0))*(DersMatris!$N$12/100)</f>
        <v>0</v>
      </c>
      <c r="Q296" s="204" cm="1">
        <f t="array" ref="Q296">_xlfn.SINGLE(IFERROR(((MMULT(NotlarYuzdelikBasari!$E296:$N296,DersMatris_Degerlendirme!P$4:P$13)/(SUM(DersMatris_Degerlendirme!P$4:P$13)))+(MMULT(NotlarYuzdelikBasari!$AL296:$AU296,DersMatris_Degerlendirme!P$15:P$24)/(SUM(DersMatris_Degerlendirme!P$15:P$24))))/2,0))*(DersMatris!$O$12/100)</f>
        <v>0</v>
      </c>
      <c r="R296" s="204" cm="1">
        <f t="array" ref="R296">_xlfn.SINGLE(IFERROR(((MMULT(NotlarYuzdelikBasari!$E296:$N296,DersMatris_Degerlendirme!Q$4:Q$13)/(SUM(DersMatris_Degerlendirme!Q$4:Q$13)))+(MMULT(NotlarYuzdelikBasari!$AL296:$AU296,DersMatris_Degerlendirme!Q$15:Q$24)/(SUM(DersMatris_Degerlendirme!Q$15:Q$24))))/2,0))*(DersMatris!$P$12/100)</f>
        <v>0</v>
      </c>
      <c r="S296" s="204" cm="1">
        <f t="array" ref="S296">_xlfn.SINGLE(IFERROR(((MMULT(NotlarYuzdelikBasari!$E296:$N296,DersMatris_Degerlendirme!R$4:R$13)/(SUM(DersMatris_Degerlendirme!R$4:R$13)))+(MMULT(NotlarYuzdelikBasari!$AL296:$AU296,DersMatris_Degerlendirme!R$15:R$24)/(SUM(DersMatris_Degerlendirme!R$15:R$24))))/2,0))*(DersMatris!$Q$12/100)</f>
        <v>0</v>
      </c>
      <c r="U296" s="188">
        <f>IFERROR(
    (
        IFERROR( MMULT(NotlarYuzdelikBasari!$E296:$N296, Degerlendirme!D$4:D$13) / SUM(Degerlendirme!D$4:D$13), 0 ) +
        IFERROR( MMULT(NotlarYuzdelikBasari!$AL296:$AU296, Degerlendirme!D$15:D$24) / SUM(Degerlendirme!D$15:D$24), 0 )
    ) / 2,
    0
)</f>
        <v>0</v>
      </c>
      <c r="V296" s="188">
        <f>IFERROR(
    (
        IFERROR( MMULT(NotlarYuzdelikBasari!$E296:$N296, Degerlendirme!E$4:E$13) / SUM(Degerlendirme!E$4:E$13), 0 ) +
        IFERROR( MMULT(NotlarYuzdelikBasari!$AL296:$AU296, Degerlendirme!E$15:E$24) / SUM(Degerlendirme!E$15:E$24), 0 )
    ) / 2,
    0
)</f>
        <v>0</v>
      </c>
      <c r="W296" s="188">
        <f>IFERROR(
    (
        IFERROR( MMULT(NotlarYuzdelikBasari!$E296:$N296, Degerlendirme!F$4:F$13) / SUM(Degerlendirme!F$4:F$13), 0 ) +
        IFERROR( MMULT(NotlarYuzdelikBasari!$AL296:$AU296, Degerlendirme!F$15:F$24) / SUM(Degerlendirme!F$15:F$24), 0 )
    ) / 2,
    0
)</f>
        <v>0</v>
      </c>
      <c r="X296" s="188">
        <f>IFERROR(
    (
        IFERROR( MMULT(NotlarYuzdelikBasari!$E296:$N296, Degerlendirme!G$4:G$13) / SUM(Degerlendirme!G$4:G$13), 0 ) +
        IFERROR( MMULT(NotlarYuzdelikBasari!$AL296:$AU296, Degerlendirme!G$15:G$24) / SUM(Degerlendirme!G$15:G$24), 0 )
    ) / 2,
    0
)</f>
        <v>0</v>
      </c>
      <c r="Y296" s="188">
        <f>IFERROR(
    (
        IFERROR( MMULT(NotlarYuzdelikBasari!$E296:$N296, Degerlendirme!H$4:H$13) / SUM(Degerlendirme!H$4:H$13), 0 ) +
        IFERROR( MMULT(NotlarYuzdelikBasari!$AL296:$AU296, Degerlendirme!H$15:H$24) / SUM(Degerlendirme!H$15:H$24), 0 )
    ) / 2,
    0
)</f>
        <v>0</v>
      </c>
      <c r="Z296" s="188">
        <f>IFERROR(
    (
        IFERROR( MMULT(NotlarYuzdelikBasari!$E296:$N296, Degerlendirme!I$4:I$13) / SUM(Degerlendirme!I$4:I$13), 0 ) +
        IFERROR( MMULT(NotlarYuzdelikBasari!$AL296:$AU296, Degerlendirme!I$15:I$24) / SUM(Degerlendirme!I$15:I$24), 0 )
    ) / 2,
    0
)</f>
        <v>0</v>
      </c>
      <c r="AA296" s="188">
        <f>IFERROR(
    (
        IFERROR( MMULT(NotlarYuzdelikBasari!$E296:$N296, Degerlendirme!J$4:J$13) / SUM(Degerlendirme!J$4:J$13), 0 ) +
        IFERROR( MMULT(NotlarYuzdelikBasari!$AL296:$AU296, Degerlendirme!J$15:J$24) / SUM(Degerlendirme!J$15:J$24), 0 )
    ) / 2,
    0
)</f>
        <v>0</v>
      </c>
      <c r="AB296" s="188">
        <f>IFERROR(
    (
        IFERROR( MMULT(NotlarYuzdelikBasari!$E296:$N296, Degerlendirme!K$4:K$13) / SUM(Degerlendirme!K$4:K$13), 0 ) +
        IFERROR( MMULT(NotlarYuzdelikBasari!$AL296:$AU296, Degerlendirme!K$15:K$24) / SUM(Degerlendirme!K$15:K$24), 0 )
    ) / 2,
    0
)</f>
        <v>0</v>
      </c>
    </row>
    <row r="297" spans="1:28" x14ac:dyDescent="0.25">
      <c r="A297" s="94">
        <v>295</v>
      </c>
      <c r="B297" s="143" t="str">
        <f>IF(Notlar!B297&lt;&gt;"",Notlar!B297,"")</f>
        <v/>
      </c>
      <c r="C297" s="144" t="str">
        <f>IF(Notlar!C297&lt;&gt;"",Notlar!C297,"")</f>
        <v/>
      </c>
      <c r="D297" s="184" t="str">
        <f>IF(Notlar!D297&lt;&gt;"",Notlar!D297,"")</f>
        <v/>
      </c>
      <c r="E297" s="208" cm="1">
        <f t="array" ref="E297">_xlfn.SINGLE(IFERROR(((MMULT(NotlarYuzdelikBasari!$E297:$N297,DersMatris_Degerlendirme!D$4:D$13)/(SUM(DersMatris_Degerlendirme!D$4:D$13)))+(MMULT(NotlarYuzdelikBasari!$AL297:$AU297,DersMatris_Degerlendirme!D$15:D$24)/(SUM(DersMatris_Degerlendirme!D$15:D$24))))/2,0))*(DersMatris!$C$12/100)</f>
        <v>0</v>
      </c>
      <c r="F297" s="208" cm="1">
        <f t="array" ref="F297">_xlfn.SINGLE(IFERROR(((MMULT(NotlarYuzdelikBasari!$E297:$N297,DersMatris_Degerlendirme!E$4:E$13)/(SUM(DersMatris_Degerlendirme!E$4:E$13)))+(MMULT(NotlarYuzdelikBasari!$AL297:$AU297,DersMatris_Degerlendirme!E$15:E$24)/(SUM(DersMatris_Degerlendirme!E$15:E$24))))/2,0))*(DersMatris!$D$12/100)</f>
        <v>0</v>
      </c>
      <c r="G297" s="204" cm="1">
        <f t="array" ref="G297">_xlfn.SINGLE(IFERROR(((MMULT(NotlarYuzdelikBasari!$E297:$N297,DersMatris_Degerlendirme!F$4:F$13)/(SUM(DersMatris_Degerlendirme!F$4:F$13)))+(MMULT(NotlarYuzdelikBasari!$AL297:$AU297,DersMatris_Degerlendirme!F$15:F$24)/(SUM(DersMatris_Degerlendirme!F$15:F$24))))/2,0))*(DersMatris!$E$12/100)</f>
        <v>0</v>
      </c>
      <c r="H297" s="204" cm="1">
        <f t="array" ref="H297">_xlfn.SINGLE(IFERROR(((MMULT(NotlarYuzdelikBasari!$E297:$N297,DersMatris_Degerlendirme!G$4:G$13)/(SUM(DersMatris_Degerlendirme!G$4:G$13)))+(MMULT(NotlarYuzdelikBasari!$AL297:$AU297,DersMatris_Degerlendirme!G$15:G$24)/(SUM(DersMatris_Degerlendirme!G$15:G$24))))/2,0))*(DersMatris!$F$12/100)</f>
        <v>0</v>
      </c>
      <c r="I297" s="204" cm="1">
        <f t="array" ref="I297">_xlfn.SINGLE(IFERROR(((MMULT(NotlarYuzdelikBasari!$E297:$N297,DersMatris_Degerlendirme!H$4:H$13)/(SUM(DersMatris_Degerlendirme!H$4:H$13)))+(MMULT(NotlarYuzdelikBasari!$AL297:$AU297,DersMatris_Degerlendirme!H$15:H$24)/(SUM(DersMatris_Degerlendirme!H$15:H$24))))/2,0))*(DersMatris!$G$12/100)</f>
        <v>0</v>
      </c>
      <c r="J297" s="204" cm="1">
        <f t="array" ref="J297">_xlfn.SINGLE(IFERROR(((MMULT(NotlarYuzdelikBasari!$E297:$N297,DersMatris_Degerlendirme!I$4:I$13)/(SUM(DersMatris_Degerlendirme!I$4:I$13)))+(MMULT(NotlarYuzdelikBasari!$AL297:$AU297,DersMatris_Degerlendirme!I$15:I$24)/(SUM(DersMatris_Degerlendirme!I$15:I$24))))/2,0))*(DersMatris!$H$12/100)</f>
        <v>0</v>
      </c>
      <c r="K297" s="204" cm="1">
        <f t="array" ref="K297">_xlfn.SINGLE(IFERROR(((MMULT(NotlarYuzdelikBasari!$E297:$N297,DersMatris_Degerlendirme!J$4:J$13)/(SUM(DersMatris_Degerlendirme!J$4:J$13)))+(MMULT(NotlarYuzdelikBasari!$AL297:$AU297,DersMatris_Degerlendirme!J$15:J$24)/(SUM(DersMatris_Degerlendirme!J$15:J$24))))/2,0))*(DersMatris!$I$12/100)</f>
        <v>0</v>
      </c>
      <c r="L297" s="204" cm="1">
        <f t="array" ref="L297">_xlfn.SINGLE(IFERROR(((MMULT(NotlarYuzdelikBasari!$E297:$N297,DersMatris_Degerlendirme!K$4:K$13)/(SUM(DersMatris_Degerlendirme!K$4:K$13)))+(MMULT(NotlarYuzdelikBasari!$AL297:$AU297,DersMatris_Degerlendirme!K$15:K$24)/(SUM(DersMatris_Degerlendirme!K$15:K$24))))/2,0))*(DersMatris!$J$12/100)</f>
        <v>0</v>
      </c>
      <c r="M297" s="204" cm="1">
        <f t="array" ref="M297">_xlfn.SINGLE(IFERROR(((MMULT(NotlarYuzdelikBasari!$E297:$N297,DersMatris_Degerlendirme!L$4:L$13)/(SUM(DersMatris_Degerlendirme!L$4:L$13)))+(MMULT(NotlarYuzdelikBasari!$AL297:$AU297,DersMatris_Degerlendirme!L$15:L$24)/(SUM(DersMatris_Degerlendirme!L$15:L$24))))/2,0))*(DersMatris!$K$12/100)</f>
        <v>0</v>
      </c>
      <c r="N297" s="204" cm="1">
        <f t="array" ref="N297">_xlfn.SINGLE(IFERROR(((MMULT(NotlarYuzdelikBasari!$E297:$N297,DersMatris_Degerlendirme!M$4:M$13)/(SUM(DersMatris_Degerlendirme!M$4:M$13)))+(MMULT(NotlarYuzdelikBasari!$AL297:$AU297,DersMatris_Degerlendirme!M$15:M$24)/(SUM(DersMatris_Degerlendirme!M$15:M$24))))/2,0))*(DersMatris!$L$12/100)</f>
        <v>0</v>
      </c>
      <c r="O297" s="204" cm="1">
        <f t="array" ref="O297">_xlfn.SINGLE(IFERROR(((MMULT(NotlarYuzdelikBasari!$E297:$N297,DersMatris_Degerlendirme!N$4:N$13)/(SUM(DersMatris_Degerlendirme!N$4:N$13)))+(MMULT(NotlarYuzdelikBasari!$AL297:$AU297,DersMatris_Degerlendirme!N$15:N$24)/(SUM(DersMatris_Degerlendirme!N$15:N$24))))/2,0))*(DersMatris!$M$12/100)</f>
        <v>0</v>
      </c>
      <c r="P297" s="204" cm="1">
        <f t="array" ref="P297">_xlfn.SINGLE(IFERROR(((MMULT(NotlarYuzdelikBasari!$E297:$N297,DersMatris_Degerlendirme!O$4:O$13)/(SUM(DersMatris_Degerlendirme!O$4:O$13)))+(MMULT(NotlarYuzdelikBasari!$AL297:$AU297,DersMatris_Degerlendirme!O$15:O$24)/(SUM(DersMatris_Degerlendirme!O$15:O$24))))/2,0))*(DersMatris!$N$12/100)</f>
        <v>0</v>
      </c>
      <c r="Q297" s="204" cm="1">
        <f t="array" ref="Q297">_xlfn.SINGLE(IFERROR(((MMULT(NotlarYuzdelikBasari!$E297:$N297,DersMatris_Degerlendirme!P$4:P$13)/(SUM(DersMatris_Degerlendirme!P$4:P$13)))+(MMULT(NotlarYuzdelikBasari!$AL297:$AU297,DersMatris_Degerlendirme!P$15:P$24)/(SUM(DersMatris_Degerlendirme!P$15:P$24))))/2,0))*(DersMatris!$O$12/100)</f>
        <v>0</v>
      </c>
      <c r="R297" s="204" cm="1">
        <f t="array" ref="R297">_xlfn.SINGLE(IFERROR(((MMULT(NotlarYuzdelikBasari!$E297:$N297,DersMatris_Degerlendirme!Q$4:Q$13)/(SUM(DersMatris_Degerlendirme!Q$4:Q$13)))+(MMULT(NotlarYuzdelikBasari!$AL297:$AU297,DersMatris_Degerlendirme!Q$15:Q$24)/(SUM(DersMatris_Degerlendirme!Q$15:Q$24))))/2,0))*(DersMatris!$P$12/100)</f>
        <v>0</v>
      </c>
      <c r="S297" s="204" cm="1">
        <f t="array" ref="S297">_xlfn.SINGLE(IFERROR(((MMULT(NotlarYuzdelikBasari!$E297:$N297,DersMatris_Degerlendirme!R$4:R$13)/(SUM(DersMatris_Degerlendirme!R$4:R$13)))+(MMULT(NotlarYuzdelikBasari!$AL297:$AU297,DersMatris_Degerlendirme!R$15:R$24)/(SUM(DersMatris_Degerlendirme!R$15:R$24))))/2,0))*(DersMatris!$Q$12/100)</f>
        <v>0</v>
      </c>
      <c r="U297" s="188">
        <f>IFERROR(
    (
        IFERROR( MMULT(NotlarYuzdelikBasari!$E297:$N297, Degerlendirme!D$4:D$13) / SUM(Degerlendirme!D$4:D$13), 0 ) +
        IFERROR( MMULT(NotlarYuzdelikBasari!$AL297:$AU297, Degerlendirme!D$15:D$24) / SUM(Degerlendirme!D$15:D$24), 0 )
    ) / 2,
    0
)</f>
        <v>0</v>
      </c>
      <c r="V297" s="188">
        <f>IFERROR(
    (
        IFERROR( MMULT(NotlarYuzdelikBasari!$E297:$N297, Degerlendirme!E$4:E$13) / SUM(Degerlendirme!E$4:E$13), 0 ) +
        IFERROR( MMULT(NotlarYuzdelikBasari!$AL297:$AU297, Degerlendirme!E$15:E$24) / SUM(Degerlendirme!E$15:E$24), 0 )
    ) / 2,
    0
)</f>
        <v>0</v>
      </c>
      <c r="W297" s="188">
        <f>IFERROR(
    (
        IFERROR( MMULT(NotlarYuzdelikBasari!$E297:$N297, Degerlendirme!F$4:F$13) / SUM(Degerlendirme!F$4:F$13), 0 ) +
        IFERROR( MMULT(NotlarYuzdelikBasari!$AL297:$AU297, Degerlendirme!F$15:F$24) / SUM(Degerlendirme!F$15:F$24), 0 )
    ) / 2,
    0
)</f>
        <v>0</v>
      </c>
      <c r="X297" s="188">
        <f>IFERROR(
    (
        IFERROR( MMULT(NotlarYuzdelikBasari!$E297:$N297, Degerlendirme!G$4:G$13) / SUM(Degerlendirme!G$4:G$13), 0 ) +
        IFERROR( MMULT(NotlarYuzdelikBasari!$AL297:$AU297, Degerlendirme!G$15:G$24) / SUM(Degerlendirme!G$15:G$24), 0 )
    ) / 2,
    0
)</f>
        <v>0</v>
      </c>
      <c r="Y297" s="188">
        <f>IFERROR(
    (
        IFERROR( MMULT(NotlarYuzdelikBasari!$E297:$N297, Degerlendirme!H$4:H$13) / SUM(Degerlendirme!H$4:H$13), 0 ) +
        IFERROR( MMULT(NotlarYuzdelikBasari!$AL297:$AU297, Degerlendirme!H$15:H$24) / SUM(Degerlendirme!H$15:H$24), 0 )
    ) / 2,
    0
)</f>
        <v>0</v>
      </c>
      <c r="Z297" s="188">
        <f>IFERROR(
    (
        IFERROR( MMULT(NotlarYuzdelikBasari!$E297:$N297, Degerlendirme!I$4:I$13) / SUM(Degerlendirme!I$4:I$13), 0 ) +
        IFERROR( MMULT(NotlarYuzdelikBasari!$AL297:$AU297, Degerlendirme!I$15:I$24) / SUM(Degerlendirme!I$15:I$24), 0 )
    ) / 2,
    0
)</f>
        <v>0</v>
      </c>
      <c r="AA297" s="188">
        <f>IFERROR(
    (
        IFERROR( MMULT(NotlarYuzdelikBasari!$E297:$N297, Degerlendirme!J$4:J$13) / SUM(Degerlendirme!J$4:J$13), 0 ) +
        IFERROR( MMULT(NotlarYuzdelikBasari!$AL297:$AU297, Degerlendirme!J$15:J$24) / SUM(Degerlendirme!J$15:J$24), 0 )
    ) / 2,
    0
)</f>
        <v>0</v>
      </c>
      <c r="AB297" s="188">
        <f>IFERROR(
    (
        IFERROR( MMULT(NotlarYuzdelikBasari!$E297:$N297, Degerlendirme!K$4:K$13) / SUM(Degerlendirme!K$4:K$13), 0 ) +
        IFERROR( MMULT(NotlarYuzdelikBasari!$AL297:$AU297, Degerlendirme!K$15:K$24) / SUM(Degerlendirme!K$15:K$24), 0 )
    ) / 2,
    0
)</f>
        <v>0</v>
      </c>
    </row>
    <row r="298" spans="1:28" x14ac:dyDescent="0.25">
      <c r="A298" s="95">
        <v>296</v>
      </c>
      <c r="B298" s="141" t="str">
        <f>IF(Notlar!B298&lt;&gt;"",Notlar!B298,"")</f>
        <v/>
      </c>
      <c r="C298" s="142" t="str">
        <f>IF(Notlar!C298&lt;&gt;"",Notlar!C298,"")</f>
        <v/>
      </c>
      <c r="D298" s="183" t="str">
        <f>IF(Notlar!D298&lt;&gt;"",Notlar!D298,"")</f>
        <v/>
      </c>
      <c r="E298" s="208" cm="1">
        <f t="array" ref="E298">_xlfn.SINGLE(IFERROR(((MMULT(NotlarYuzdelikBasari!$E298:$N298,DersMatris_Degerlendirme!D$4:D$13)/(SUM(DersMatris_Degerlendirme!D$4:D$13)))+(MMULT(NotlarYuzdelikBasari!$AL298:$AU298,DersMatris_Degerlendirme!D$15:D$24)/(SUM(DersMatris_Degerlendirme!D$15:D$24))))/2,0))*(DersMatris!$C$12/100)</f>
        <v>0</v>
      </c>
      <c r="F298" s="208" cm="1">
        <f t="array" ref="F298">_xlfn.SINGLE(IFERROR(((MMULT(NotlarYuzdelikBasari!$E298:$N298,DersMatris_Degerlendirme!E$4:E$13)/(SUM(DersMatris_Degerlendirme!E$4:E$13)))+(MMULT(NotlarYuzdelikBasari!$AL298:$AU298,DersMatris_Degerlendirme!E$15:E$24)/(SUM(DersMatris_Degerlendirme!E$15:E$24))))/2,0))*(DersMatris!$D$12/100)</f>
        <v>0</v>
      </c>
      <c r="G298" s="204" cm="1">
        <f t="array" ref="G298">_xlfn.SINGLE(IFERROR(((MMULT(NotlarYuzdelikBasari!$E298:$N298,DersMatris_Degerlendirme!F$4:F$13)/(SUM(DersMatris_Degerlendirme!F$4:F$13)))+(MMULT(NotlarYuzdelikBasari!$AL298:$AU298,DersMatris_Degerlendirme!F$15:F$24)/(SUM(DersMatris_Degerlendirme!F$15:F$24))))/2,0))*(DersMatris!$E$12/100)</f>
        <v>0</v>
      </c>
      <c r="H298" s="204" cm="1">
        <f t="array" ref="H298">_xlfn.SINGLE(IFERROR(((MMULT(NotlarYuzdelikBasari!$E298:$N298,DersMatris_Degerlendirme!G$4:G$13)/(SUM(DersMatris_Degerlendirme!G$4:G$13)))+(MMULT(NotlarYuzdelikBasari!$AL298:$AU298,DersMatris_Degerlendirme!G$15:G$24)/(SUM(DersMatris_Degerlendirme!G$15:G$24))))/2,0))*(DersMatris!$F$12/100)</f>
        <v>0</v>
      </c>
      <c r="I298" s="204" cm="1">
        <f t="array" ref="I298">_xlfn.SINGLE(IFERROR(((MMULT(NotlarYuzdelikBasari!$E298:$N298,DersMatris_Degerlendirme!H$4:H$13)/(SUM(DersMatris_Degerlendirme!H$4:H$13)))+(MMULT(NotlarYuzdelikBasari!$AL298:$AU298,DersMatris_Degerlendirme!H$15:H$24)/(SUM(DersMatris_Degerlendirme!H$15:H$24))))/2,0))*(DersMatris!$G$12/100)</f>
        <v>0</v>
      </c>
      <c r="J298" s="204" cm="1">
        <f t="array" ref="J298">_xlfn.SINGLE(IFERROR(((MMULT(NotlarYuzdelikBasari!$E298:$N298,DersMatris_Degerlendirme!I$4:I$13)/(SUM(DersMatris_Degerlendirme!I$4:I$13)))+(MMULT(NotlarYuzdelikBasari!$AL298:$AU298,DersMatris_Degerlendirme!I$15:I$24)/(SUM(DersMatris_Degerlendirme!I$15:I$24))))/2,0))*(DersMatris!$H$12/100)</f>
        <v>0</v>
      </c>
      <c r="K298" s="204" cm="1">
        <f t="array" ref="K298">_xlfn.SINGLE(IFERROR(((MMULT(NotlarYuzdelikBasari!$E298:$N298,DersMatris_Degerlendirme!J$4:J$13)/(SUM(DersMatris_Degerlendirme!J$4:J$13)))+(MMULT(NotlarYuzdelikBasari!$AL298:$AU298,DersMatris_Degerlendirme!J$15:J$24)/(SUM(DersMatris_Degerlendirme!J$15:J$24))))/2,0))*(DersMatris!$I$12/100)</f>
        <v>0</v>
      </c>
      <c r="L298" s="204" cm="1">
        <f t="array" ref="L298">_xlfn.SINGLE(IFERROR(((MMULT(NotlarYuzdelikBasari!$E298:$N298,DersMatris_Degerlendirme!K$4:K$13)/(SUM(DersMatris_Degerlendirme!K$4:K$13)))+(MMULT(NotlarYuzdelikBasari!$AL298:$AU298,DersMatris_Degerlendirme!K$15:K$24)/(SUM(DersMatris_Degerlendirme!K$15:K$24))))/2,0))*(DersMatris!$J$12/100)</f>
        <v>0</v>
      </c>
      <c r="M298" s="204" cm="1">
        <f t="array" ref="M298">_xlfn.SINGLE(IFERROR(((MMULT(NotlarYuzdelikBasari!$E298:$N298,DersMatris_Degerlendirme!L$4:L$13)/(SUM(DersMatris_Degerlendirme!L$4:L$13)))+(MMULT(NotlarYuzdelikBasari!$AL298:$AU298,DersMatris_Degerlendirme!L$15:L$24)/(SUM(DersMatris_Degerlendirme!L$15:L$24))))/2,0))*(DersMatris!$K$12/100)</f>
        <v>0</v>
      </c>
      <c r="N298" s="204" cm="1">
        <f t="array" ref="N298">_xlfn.SINGLE(IFERROR(((MMULT(NotlarYuzdelikBasari!$E298:$N298,DersMatris_Degerlendirme!M$4:M$13)/(SUM(DersMatris_Degerlendirme!M$4:M$13)))+(MMULT(NotlarYuzdelikBasari!$AL298:$AU298,DersMatris_Degerlendirme!M$15:M$24)/(SUM(DersMatris_Degerlendirme!M$15:M$24))))/2,0))*(DersMatris!$L$12/100)</f>
        <v>0</v>
      </c>
      <c r="O298" s="204" cm="1">
        <f t="array" ref="O298">_xlfn.SINGLE(IFERROR(((MMULT(NotlarYuzdelikBasari!$E298:$N298,DersMatris_Degerlendirme!N$4:N$13)/(SUM(DersMatris_Degerlendirme!N$4:N$13)))+(MMULT(NotlarYuzdelikBasari!$AL298:$AU298,DersMatris_Degerlendirme!N$15:N$24)/(SUM(DersMatris_Degerlendirme!N$15:N$24))))/2,0))*(DersMatris!$M$12/100)</f>
        <v>0</v>
      </c>
      <c r="P298" s="204" cm="1">
        <f t="array" ref="P298">_xlfn.SINGLE(IFERROR(((MMULT(NotlarYuzdelikBasari!$E298:$N298,DersMatris_Degerlendirme!O$4:O$13)/(SUM(DersMatris_Degerlendirme!O$4:O$13)))+(MMULT(NotlarYuzdelikBasari!$AL298:$AU298,DersMatris_Degerlendirme!O$15:O$24)/(SUM(DersMatris_Degerlendirme!O$15:O$24))))/2,0))*(DersMatris!$N$12/100)</f>
        <v>0</v>
      </c>
      <c r="Q298" s="204" cm="1">
        <f t="array" ref="Q298">_xlfn.SINGLE(IFERROR(((MMULT(NotlarYuzdelikBasari!$E298:$N298,DersMatris_Degerlendirme!P$4:P$13)/(SUM(DersMatris_Degerlendirme!P$4:P$13)))+(MMULT(NotlarYuzdelikBasari!$AL298:$AU298,DersMatris_Degerlendirme!P$15:P$24)/(SUM(DersMatris_Degerlendirme!P$15:P$24))))/2,0))*(DersMatris!$O$12/100)</f>
        <v>0</v>
      </c>
      <c r="R298" s="204" cm="1">
        <f t="array" ref="R298">_xlfn.SINGLE(IFERROR(((MMULT(NotlarYuzdelikBasari!$E298:$N298,DersMatris_Degerlendirme!Q$4:Q$13)/(SUM(DersMatris_Degerlendirme!Q$4:Q$13)))+(MMULT(NotlarYuzdelikBasari!$AL298:$AU298,DersMatris_Degerlendirme!Q$15:Q$24)/(SUM(DersMatris_Degerlendirme!Q$15:Q$24))))/2,0))*(DersMatris!$P$12/100)</f>
        <v>0</v>
      </c>
      <c r="S298" s="204" cm="1">
        <f t="array" ref="S298">_xlfn.SINGLE(IFERROR(((MMULT(NotlarYuzdelikBasari!$E298:$N298,DersMatris_Degerlendirme!R$4:R$13)/(SUM(DersMatris_Degerlendirme!R$4:R$13)))+(MMULT(NotlarYuzdelikBasari!$AL298:$AU298,DersMatris_Degerlendirme!R$15:R$24)/(SUM(DersMatris_Degerlendirme!R$15:R$24))))/2,0))*(DersMatris!$Q$12/100)</f>
        <v>0</v>
      </c>
      <c r="U298" s="188">
        <f>IFERROR(
    (
        IFERROR( MMULT(NotlarYuzdelikBasari!$E298:$N298, Degerlendirme!D$4:D$13) / SUM(Degerlendirme!D$4:D$13), 0 ) +
        IFERROR( MMULT(NotlarYuzdelikBasari!$AL298:$AU298, Degerlendirme!D$15:D$24) / SUM(Degerlendirme!D$15:D$24), 0 )
    ) / 2,
    0
)</f>
        <v>0</v>
      </c>
      <c r="V298" s="188">
        <f>IFERROR(
    (
        IFERROR( MMULT(NotlarYuzdelikBasari!$E298:$N298, Degerlendirme!E$4:E$13) / SUM(Degerlendirme!E$4:E$13), 0 ) +
        IFERROR( MMULT(NotlarYuzdelikBasari!$AL298:$AU298, Degerlendirme!E$15:E$24) / SUM(Degerlendirme!E$15:E$24), 0 )
    ) / 2,
    0
)</f>
        <v>0</v>
      </c>
      <c r="W298" s="188">
        <f>IFERROR(
    (
        IFERROR( MMULT(NotlarYuzdelikBasari!$E298:$N298, Degerlendirme!F$4:F$13) / SUM(Degerlendirme!F$4:F$13), 0 ) +
        IFERROR( MMULT(NotlarYuzdelikBasari!$AL298:$AU298, Degerlendirme!F$15:F$24) / SUM(Degerlendirme!F$15:F$24), 0 )
    ) / 2,
    0
)</f>
        <v>0</v>
      </c>
      <c r="X298" s="188">
        <f>IFERROR(
    (
        IFERROR( MMULT(NotlarYuzdelikBasari!$E298:$N298, Degerlendirme!G$4:G$13) / SUM(Degerlendirme!G$4:G$13), 0 ) +
        IFERROR( MMULT(NotlarYuzdelikBasari!$AL298:$AU298, Degerlendirme!G$15:G$24) / SUM(Degerlendirme!G$15:G$24), 0 )
    ) / 2,
    0
)</f>
        <v>0</v>
      </c>
      <c r="Y298" s="188">
        <f>IFERROR(
    (
        IFERROR( MMULT(NotlarYuzdelikBasari!$E298:$N298, Degerlendirme!H$4:H$13) / SUM(Degerlendirme!H$4:H$13), 0 ) +
        IFERROR( MMULT(NotlarYuzdelikBasari!$AL298:$AU298, Degerlendirme!H$15:H$24) / SUM(Degerlendirme!H$15:H$24), 0 )
    ) / 2,
    0
)</f>
        <v>0</v>
      </c>
      <c r="Z298" s="188">
        <f>IFERROR(
    (
        IFERROR( MMULT(NotlarYuzdelikBasari!$E298:$N298, Degerlendirme!I$4:I$13) / SUM(Degerlendirme!I$4:I$13), 0 ) +
        IFERROR( MMULT(NotlarYuzdelikBasari!$AL298:$AU298, Degerlendirme!I$15:I$24) / SUM(Degerlendirme!I$15:I$24), 0 )
    ) / 2,
    0
)</f>
        <v>0</v>
      </c>
      <c r="AA298" s="188">
        <f>IFERROR(
    (
        IFERROR( MMULT(NotlarYuzdelikBasari!$E298:$N298, Degerlendirme!J$4:J$13) / SUM(Degerlendirme!J$4:J$13), 0 ) +
        IFERROR( MMULT(NotlarYuzdelikBasari!$AL298:$AU298, Degerlendirme!J$15:J$24) / SUM(Degerlendirme!J$15:J$24), 0 )
    ) / 2,
    0
)</f>
        <v>0</v>
      </c>
      <c r="AB298" s="188">
        <f>IFERROR(
    (
        IFERROR( MMULT(NotlarYuzdelikBasari!$E298:$N298, Degerlendirme!K$4:K$13) / SUM(Degerlendirme!K$4:K$13), 0 ) +
        IFERROR( MMULT(NotlarYuzdelikBasari!$AL298:$AU298, Degerlendirme!K$15:K$24) / SUM(Degerlendirme!K$15:K$24), 0 )
    ) / 2,
    0
)</f>
        <v>0</v>
      </c>
    </row>
    <row r="299" spans="1:28" x14ac:dyDescent="0.25">
      <c r="A299" s="94">
        <v>297</v>
      </c>
      <c r="B299" s="143" t="str">
        <f>IF(Notlar!B299&lt;&gt;"",Notlar!B299,"")</f>
        <v/>
      </c>
      <c r="C299" s="144" t="str">
        <f>IF(Notlar!C299&lt;&gt;"",Notlar!C299,"")</f>
        <v/>
      </c>
      <c r="D299" s="184" t="str">
        <f>IF(Notlar!D299&lt;&gt;"",Notlar!D299,"")</f>
        <v/>
      </c>
      <c r="E299" s="208" cm="1">
        <f t="array" ref="E299">_xlfn.SINGLE(IFERROR(((MMULT(NotlarYuzdelikBasari!$E299:$N299,DersMatris_Degerlendirme!D$4:D$13)/(SUM(DersMatris_Degerlendirme!D$4:D$13)))+(MMULT(NotlarYuzdelikBasari!$AL299:$AU299,DersMatris_Degerlendirme!D$15:D$24)/(SUM(DersMatris_Degerlendirme!D$15:D$24))))/2,0))*(DersMatris!$C$12/100)</f>
        <v>0</v>
      </c>
      <c r="F299" s="208" cm="1">
        <f t="array" ref="F299">_xlfn.SINGLE(IFERROR(((MMULT(NotlarYuzdelikBasari!$E299:$N299,DersMatris_Degerlendirme!E$4:E$13)/(SUM(DersMatris_Degerlendirme!E$4:E$13)))+(MMULT(NotlarYuzdelikBasari!$AL299:$AU299,DersMatris_Degerlendirme!E$15:E$24)/(SUM(DersMatris_Degerlendirme!E$15:E$24))))/2,0))*(DersMatris!$D$12/100)</f>
        <v>0</v>
      </c>
      <c r="G299" s="204" cm="1">
        <f t="array" ref="G299">_xlfn.SINGLE(IFERROR(((MMULT(NotlarYuzdelikBasari!$E299:$N299,DersMatris_Degerlendirme!F$4:F$13)/(SUM(DersMatris_Degerlendirme!F$4:F$13)))+(MMULT(NotlarYuzdelikBasari!$AL299:$AU299,DersMatris_Degerlendirme!F$15:F$24)/(SUM(DersMatris_Degerlendirme!F$15:F$24))))/2,0))*(DersMatris!$E$12/100)</f>
        <v>0</v>
      </c>
      <c r="H299" s="204" cm="1">
        <f t="array" ref="H299">_xlfn.SINGLE(IFERROR(((MMULT(NotlarYuzdelikBasari!$E299:$N299,DersMatris_Degerlendirme!G$4:G$13)/(SUM(DersMatris_Degerlendirme!G$4:G$13)))+(MMULT(NotlarYuzdelikBasari!$AL299:$AU299,DersMatris_Degerlendirme!G$15:G$24)/(SUM(DersMatris_Degerlendirme!G$15:G$24))))/2,0))*(DersMatris!$F$12/100)</f>
        <v>0</v>
      </c>
      <c r="I299" s="204" cm="1">
        <f t="array" ref="I299">_xlfn.SINGLE(IFERROR(((MMULT(NotlarYuzdelikBasari!$E299:$N299,DersMatris_Degerlendirme!H$4:H$13)/(SUM(DersMatris_Degerlendirme!H$4:H$13)))+(MMULT(NotlarYuzdelikBasari!$AL299:$AU299,DersMatris_Degerlendirme!H$15:H$24)/(SUM(DersMatris_Degerlendirme!H$15:H$24))))/2,0))*(DersMatris!$G$12/100)</f>
        <v>0</v>
      </c>
      <c r="J299" s="204" cm="1">
        <f t="array" ref="J299">_xlfn.SINGLE(IFERROR(((MMULT(NotlarYuzdelikBasari!$E299:$N299,DersMatris_Degerlendirme!I$4:I$13)/(SUM(DersMatris_Degerlendirme!I$4:I$13)))+(MMULT(NotlarYuzdelikBasari!$AL299:$AU299,DersMatris_Degerlendirme!I$15:I$24)/(SUM(DersMatris_Degerlendirme!I$15:I$24))))/2,0))*(DersMatris!$H$12/100)</f>
        <v>0</v>
      </c>
      <c r="K299" s="204" cm="1">
        <f t="array" ref="K299">_xlfn.SINGLE(IFERROR(((MMULT(NotlarYuzdelikBasari!$E299:$N299,DersMatris_Degerlendirme!J$4:J$13)/(SUM(DersMatris_Degerlendirme!J$4:J$13)))+(MMULT(NotlarYuzdelikBasari!$AL299:$AU299,DersMatris_Degerlendirme!J$15:J$24)/(SUM(DersMatris_Degerlendirme!J$15:J$24))))/2,0))*(DersMatris!$I$12/100)</f>
        <v>0</v>
      </c>
      <c r="L299" s="204" cm="1">
        <f t="array" ref="L299">_xlfn.SINGLE(IFERROR(((MMULT(NotlarYuzdelikBasari!$E299:$N299,DersMatris_Degerlendirme!K$4:K$13)/(SUM(DersMatris_Degerlendirme!K$4:K$13)))+(MMULT(NotlarYuzdelikBasari!$AL299:$AU299,DersMatris_Degerlendirme!K$15:K$24)/(SUM(DersMatris_Degerlendirme!K$15:K$24))))/2,0))*(DersMatris!$J$12/100)</f>
        <v>0</v>
      </c>
      <c r="M299" s="204" cm="1">
        <f t="array" ref="M299">_xlfn.SINGLE(IFERROR(((MMULT(NotlarYuzdelikBasari!$E299:$N299,DersMatris_Degerlendirme!L$4:L$13)/(SUM(DersMatris_Degerlendirme!L$4:L$13)))+(MMULT(NotlarYuzdelikBasari!$AL299:$AU299,DersMatris_Degerlendirme!L$15:L$24)/(SUM(DersMatris_Degerlendirme!L$15:L$24))))/2,0))*(DersMatris!$K$12/100)</f>
        <v>0</v>
      </c>
      <c r="N299" s="204" cm="1">
        <f t="array" ref="N299">_xlfn.SINGLE(IFERROR(((MMULT(NotlarYuzdelikBasari!$E299:$N299,DersMatris_Degerlendirme!M$4:M$13)/(SUM(DersMatris_Degerlendirme!M$4:M$13)))+(MMULT(NotlarYuzdelikBasari!$AL299:$AU299,DersMatris_Degerlendirme!M$15:M$24)/(SUM(DersMatris_Degerlendirme!M$15:M$24))))/2,0))*(DersMatris!$L$12/100)</f>
        <v>0</v>
      </c>
      <c r="O299" s="204" cm="1">
        <f t="array" ref="O299">_xlfn.SINGLE(IFERROR(((MMULT(NotlarYuzdelikBasari!$E299:$N299,DersMatris_Degerlendirme!N$4:N$13)/(SUM(DersMatris_Degerlendirme!N$4:N$13)))+(MMULT(NotlarYuzdelikBasari!$AL299:$AU299,DersMatris_Degerlendirme!N$15:N$24)/(SUM(DersMatris_Degerlendirme!N$15:N$24))))/2,0))*(DersMatris!$M$12/100)</f>
        <v>0</v>
      </c>
      <c r="P299" s="204" cm="1">
        <f t="array" ref="P299">_xlfn.SINGLE(IFERROR(((MMULT(NotlarYuzdelikBasari!$E299:$N299,DersMatris_Degerlendirme!O$4:O$13)/(SUM(DersMatris_Degerlendirme!O$4:O$13)))+(MMULT(NotlarYuzdelikBasari!$AL299:$AU299,DersMatris_Degerlendirme!O$15:O$24)/(SUM(DersMatris_Degerlendirme!O$15:O$24))))/2,0))*(DersMatris!$N$12/100)</f>
        <v>0</v>
      </c>
      <c r="Q299" s="204" cm="1">
        <f t="array" ref="Q299">_xlfn.SINGLE(IFERROR(((MMULT(NotlarYuzdelikBasari!$E299:$N299,DersMatris_Degerlendirme!P$4:P$13)/(SUM(DersMatris_Degerlendirme!P$4:P$13)))+(MMULT(NotlarYuzdelikBasari!$AL299:$AU299,DersMatris_Degerlendirme!P$15:P$24)/(SUM(DersMatris_Degerlendirme!P$15:P$24))))/2,0))*(DersMatris!$O$12/100)</f>
        <v>0</v>
      </c>
      <c r="R299" s="204" cm="1">
        <f t="array" ref="R299">_xlfn.SINGLE(IFERROR(((MMULT(NotlarYuzdelikBasari!$E299:$N299,DersMatris_Degerlendirme!Q$4:Q$13)/(SUM(DersMatris_Degerlendirme!Q$4:Q$13)))+(MMULT(NotlarYuzdelikBasari!$AL299:$AU299,DersMatris_Degerlendirme!Q$15:Q$24)/(SUM(DersMatris_Degerlendirme!Q$15:Q$24))))/2,0))*(DersMatris!$P$12/100)</f>
        <v>0</v>
      </c>
      <c r="S299" s="204" cm="1">
        <f t="array" ref="S299">_xlfn.SINGLE(IFERROR(((MMULT(NotlarYuzdelikBasari!$E299:$N299,DersMatris_Degerlendirme!R$4:R$13)/(SUM(DersMatris_Degerlendirme!R$4:R$13)))+(MMULT(NotlarYuzdelikBasari!$AL299:$AU299,DersMatris_Degerlendirme!R$15:R$24)/(SUM(DersMatris_Degerlendirme!R$15:R$24))))/2,0))*(DersMatris!$Q$12/100)</f>
        <v>0</v>
      </c>
      <c r="U299" s="188">
        <f>IFERROR(
    (
        IFERROR( MMULT(NotlarYuzdelikBasari!$E299:$N299, Degerlendirme!D$4:D$13) / SUM(Degerlendirme!D$4:D$13), 0 ) +
        IFERROR( MMULT(NotlarYuzdelikBasari!$AL299:$AU299, Degerlendirme!D$15:D$24) / SUM(Degerlendirme!D$15:D$24), 0 )
    ) / 2,
    0
)</f>
        <v>0</v>
      </c>
      <c r="V299" s="188">
        <f>IFERROR(
    (
        IFERROR( MMULT(NotlarYuzdelikBasari!$E299:$N299, Degerlendirme!E$4:E$13) / SUM(Degerlendirme!E$4:E$13), 0 ) +
        IFERROR( MMULT(NotlarYuzdelikBasari!$AL299:$AU299, Degerlendirme!E$15:E$24) / SUM(Degerlendirme!E$15:E$24), 0 )
    ) / 2,
    0
)</f>
        <v>0</v>
      </c>
      <c r="W299" s="188">
        <f>IFERROR(
    (
        IFERROR( MMULT(NotlarYuzdelikBasari!$E299:$N299, Degerlendirme!F$4:F$13) / SUM(Degerlendirme!F$4:F$13), 0 ) +
        IFERROR( MMULT(NotlarYuzdelikBasari!$AL299:$AU299, Degerlendirme!F$15:F$24) / SUM(Degerlendirme!F$15:F$24), 0 )
    ) / 2,
    0
)</f>
        <v>0</v>
      </c>
      <c r="X299" s="188">
        <f>IFERROR(
    (
        IFERROR( MMULT(NotlarYuzdelikBasari!$E299:$N299, Degerlendirme!G$4:G$13) / SUM(Degerlendirme!G$4:G$13), 0 ) +
        IFERROR( MMULT(NotlarYuzdelikBasari!$AL299:$AU299, Degerlendirme!G$15:G$24) / SUM(Degerlendirme!G$15:G$24), 0 )
    ) / 2,
    0
)</f>
        <v>0</v>
      </c>
      <c r="Y299" s="188">
        <f>IFERROR(
    (
        IFERROR( MMULT(NotlarYuzdelikBasari!$E299:$N299, Degerlendirme!H$4:H$13) / SUM(Degerlendirme!H$4:H$13), 0 ) +
        IFERROR( MMULT(NotlarYuzdelikBasari!$AL299:$AU299, Degerlendirme!H$15:H$24) / SUM(Degerlendirme!H$15:H$24), 0 )
    ) / 2,
    0
)</f>
        <v>0</v>
      </c>
      <c r="Z299" s="188">
        <f>IFERROR(
    (
        IFERROR( MMULT(NotlarYuzdelikBasari!$E299:$N299, Degerlendirme!I$4:I$13) / SUM(Degerlendirme!I$4:I$13), 0 ) +
        IFERROR( MMULT(NotlarYuzdelikBasari!$AL299:$AU299, Degerlendirme!I$15:I$24) / SUM(Degerlendirme!I$15:I$24), 0 )
    ) / 2,
    0
)</f>
        <v>0</v>
      </c>
      <c r="AA299" s="188">
        <f>IFERROR(
    (
        IFERROR( MMULT(NotlarYuzdelikBasari!$E299:$N299, Degerlendirme!J$4:J$13) / SUM(Degerlendirme!J$4:J$13), 0 ) +
        IFERROR( MMULT(NotlarYuzdelikBasari!$AL299:$AU299, Degerlendirme!J$15:J$24) / SUM(Degerlendirme!J$15:J$24), 0 )
    ) / 2,
    0
)</f>
        <v>0</v>
      </c>
      <c r="AB299" s="188">
        <f>IFERROR(
    (
        IFERROR( MMULT(NotlarYuzdelikBasari!$E299:$N299, Degerlendirme!K$4:K$13) / SUM(Degerlendirme!K$4:K$13), 0 ) +
        IFERROR( MMULT(NotlarYuzdelikBasari!$AL299:$AU299, Degerlendirme!K$15:K$24) / SUM(Degerlendirme!K$15:K$24), 0 )
    ) / 2,
    0
)</f>
        <v>0</v>
      </c>
    </row>
    <row r="300" spans="1:28" x14ac:dyDescent="0.25">
      <c r="A300" s="95">
        <v>298</v>
      </c>
      <c r="B300" s="141" t="str">
        <f>IF(Notlar!B300&lt;&gt;"",Notlar!B300,"")</f>
        <v/>
      </c>
      <c r="C300" s="142" t="str">
        <f>IF(Notlar!C300&lt;&gt;"",Notlar!C300,"")</f>
        <v/>
      </c>
      <c r="D300" s="183" t="str">
        <f>IF(Notlar!D300&lt;&gt;"",Notlar!D300,"")</f>
        <v/>
      </c>
      <c r="E300" s="208" cm="1">
        <f t="array" ref="E300">_xlfn.SINGLE(IFERROR(((MMULT(NotlarYuzdelikBasari!$E300:$N300,DersMatris_Degerlendirme!D$4:D$13)/(SUM(DersMatris_Degerlendirme!D$4:D$13)))+(MMULT(NotlarYuzdelikBasari!$AL300:$AU300,DersMatris_Degerlendirme!D$15:D$24)/(SUM(DersMatris_Degerlendirme!D$15:D$24))))/2,0))*(DersMatris!$C$12/100)</f>
        <v>0</v>
      </c>
      <c r="F300" s="208" cm="1">
        <f t="array" ref="F300">_xlfn.SINGLE(IFERROR(((MMULT(NotlarYuzdelikBasari!$E300:$N300,DersMatris_Degerlendirme!E$4:E$13)/(SUM(DersMatris_Degerlendirme!E$4:E$13)))+(MMULT(NotlarYuzdelikBasari!$AL300:$AU300,DersMatris_Degerlendirme!E$15:E$24)/(SUM(DersMatris_Degerlendirme!E$15:E$24))))/2,0))*(DersMatris!$D$12/100)</f>
        <v>0</v>
      </c>
      <c r="G300" s="204" cm="1">
        <f t="array" ref="G300">_xlfn.SINGLE(IFERROR(((MMULT(NotlarYuzdelikBasari!$E300:$N300,DersMatris_Degerlendirme!F$4:F$13)/(SUM(DersMatris_Degerlendirme!F$4:F$13)))+(MMULT(NotlarYuzdelikBasari!$AL300:$AU300,DersMatris_Degerlendirme!F$15:F$24)/(SUM(DersMatris_Degerlendirme!F$15:F$24))))/2,0))*(DersMatris!$E$12/100)</f>
        <v>0</v>
      </c>
      <c r="H300" s="204" cm="1">
        <f t="array" ref="H300">_xlfn.SINGLE(IFERROR(((MMULT(NotlarYuzdelikBasari!$E300:$N300,DersMatris_Degerlendirme!G$4:G$13)/(SUM(DersMatris_Degerlendirme!G$4:G$13)))+(MMULT(NotlarYuzdelikBasari!$AL300:$AU300,DersMatris_Degerlendirme!G$15:G$24)/(SUM(DersMatris_Degerlendirme!G$15:G$24))))/2,0))*(DersMatris!$F$12/100)</f>
        <v>0</v>
      </c>
      <c r="I300" s="204" cm="1">
        <f t="array" ref="I300">_xlfn.SINGLE(IFERROR(((MMULT(NotlarYuzdelikBasari!$E300:$N300,DersMatris_Degerlendirme!H$4:H$13)/(SUM(DersMatris_Degerlendirme!H$4:H$13)))+(MMULT(NotlarYuzdelikBasari!$AL300:$AU300,DersMatris_Degerlendirme!H$15:H$24)/(SUM(DersMatris_Degerlendirme!H$15:H$24))))/2,0))*(DersMatris!$G$12/100)</f>
        <v>0</v>
      </c>
      <c r="J300" s="204" cm="1">
        <f t="array" ref="J300">_xlfn.SINGLE(IFERROR(((MMULT(NotlarYuzdelikBasari!$E300:$N300,DersMatris_Degerlendirme!I$4:I$13)/(SUM(DersMatris_Degerlendirme!I$4:I$13)))+(MMULT(NotlarYuzdelikBasari!$AL300:$AU300,DersMatris_Degerlendirme!I$15:I$24)/(SUM(DersMatris_Degerlendirme!I$15:I$24))))/2,0))*(DersMatris!$H$12/100)</f>
        <v>0</v>
      </c>
      <c r="K300" s="204" cm="1">
        <f t="array" ref="K300">_xlfn.SINGLE(IFERROR(((MMULT(NotlarYuzdelikBasari!$E300:$N300,DersMatris_Degerlendirme!J$4:J$13)/(SUM(DersMatris_Degerlendirme!J$4:J$13)))+(MMULT(NotlarYuzdelikBasari!$AL300:$AU300,DersMatris_Degerlendirme!J$15:J$24)/(SUM(DersMatris_Degerlendirme!J$15:J$24))))/2,0))*(DersMatris!$I$12/100)</f>
        <v>0</v>
      </c>
      <c r="L300" s="204" cm="1">
        <f t="array" ref="L300">_xlfn.SINGLE(IFERROR(((MMULT(NotlarYuzdelikBasari!$E300:$N300,DersMatris_Degerlendirme!K$4:K$13)/(SUM(DersMatris_Degerlendirme!K$4:K$13)))+(MMULT(NotlarYuzdelikBasari!$AL300:$AU300,DersMatris_Degerlendirme!K$15:K$24)/(SUM(DersMatris_Degerlendirme!K$15:K$24))))/2,0))*(DersMatris!$J$12/100)</f>
        <v>0</v>
      </c>
      <c r="M300" s="204" cm="1">
        <f t="array" ref="M300">_xlfn.SINGLE(IFERROR(((MMULT(NotlarYuzdelikBasari!$E300:$N300,DersMatris_Degerlendirme!L$4:L$13)/(SUM(DersMatris_Degerlendirme!L$4:L$13)))+(MMULT(NotlarYuzdelikBasari!$AL300:$AU300,DersMatris_Degerlendirme!L$15:L$24)/(SUM(DersMatris_Degerlendirme!L$15:L$24))))/2,0))*(DersMatris!$K$12/100)</f>
        <v>0</v>
      </c>
      <c r="N300" s="204" cm="1">
        <f t="array" ref="N300">_xlfn.SINGLE(IFERROR(((MMULT(NotlarYuzdelikBasari!$E300:$N300,DersMatris_Degerlendirme!M$4:M$13)/(SUM(DersMatris_Degerlendirme!M$4:M$13)))+(MMULT(NotlarYuzdelikBasari!$AL300:$AU300,DersMatris_Degerlendirme!M$15:M$24)/(SUM(DersMatris_Degerlendirme!M$15:M$24))))/2,0))*(DersMatris!$L$12/100)</f>
        <v>0</v>
      </c>
      <c r="O300" s="204" cm="1">
        <f t="array" ref="O300">_xlfn.SINGLE(IFERROR(((MMULT(NotlarYuzdelikBasari!$E300:$N300,DersMatris_Degerlendirme!N$4:N$13)/(SUM(DersMatris_Degerlendirme!N$4:N$13)))+(MMULT(NotlarYuzdelikBasari!$AL300:$AU300,DersMatris_Degerlendirme!N$15:N$24)/(SUM(DersMatris_Degerlendirme!N$15:N$24))))/2,0))*(DersMatris!$M$12/100)</f>
        <v>0</v>
      </c>
      <c r="P300" s="204" cm="1">
        <f t="array" ref="P300">_xlfn.SINGLE(IFERROR(((MMULT(NotlarYuzdelikBasari!$E300:$N300,DersMatris_Degerlendirme!O$4:O$13)/(SUM(DersMatris_Degerlendirme!O$4:O$13)))+(MMULT(NotlarYuzdelikBasari!$AL300:$AU300,DersMatris_Degerlendirme!O$15:O$24)/(SUM(DersMatris_Degerlendirme!O$15:O$24))))/2,0))*(DersMatris!$N$12/100)</f>
        <v>0</v>
      </c>
      <c r="Q300" s="204" cm="1">
        <f t="array" ref="Q300">_xlfn.SINGLE(IFERROR(((MMULT(NotlarYuzdelikBasari!$E300:$N300,DersMatris_Degerlendirme!P$4:P$13)/(SUM(DersMatris_Degerlendirme!P$4:P$13)))+(MMULT(NotlarYuzdelikBasari!$AL300:$AU300,DersMatris_Degerlendirme!P$15:P$24)/(SUM(DersMatris_Degerlendirme!P$15:P$24))))/2,0))*(DersMatris!$O$12/100)</f>
        <v>0</v>
      </c>
      <c r="R300" s="204" cm="1">
        <f t="array" ref="R300">_xlfn.SINGLE(IFERROR(((MMULT(NotlarYuzdelikBasari!$E300:$N300,DersMatris_Degerlendirme!Q$4:Q$13)/(SUM(DersMatris_Degerlendirme!Q$4:Q$13)))+(MMULT(NotlarYuzdelikBasari!$AL300:$AU300,DersMatris_Degerlendirme!Q$15:Q$24)/(SUM(DersMatris_Degerlendirme!Q$15:Q$24))))/2,0))*(DersMatris!$P$12/100)</f>
        <v>0</v>
      </c>
      <c r="S300" s="204" cm="1">
        <f t="array" ref="S300">_xlfn.SINGLE(IFERROR(((MMULT(NotlarYuzdelikBasari!$E300:$N300,DersMatris_Degerlendirme!R$4:R$13)/(SUM(DersMatris_Degerlendirme!R$4:R$13)))+(MMULT(NotlarYuzdelikBasari!$AL300:$AU300,DersMatris_Degerlendirme!R$15:R$24)/(SUM(DersMatris_Degerlendirme!R$15:R$24))))/2,0))*(DersMatris!$Q$12/100)</f>
        <v>0</v>
      </c>
      <c r="U300" s="188">
        <f>IFERROR(
    (
        IFERROR( MMULT(NotlarYuzdelikBasari!$E300:$N300, Degerlendirme!D$4:D$13) / SUM(Degerlendirme!D$4:D$13), 0 ) +
        IFERROR( MMULT(NotlarYuzdelikBasari!$AL300:$AU300, Degerlendirme!D$15:D$24) / SUM(Degerlendirme!D$15:D$24), 0 )
    ) / 2,
    0
)</f>
        <v>0</v>
      </c>
      <c r="V300" s="188">
        <f>IFERROR(
    (
        IFERROR( MMULT(NotlarYuzdelikBasari!$E300:$N300, Degerlendirme!E$4:E$13) / SUM(Degerlendirme!E$4:E$13), 0 ) +
        IFERROR( MMULT(NotlarYuzdelikBasari!$AL300:$AU300, Degerlendirme!E$15:E$24) / SUM(Degerlendirme!E$15:E$24), 0 )
    ) / 2,
    0
)</f>
        <v>0</v>
      </c>
      <c r="W300" s="188">
        <f>IFERROR(
    (
        IFERROR( MMULT(NotlarYuzdelikBasari!$E300:$N300, Degerlendirme!F$4:F$13) / SUM(Degerlendirme!F$4:F$13), 0 ) +
        IFERROR( MMULT(NotlarYuzdelikBasari!$AL300:$AU300, Degerlendirme!F$15:F$24) / SUM(Degerlendirme!F$15:F$24), 0 )
    ) / 2,
    0
)</f>
        <v>0</v>
      </c>
      <c r="X300" s="188">
        <f>IFERROR(
    (
        IFERROR( MMULT(NotlarYuzdelikBasari!$E300:$N300, Degerlendirme!G$4:G$13) / SUM(Degerlendirme!G$4:G$13), 0 ) +
        IFERROR( MMULT(NotlarYuzdelikBasari!$AL300:$AU300, Degerlendirme!G$15:G$24) / SUM(Degerlendirme!G$15:G$24), 0 )
    ) / 2,
    0
)</f>
        <v>0</v>
      </c>
      <c r="Y300" s="188">
        <f>IFERROR(
    (
        IFERROR( MMULT(NotlarYuzdelikBasari!$E300:$N300, Degerlendirme!H$4:H$13) / SUM(Degerlendirme!H$4:H$13), 0 ) +
        IFERROR( MMULT(NotlarYuzdelikBasari!$AL300:$AU300, Degerlendirme!H$15:H$24) / SUM(Degerlendirme!H$15:H$24), 0 )
    ) / 2,
    0
)</f>
        <v>0</v>
      </c>
      <c r="Z300" s="188">
        <f>IFERROR(
    (
        IFERROR( MMULT(NotlarYuzdelikBasari!$E300:$N300, Degerlendirme!I$4:I$13) / SUM(Degerlendirme!I$4:I$13), 0 ) +
        IFERROR( MMULT(NotlarYuzdelikBasari!$AL300:$AU300, Degerlendirme!I$15:I$24) / SUM(Degerlendirme!I$15:I$24), 0 )
    ) / 2,
    0
)</f>
        <v>0</v>
      </c>
      <c r="AA300" s="188">
        <f>IFERROR(
    (
        IFERROR( MMULT(NotlarYuzdelikBasari!$E300:$N300, Degerlendirme!J$4:J$13) / SUM(Degerlendirme!J$4:J$13), 0 ) +
        IFERROR( MMULT(NotlarYuzdelikBasari!$AL300:$AU300, Degerlendirme!J$15:J$24) / SUM(Degerlendirme!J$15:J$24), 0 )
    ) / 2,
    0
)</f>
        <v>0</v>
      </c>
      <c r="AB300" s="188">
        <f>IFERROR(
    (
        IFERROR( MMULT(NotlarYuzdelikBasari!$E300:$N300, Degerlendirme!K$4:K$13) / SUM(Degerlendirme!K$4:K$13), 0 ) +
        IFERROR( MMULT(NotlarYuzdelikBasari!$AL300:$AU300, Degerlendirme!K$15:K$24) / SUM(Degerlendirme!K$15:K$24), 0 )
    ) / 2,
    0
)</f>
        <v>0</v>
      </c>
    </row>
    <row r="301" spans="1:28" x14ac:dyDescent="0.25">
      <c r="A301" s="94">
        <v>299</v>
      </c>
      <c r="B301" s="143" t="str">
        <f>IF(Notlar!B301&lt;&gt;"",Notlar!B301,"")</f>
        <v/>
      </c>
      <c r="C301" s="144" t="str">
        <f>IF(Notlar!C301&lt;&gt;"",Notlar!C301,"")</f>
        <v/>
      </c>
      <c r="D301" s="184" t="str">
        <f>IF(Notlar!D301&lt;&gt;"",Notlar!D301,"")</f>
        <v/>
      </c>
      <c r="E301" s="208" cm="1">
        <f t="array" ref="E301">_xlfn.SINGLE(IFERROR(((MMULT(NotlarYuzdelikBasari!$E301:$N301,DersMatris_Degerlendirme!D$4:D$13)/(SUM(DersMatris_Degerlendirme!D$4:D$13)))+(MMULT(NotlarYuzdelikBasari!$AL301:$AU301,DersMatris_Degerlendirme!D$15:D$24)/(SUM(DersMatris_Degerlendirme!D$15:D$24))))/2,0))*(DersMatris!$C$12/100)</f>
        <v>0</v>
      </c>
      <c r="F301" s="208" cm="1">
        <f t="array" ref="F301">_xlfn.SINGLE(IFERROR(((MMULT(NotlarYuzdelikBasari!$E301:$N301,DersMatris_Degerlendirme!E$4:E$13)/(SUM(DersMatris_Degerlendirme!E$4:E$13)))+(MMULT(NotlarYuzdelikBasari!$AL301:$AU301,DersMatris_Degerlendirme!E$15:E$24)/(SUM(DersMatris_Degerlendirme!E$15:E$24))))/2,0))*(DersMatris!$D$12/100)</f>
        <v>0</v>
      </c>
      <c r="G301" s="204" cm="1">
        <f t="array" ref="G301">_xlfn.SINGLE(IFERROR(((MMULT(NotlarYuzdelikBasari!$E301:$N301,DersMatris_Degerlendirme!F$4:F$13)/(SUM(DersMatris_Degerlendirme!F$4:F$13)))+(MMULT(NotlarYuzdelikBasari!$AL301:$AU301,DersMatris_Degerlendirme!F$15:F$24)/(SUM(DersMatris_Degerlendirme!F$15:F$24))))/2,0))*(DersMatris!$E$12/100)</f>
        <v>0</v>
      </c>
      <c r="H301" s="204" cm="1">
        <f t="array" ref="H301">_xlfn.SINGLE(IFERROR(((MMULT(NotlarYuzdelikBasari!$E301:$N301,DersMatris_Degerlendirme!G$4:G$13)/(SUM(DersMatris_Degerlendirme!G$4:G$13)))+(MMULT(NotlarYuzdelikBasari!$AL301:$AU301,DersMatris_Degerlendirme!G$15:G$24)/(SUM(DersMatris_Degerlendirme!G$15:G$24))))/2,0))*(DersMatris!$F$12/100)</f>
        <v>0</v>
      </c>
      <c r="I301" s="204" cm="1">
        <f t="array" ref="I301">_xlfn.SINGLE(IFERROR(((MMULT(NotlarYuzdelikBasari!$E301:$N301,DersMatris_Degerlendirme!H$4:H$13)/(SUM(DersMatris_Degerlendirme!H$4:H$13)))+(MMULT(NotlarYuzdelikBasari!$AL301:$AU301,DersMatris_Degerlendirme!H$15:H$24)/(SUM(DersMatris_Degerlendirme!H$15:H$24))))/2,0))*(DersMatris!$G$12/100)</f>
        <v>0</v>
      </c>
      <c r="J301" s="204" cm="1">
        <f t="array" ref="J301">_xlfn.SINGLE(IFERROR(((MMULT(NotlarYuzdelikBasari!$E301:$N301,DersMatris_Degerlendirme!I$4:I$13)/(SUM(DersMatris_Degerlendirme!I$4:I$13)))+(MMULT(NotlarYuzdelikBasari!$AL301:$AU301,DersMatris_Degerlendirme!I$15:I$24)/(SUM(DersMatris_Degerlendirme!I$15:I$24))))/2,0))*(DersMatris!$H$12/100)</f>
        <v>0</v>
      </c>
      <c r="K301" s="204" cm="1">
        <f t="array" ref="K301">_xlfn.SINGLE(IFERROR(((MMULT(NotlarYuzdelikBasari!$E301:$N301,DersMatris_Degerlendirme!J$4:J$13)/(SUM(DersMatris_Degerlendirme!J$4:J$13)))+(MMULT(NotlarYuzdelikBasari!$AL301:$AU301,DersMatris_Degerlendirme!J$15:J$24)/(SUM(DersMatris_Degerlendirme!J$15:J$24))))/2,0))*(DersMatris!$I$12/100)</f>
        <v>0</v>
      </c>
      <c r="L301" s="204" cm="1">
        <f t="array" ref="L301">_xlfn.SINGLE(IFERROR(((MMULT(NotlarYuzdelikBasari!$E301:$N301,DersMatris_Degerlendirme!K$4:K$13)/(SUM(DersMatris_Degerlendirme!K$4:K$13)))+(MMULT(NotlarYuzdelikBasari!$AL301:$AU301,DersMatris_Degerlendirme!K$15:K$24)/(SUM(DersMatris_Degerlendirme!K$15:K$24))))/2,0))*(DersMatris!$J$12/100)</f>
        <v>0</v>
      </c>
      <c r="M301" s="204" cm="1">
        <f t="array" ref="M301">_xlfn.SINGLE(IFERROR(((MMULT(NotlarYuzdelikBasari!$E301:$N301,DersMatris_Degerlendirme!L$4:L$13)/(SUM(DersMatris_Degerlendirme!L$4:L$13)))+(MMULT(NotlarYuzdelikBasari!$AL301:$AU301,DersMatris_Degerlendirme!L$15:L$24)/(SUM(DersMatris_Degerlendirme!L$15:L$24))))/2,0))*(DersMatris!$K$12/100)</f>
        <v>0</v>
      </c>
      <c r="N301" s="204" cm="1">
        <f t="array" ref="N301">_xlfn.SINGLE(IFERROR(((MMULT(NotlarYuzdelikBasari!$E301:$N301,DersMatris_Degerlendirme!M$4:M$13)/(SUM(DersMatris_Degerlendirme!M$4:M$13)))+(MMULT(NotlarYuzdelikBasari!$AL301:$AU301,DersMatris_Degerlendirme!M$15:M$24)/(SUM(DersMatris_Degerlendirme!M$15:M$24))))/2,0))*(DersMatris!$L$12/100)</f>
        <v>0</v>
      </c>
      <c r="O301" s="204" cm="1">
        <f t="array" ref="O301">_xlfn.SINGLE(IFERROR(((MMULT(NotlarYuzdelikBasari!$E301:$N301,DersMatris_Degerlendirme!N$4:N$13)/(SUM(DersMatris_Degerlendirme!N$4:N$13)))+(MMULT(NotlarYuzdelikBasari!$AL301:$AU301,DersMatris_Degerlendirme!N$15:N$24)/(SUM(DersMatris_Degerlendirme!N$15:N$24))))/2,0))*(DersMatris!$M$12/100)</f>
        <v>0</v>
      </c>
      <c r="P301" s="204" cm="1">
        <f t="array" ref="P301">_xlfn.SINGLE(IFERROR(((MMULT(NotlarYuzdelikBasari!$E301:$N301,DersMatris_Degerlendirme!O$4:O$13)/(SUM(DersMatris_Degerlendirme!O$4:O$13)))+(MMULT(NotlarYuzdelikBasari!$AL301:$AU301,DersMatris_Degerlendirme!O$15:O$24)/(SUM(DersMatris_Degerlendirme!O$15:O$24))))/2,0))*(DersMatris!$N$12/100)</f>
        <v>0</v>
      </c>
      <c r="Q301" s="204" cm="1">
        <f t="array" ref="Q301">_xlfn.SINGLE(IFERROR(((MMULT(NotlarYuzdelikBasari!$E301:$N301,DersMatris_Degerlendirme!P$4:P$13)/(SUM(DersMatris_Degerlendirme!P$4:P$13)))+(MMULT(NotlarYuzdelikBasari!$AL301:$AU301,DersMatris_Degerlendirme!P$15:P$24)/(SUM(DersMatris_Degerlendirme!P$15:P$24))))/2,0))*(DersMatris!$O$12/100)</f>
        <v>0</v>
      </c>
      <c r="R301" s="204" cm="1">
        <f t="array" ref="R301">_xlfn.SINGLE(IFERROR(((MMULT(NotlarYuzdelikBasari!$E301:$N301,DersMatris_Degerlendirme!Q$4:Q$13)/(SUM(DersMatris_Degerlendirme!Q$4:Q$13)))+(MMULT(NotlarYuzdelikBasari!$AL301:$AU301,DersMatris_Degerlendirme!Q$15:Q$24)/(SUM(DersMatris_Degerlendirme!Q$15:Q$24))))/2,0))*(DersMatris!$P$12/100)</f>
        <v>0</v>
      </c>
      <c r="S301" s="204" cm="1">
        <f t="array" ref="S301">_xlfn.SINGLE(IFERROR(((MMULT(NotlarYuzdelikBasari!$E301:$N301,DersMatris_Degerlendirme!R$4:R$13)/(SUM(DersMatris_Degerlendirme!R$4:R$13)))+(MMULT(NotlarYuzdelikBasari!$AL301:$AU301,DersMatris_Degerlendirme!R$15:R$24)/(SUM(DersMatris_Degerlendirme!R$15:R$24))))/2,0))*(DersMatris!$Q$12/100)</f>
        <v>0</v>
      </c>
      <c r="U301" s="188">
        <f>IFERROR(
    (
        IFERROR( MMULT(NotlarYuzdelikBasari!$E301:$N301, Degerlendirme!D$4:D$13) / SUM(Degerlendirme!D$4:D$13), 0 ) +
        IFERROR( MMULT(NotlarYuzdelikBasari!$AL301:$AU301, Degerlendirme!D$15:D$24) / SUM(Degerlendirme!D$15:D$24), 0 )
    ) / 2,
    0
)</f>
        <v>0</v>
      </c>
      <c r="V301" s="188">
        <f>IFERROR(
    (
        IFERROR( MMULT(NotlarYuzdelikBasari!$E301:$N301, Degerlendirme!E$4:E$13) / SUM(Degerlendirme!E$4:E$13), 0 ) +
        IFERROR( MMULT(NotlarYuzdelikBasari!$AL301:$AU301, Degerlendirme!E$15:E$24) / SUM(Degerlendirme!E$15:E$24), 0 )
    ) / 2,
    0
)</f>
        <v>0</v>
      </c>
      <c r="W301" s="188">
        <f>IFERROR(
    (
        IFERROR( MMULT(NotlarYuzdelikBasari!$E301:$N301, Degerlendirme!F$4:F$13) / SUM(Degerlendirme!F$4:F$13), 0 ) +
        IFERROR( MMULT(NotlarYuzdelikBasari!$AL301:$AU301, Degerlendirme!F$15:F$24) / SUM(Degerlendirme!F$15:F$24), 0 )
    ) / 2,
    0
)</f>
        <v>0</v>
      </c>
      <c r="X301" s="188">
        <f>IFERROR(
    (
        IFERROR( MMULT(NotlarYuzdelikBasari!$E301:$N301, Degerlendirme!G$4:G$13) / SUM(Degerlendirme!G$4:G$13), 0 ) +
        IFERROR( MMULT(NotlarYuzdelikBasari!$AL301:$AU301, Degerlendirme!G$15:G$24) / SUM(Degerlendirme!G$15:G$24), 0 )
    ) / 2,
    0
)</f>
        <v>0</v>
      </c>
      <c r="Y301" s="188">
        <f>IFERROR(
    (
        IFERROR( MMULT(NotlarYuzdelikBasari!$E301:$N301, Degerlendirme!H$4:H$13) / SUM(Degerlendirme!H$4:H$13), 0 ) +
        IFERROR( MMULT(NotlarYuzdelikBasari!$AL301:$AU301, Degerlendirme!H$15:H$24) / SUM(Degerlendirme!H$15:H$24), 0 )
    ) / 2,
    0
)</f>
        <v>0</v>
      </c>
      <c r="Z301" s="188">
        <f>IFERROR(
    (
        IFERROR( MMULT(NotlarYuzdelikBasari!$E301:$N301, Degerlendirme!I$4:I$13) / SUM(Degerlendirme!I$4:I$13), 0 ) +
        IFERROR( MMULT(NotlarYuzdelikBasari!$AL301:$AU301, Degerlendirme!I$15:I$24) / SUM(Degerlendirme!I$15:I$24), 0 )
    ) / 2,
    0
)</f>
        <v>0</v>
      </c>
      <c r="AA301" s="188">
        <f>IFERROR(
    (
        IFERROR( MMULT(NotlarYuzdelikBasari!$E301:$N301, Degerlendirme!J$4:J$13) / SUM(Degerlendirme!J$4:J$13), 0 ) +
        IFERROR( MMULT(NotlarYuzdelikBasari!$AL301:$AU301, Degerlendirme!J$15:J$24) / SUM(Degerlendirme!J$15:J$24), 0 )
    ) / 2,
    0
)</f>
        <v>0</v>
      </c>
      <c r="AB301" s="188">
        <f>IFERROR(
    (
        IFERROR( MMULT(NotlarYuzdelikBasari!$E301:$N301, Degerlendirme!K$4:K$13) / SUM(Degerlendirme!K$4:K$13), 0 ) +
        IFERROR( MMULT(NotlarYuzdelikBasari!$AL301:$AU301, Degerlendirme!K$15:K$24) / SUM(Degerlendirme!K$15:K$24), 0 )
    ) / 2,
    0
)</f>
        <v>0</v>
      </c>
    </row>
    <row r="302" spans="1:28" x14ac:dyDescent="0.25">
      <c r="A302" s="95">
        <v>300</v>
      </c>
      <c r="B302" s="141" t="str">
        <f>IF(Notlar!B302&lt;&gt;"",Notlar!B302,"")</f>
        <v/>
      </c>
      <c r="C302" s="142" t="str">
        <f>IF(Notlar!C302&lt;&gt;"",Notlar!C302,"")</f>
        <v/>
      </c>
      <c r="D302" s="183" t="str">
        <f>IF(Notlar!D302&lt;&gt;"",Notlar!D302,"")</f>
        <v/>
      </c>
      <c r="E302" s="208" cm="1">
        <f t="array" ref="E302">_xlfn.SINGLE(IFERROR(((MMULT(NotlarYuzdelikBasari!$E302:$N302,DersMatris_Degerlendirme!D$4:D$13)/(SUM(DersMatris_Degerlendirme!D$4:D$13)))+(MMULT(NotlarYuzdelikBasari!$AL302:$AU302,DersMatris_Degerlendirme!D$15:D$24)/(SUM(DersMatris_Degerlendirme!D$15:D$24))))/2,0))*(DersMatris!$C$12/100)</f>
        <v>0</v>
      </c>
      <c r="F302" s="208" cm="1">
        <f t="array" ref="F302">_xlfn.SINGLE(IFERROR(((MMULT(NotlarYuzdelikBasari!$E302:$N302,DersMatris_Degerlendirme!E$4:E$13)/(SUM(DersMatris_Degerlendirme!E$4:E$13)))+(MMULT(NotlarYuzdelikBasari!$AL302:$AU302,DersMatris_Degerlendirme!E$15:E$24)/(SUM(DersMatris_Degerlendirme!E$15:E$24))))/2,0))*(DersMatris!$D$12/100)</f>
        <v>0</v>
      </c>
      <c r="G302" s="204" cm="1">
        <f t="array" ref="G302">_xlfn.SINGLE(IFERROR(((MMULT(NotlarYuzdelikBasari!$E302:$N302,DersMatris_Degerlendirme!F$4:F$13)/(SUM(DersMatris_Degerlendirme!F$4:F$13)))+(MMULT(NotlarYuzdelikBasari!$AL302:$AU302,DersMatris_Degerlendirme!F$15:F$24)/(SUM(DersMatris_Degerlendirme!F$15:F$24))))/2,0))*(DersMatris!$E$12/100)</f>
        <v>0</v>
      </c>
      <c r="H302" s="204" cm="1">
        <f t="array" ref="H302">_xlfn.SINGLE(IFERROR(((MMULT(NotlarYuzdelikBasari!$E302:$N302,DersMatris_Degerlendirme!G$4:G$13)/(SUM(DersMatris_Degerlendirme!G$4:G$13)))+(MMULT(NotlarYuzdelikBasari!$AL302:$AU302,DersMatris_Degerlendirme!G$15:G$24)/(SUM(DersMatris_Degerlendirme!G$15:G$24))))/2,0))*(DersMatris!$F$12/100)</f>
        <v>0</v>
      </c>
      <c r="I302" s="204" cm="1">
        <f t="array" ref="I302">_xlfn.SINGLE(IFERROR(((MMULT(NotlarYuzdelikBasari!$E302:$N302,DersMatris_Degerlendirme!H$4:H$13)/(SUM(DersMatris_Degerlendirme!H$4:H$13)))+(MMULT(NotlarYuzdelikBasari!$AL302:$AU302,DersMatris_Degerlendirme!H$15:H$24)/(SUM(DersMatris_Degerlendirme!H$15:H$24))))/2,0))*(DersMatris!$G$12/100)</f>
        <v>0</v>
      </c>
      <c r="J302" s="204" cm="1">
        <f t="array" ref="J302">_xlfn.SINGLE(IFERROR(((MMULT(NotlarYuzdelikBasari!$E302:$N302,DersMatris_Degerlendirme!I$4:I$13)/(SUM(DersMatris_Degerlendirme!I$4:I$13)))+(MMULT(NotlarYuzdelikBasari!$AL302:$AU302,DersMatris_Degerlendirme!I$15:I$24)/(SUM(DersMatris_Degerlendirme!I$15:I$24))))/2,0))*(DersMatris!$H$12/100)</f>
        <v>0</v>
      </c>
      <c r="K302" s="204" cm="1">
        <f t="array" ref="K302">_xlfn.SINGLE(IFERROR(((MMULT(NotlarYuzdelikBasari!$E302:$N302,DersMatris_Degerlendirme!J$4:J$13)/(SUM(DersMatris_Degerlendirme!J$4:J$13)))+(MMULT(NotlarYuzdelikBasari!$AL302:$AU302,DersMatris_Degerlendirme!J$15:J$24)/(SUM(DersMatris_Degerlendirme!J$15:J$24))))/2,0))*(DersMatris!$I$12/100)</f>
        <v>0</v>
      </c>
      <c r="L302" s="204" cm="1">
        <f t="array" ref="L302">_xlfn.SINGLE(IFERROR(((MMULT(NotlarYuzdelikBasari!$E302:$N302,DersMatris_Degerlendirme!K$4:K$13)/(SUM(DersMatris_Degerlendirme!K$4:K$13)))+(MMULT(NotlarYuzdelikBasari!$AL302:$AU302,DersMatris_Degerlendirme!K$15:K$24)/(SUM(DersMatris_Degerlendirme!K$15:K$24))))/2,0))*(DersMatris!$J$12/100)</f>
        <v>0</v>
      </c>
      <c r="M302" s="204" cm="1">
        <f t="array" ref="M302">_xlfn.SINGLE(IFERROR(((MMULT(NotlarYuzdelikBasari!$E302:$N302,DersMatris_Degerlendirme!L$4:L$13)/(SUM(DersMatris_Degerlendirme!L$4:L$13)))+(MMULT(NotlarYuzdelikBasari!$AL302:$AU302,DersMatris_Degerlendirme!L$15:L$24)/(SUM(DersMatris_Degerlendirme!L$15:L$24))))/2,0))*(DersMatris!$K$12/100)</f>
        <v>0</v>
      </c>
      <c r="N302" s="204" cm="1">
        <f t="array" ref="N302">_xlfn.SINGLE(IFERROR(((MMULT(NotlarYuzdelikBasari!$E302:$N302,DersMatris_Degerlendirme!M$4:M$13)/(SUM(DersMatris_Degerlendirme!M$4:M$13)))+(MMULT(NotlarYuzdelikBasari!$AL302:$AU302,DersMatris_Degerlendirme!M$15:M$24)/(SUM(DersMatris_Degerlendirme!M$15:M$24))))/2,0))*(DersMatris!$L$12/100)</f>
        <v>0</v>
      </c>
      <c r="O302" s="204" cm="1">
        <f t="array" ref="O302">_xlfn.SINGLE(IFERROR(((MMULT(NotlarYuzdelikBasari!$E302:$N302,DersMatris_Degerlendirme!N$4:N$13)/(SUM(DersMatris_Degerlendirme!N$4:N$13)))+(MMULT(NotlarYuzdelikBasari!$AL302:$AU302,DersMatris_Degerlendirme!N$15:N$24)/(SUM(DersMatris_Degerlendirme!N$15:N$24))))/2,0))*(DersMatris!$M$12/100)</f>
        <v>0</v>
      </c>
      <c r="P302" s="204" cm="1">
        <f t="array" ref="P302">_xlfn.SINGLE(IFERROR(((MMULT(NotlarYuzdelikBasari!$E302:$N302,DersMatris_Degerlendirme!O$4:O$13)/(SUM(DersMatris_Degerlendirme!O$4:O$13)))+(MMULT(NotlarYuzdelikBasari!$AL302:$AU302,DersMatris_Degerlendirme!O$15:O$24)/(SUM(DersMatris_Degerlendirme!O$15:O$24))))/2,0))*(DersMatris!$N$12/100)</f>
        <v>0</v>
      </c>
      <c r="Q302" s="204" cm="1">
        <f t="array" ref="Q302">_xlfn.SINGLE(IFERROR(((MMULT(NotlarYuzdelikBasari!$E302:$N302,DersMatris_Degerlendirme!P$4:P$13)/(SUM(DersMatris_Degerlendirme!P$4:P$13)))+(MMULT(NotlarYuzdelikBasari!$AL302:$AU302,DersMatris_Degerlendirme!P$15:P$24)/(SUM(DersMatris_Degerlendirme!P$15:P$24))))/2,0))*(DersMatris!$O$12/100)</f>
        <v>0</v>
      </c>
      <c r="R302" s="204" cm="1">
        <f t="array" ref="R302">_xlfn.SINGLE(IFERROR(((MMULT(NotlarYuzdelikBasari!$E302:$N302,DersMatris_Degerlendirme!Q$4:Q$13)/(SUM(DersMatris_Degerlendirme!Q$4:Q$13)))+(MMULT(NotlarYuzdelikBasari!$AL302:$AU302,DersMatris_Degerlendirme!Q$15:Q$24)/(SUM(DersMatris_Degerlendirme!Q$15:Q$24))))/2,0))*(DersMatris!$P$12/100)</f>
        <v>0</v>
      </c>
      <c r="S302" s="204" cm="1">
        <f t="array" ref="S302">_xlfn.SINGLE(IFERROR(((MMULT(NotlarYuzdelikBasari!$E302:$N302,DersMatris_Degerlendirme!R$4:R$13)/(SUM(DersMatris_Degerlendirme!R$4:R$13)))+(MMULT(NotlarYuzdelikBasari!$AL302:$AU302,DersMatris_Degerlendirme!R$15:R$24)/(SUM(DersMatris_Degerlendirme!R$15:R$24))))/2,0))*(DersMatris!$Q$12/100)</f>
        <v>0</v>
      </c>
      <c r="U302" s="188">
        <f>IFERROR(
    (
        IFERROR( MMULT(NotlarYuzdelikBasari!$E302:$N302, Degerlendirme!D$4:D$13) / SUM(Degerlendirme!D$4:D$13), 0 ) +
        IFERROR( MMULT(NotlarYuzdelikBasari!$AL302:$AU302, Degerlendirme!D$15:D$24) / SUM(Degerlendirme!D$15:D$24), 0 )
    ) / 2,
    0
)</f>
        <v>0</v>
      </c>
      <c r="V302" s="188">
        <f>IFERROR(
    (
        IFERROR( MMULT(NotlarYuzdelikBasari!$E302:$N302, Degerlendirme!E$4:E$13) / SUM(Degerlendirme!E$4:E$13), 0 ) +
        IFERROR( MMULT(NotlarYuzdelikBasari!$AL302:$AU302, Degerlendirme!E$15:E$24) / SUM(Degerlendirme!E$15:E$24), 0 )
    ) / 2,
    0
)</f>
        <v>0</v>
      </c>
      <c r="W302" s="188">
        <f>IFERROR(
    (
        IFERROR( MMULT(NotlarYuzdelikBasari!$E302:$N302, Degerlendirme!F$4:F$13) / SUM(Degerlendirme!F$4:F$13), 0 ) +
        IFERROR( MMULT(NotlarYuzdelikBasari!$AL302:$AU302, Degerlendirme!F$15:F$24) / SUM(Degerlendirme!F$15:F$24), 0 )
    ) / 2,
    0
)</f>
        <v>0</v>
      </c>
      <c r="X302" s="188">
        <f>IFERROR(
    (
        IFERROR( MMULT(NotlarYuzdelikBasari!$E302:$N302, Degerlendirme!G$4:G$13) / SUM(Degerlendirme!G$4:G$13), 0 ) +
        IFERROR( MMULT(NotlarYuzdelikBasari!$AL302:$AU302, Degerlendirme!G$15:G$24) / SUM(Degerlendirme!G$15:G$24), 0 )
    ) / 2,
    0
)</f>
        <v>0</v>
      </c>
      <c r="Y302" s="188">
        <f>IFERROR(
    (
        IFERROR( MMULT(NotlarYuzdelikBasari!$E302:$N302, Degerlendirme!H$4:H$13) / SUM(Degerlendirme!H$4:H$13), 0 ) +
        IFERROR( MMULT(NotlarYuzdelikBasari!$AL302:$AU302, Degerlendirme!H$15:H$24) / SUM(Degerlendirme!H$15:H$24), 0 )
    ) / 2,
    0
)</f>
        <v>0</v>
      </c>
      <c r="Z302" s="188">
        <f>IFERROR(
    (
        IFERROR( MMULT(NotlarYuzdelikBasari!$E302:$N302, Degerlendirme!I$4:I$13) / SUM(Degerlendirme!I$4:I$13), 0 ) +
        IFERROR( MMULT(NotlarYuzdelikBasari!$AL302:$AU302, Degerlendirme!I$15:I$24) / SUM(Degerlendirme!I$15:I$24), 0 )
    ) / 2,
    0
)</f>
        <v>0</v>
      </c>
      <c r="AA302" s="188">
        <f>IFERROR(
    (
        IFERROR( MMULT(NotlarYuzdelikBasari!$E302:$N302, Degerlendirme!J$4:J$13) / SUM(Degerlendirme!J$4:J$13), 0 ) +
        IFERROR( MMULT(NotlarYuzdelikBasari!$AL302:$AU302, Degerlendirme!J$15:J$24) / SUM(Degerlendirme!J$15:J$24), 0 )
    ) / 2,
    0
)</f>
        <v>0</v>
      </c>
      <c r="AB302" s="188">
        <f>IFERROR(
    (
        IFERROR( MMULT(NotlarYuzdelikBasari!$E302:$N302, Degerlendirme!K$4:K$13) / SUM(Degerlendirme!K$4:K$13), 0 ) +
        IFERROR( MMULT(NotlarYuzdelikBasari!$AL302:$AU302, Degerlendirme!K$15:K$24) / SUM(Degerlendirme!K$15:K$24), 0 )
    ) / 2,
    0
)</f>
        <v>0</v>
      </c>
    </row>
    <row r="303" spans="1:28" x14ac:dyDescent="0.25">
      <c r="B303" s="213"/>
      <c r="C303" s="214"/>
      <c r="D303" s="214"/>
      <c r="E303" s="208"/>
      <c r="F303" s="208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U303" s="216"/>
      <c r="V303" s="216"/>
      <c r="W303" s="216"/>
      <c r="X303" s="216"/>
      <c r="Y303" s="216"/>
      <c r="Z303" s="216"/>
      <c r="AA303" s="216"/>
      <c r="AB303" s="216"/>
    </row>
    <row r="304" spans="1:28" x14ac:dyDescent="0.25">
      <c r="D304" t="s">
        <v>272</v>
      </c>
      <c r="E304" s="212">
        <f>SUM(E3:E302)</f>
        <v>43.606888138138139</v>
      </c>
      <c r="F304" s="212">
        <f t="shared" ref="F304:S304" si="0">SUM(F3:F302)</f>
        <v>62.526048387096779</v>
      </c>
      <c r="G304" s="212">
        <f t="shared" si="0"/>
        <v>55.537174825174844</v>
      </c>
      <c r="H304" s="212">
        <f t="shared" si="0"/>
        <v>60.837812500000005</v>
      </c>
      <c r="I304" s="212">
        <f t="shared" si="0"/>
        <v>37.661046918767518</v>
      </c>
      <c r="J304" s="212">
        <f t="shared" si="0"/>
        <v>14.020833333333336</v>
      </c>
      <c r="K304" s="212">
        <f t="shared" si="0"/>
        <v>13.91666666666668</v>
      </c>
      <c r="L304" s="212">
        <f t="shared" si="0"/>
        <v>18.514285714285705</v>
      </c>
      <c r="M304" s="212">
        <f t="shared" si="0"/>
        <v>31.710340136054402</v>
      </c>
      <c r="N304" s="212">
        <f t="shared" si="0"/>
        <v>25.515551470588235</v>
      </c>
      <c r="O304" s="212">
        <f t="shared" si="0"/>
        <v>52.091802477183855</v>
      </c>
      <c r="P304" s="212">
        <f t="shared" si="0"/>
        <v>0</v>
      </c>
      <c r="Q304" s="212">
        <f t="shared" si="0"/>
        <v>0</v>
      </c>
      <c r="R304" s="212">
        <f t="shared" si="0"/>
        <v>0</v>
      </c>
      <c r="S304" s="212">
        <f t="shared" si="0"/>
        <v>0</v>
      </c>
      <c r="T304" s="209"/>
      <c r="U304" s="209">
        <f t="shared" ref="U304:AB304" si="1">SUM(U3:U302)</f>
        <v>39.587499999999999</v>
      </c>
      <c r="V304" s="209">
        <f t="shared" si="1"/>
        <v>68.625000000000014</v>
      </c>
      <c r="W304" s="209">
        <f t="shared" si="1"/>
        <v>63.500000000000028</v>
      </c>
      <c r="X304" s="209">
        <f t="shared" si="1"/>
        <v>70.208333333333357</v>
      </c>
      <c r="Y304" s="209">
        <f t="shared" si="1"/>
        <v>34.166666666666657</v>
      </c>
      <c r="Z304" s="209">
        <f t="shared" si="1"/>
        <v>68.9375</v>
      </c>
      <c r="AA304" s="209">
        <f t="shared" si="1"/>
        <v>71.104166666666671</v>
      </c>
      <c r="AB304" s="209">
        <f t="shared" si="1"/>
        <v>70.875</v>
      </c>
    </row>
    <row r="305" spans="4:28" x14ac:dyDescent="0.25">
      <c r="D305" t="s">
        <v>273</v>
      </c>
      <c r="E305" s="208" cm="1">
        <f t="array" ref="E305">_xlfn.SINGLE(IFERROR(((MMULT(NotlarYuzdelikBasari!$E304:$N304,DersMatris_Degerlendirme!D$4:D$13)/(SUM(DersMatris_Degerlendirme!D$4:D$13)))+(MMULT(NotlarYuzdelikBasari!$AL304:$AU304,DersMatris_Degerlendirme!D$15:D$24)/(SUM(DersMatris_Degerlendirme!D$15:D$24))))/2,0))*(DersMatris!$C$12/100)</f>
        <v>0</v>
      </c>
      <c r="F305" s="208" cm="1">
        <f t="array" ref="F305">_xlfn.SINGLE(IFERROR(((MMULT(NotlarYuzdelikBasari!$E304:$N304,DersMatris_Degerlendirme!E$4:E$13)/(SUM(DersMatris_Degerlendirme!E$4:E$13)))+(MMULT(NotlarYuzdelikBasari!$AL304:$AU304,DersMatris_Degerlendirme!E$15:E$24)/(SUM(DersMatris_Degerlendirme!E$15:E$24))))/2,0))*(DersMatris!$D$12/100)</f>
        <v>0</v>
      </c>
      <c r="G305" s="204" cm="1">
        <f t="array" ref="G305">_xlfn.SINGLE(IFERROR(((MMULT(NotlarYuzdelikBasari!$E304:$N304,DersMatris_Degerlendirme!F$4:F$13)/(SUM(DersMatris_Degerlendirme!F$4:F$13)))+(MMULT(NotlarYuzdelikBasari!$AL304:$AU304,DersMatris_Degerlendirme!F$15:F$24)/(SUM(DersMatris_Degerlendirme!F$15:F$24))))/2,0))*(DersMatris!$E$12/100)</f>
        <v>0</v>
      </c>
      <c r="H305" s="204" cm="1">
        <f t="array" ref="H305">_xlfn.SINGLE(IFERROR(((MMULT(NotlarYuzdelikBasari!$E304:$N304,DersMatris_Degerlendirme!G$4:G$13)/(SUM(DersMatris_Degerlendirme!G$4:G$13)))+(MMULT(NotlarYuzdelikBasari!$AL304:$AU304,DersMatris_Degerlendirme!G$15:G$24)/(SUM(DersMatris_Degerlendirme!G$15:G$24))))/2,0))*(DersMatris!$F$12/100)</f>
        <v>0</v>
      </c>
      <c r="I305" s="204" cm="1">
        <f t="array" ref="I305">_xlfn.SINGLE(IFERROR(((MMULT(NotlarYuzdelikBasari!$E304:$N304,DersMatris_Degerlendirme!H$4:H$13)/(SUM(DersMatris_Degerlendirme!H$4:H$13)))+(MMULT(NotlarYuzdelikBasari!$AL304:$AU304,DersMatris_Degerlendirme!H$15:H$24)/(SUM(DersMatris_Degerlendirme!H$15:H$24))))/2,0))*(DersMatris!$G$12/100)</f>
        <v>0</v>
      </c>
      <c r="J305" s="204" cm="1">
        <f t="array" ref="J305">_xlfn.SINGLE(IFERROR(((MMULT(NotlarYuzdelikBasari!$E304:$N304,DersMatris_Degerlendirme!I$4:I$13)/(SUM(DersMatris_Degerlendirme!I$4:I$13)))+(MMULT(NotlarYuzdelikBasari!$AL304:$AU304,DersMatris_Degerlendirme!I$15:I$24)/(SUM(DersMatris_Degerlendirme!I$15:I$24))))/2,0))*(DersMatris!$H$12/100)</f>
        <v>0</v>
      </c>
      <c r="K305" s="204" cm="1">
        <f t="array" ref="K305">_xlfn.SINGLE(IFERROR(((MMULT(NotlarYuzdelikBasari!$E304:$N304,DersMatris_Degerlendirme!J$4:J$13)/(SUM(DersMatris_Degerlendirme!J$4:J$13)))+(MMULT(NotlarYuzdelikBasari!$AL304:$AU304,DersMatris_Degerlendirme!J$15:J$24)/(SUM(DersMatris_Degerlendirme!J$15:J$24))))/2,0))*(DersMatris!$I$12/100)</f>
        <v>0</v>
      </c>
      <c r="L305" s="204" cm="1">
        <f t="array" ref="L305">_xlfn.SINGLE(IFERROR(((MMULT(NotlarYuzdelikBasari!$E304:$N304,DersMatris_Degerlendirme!K$4:K$13)/(SUM(DersMatris_Degerlendirme!K$4:K$13)))+(MMULT(NotlarYuzdelikBasari!$AL304:$AU304,DersMatris_Degerlendirme!K$15:K$24)/(SUM(DersMatris_Degerlendirme!K$15:K$24))))/2,0))*(DersMatris!$J$12/100)</f>
        <v>0</v>
      </c>
      <c r="M305" s="204" cm="1">
        <f t="array" ref="M305">_xlfn.SINGLE(IFERROR(((MMULT(NotlarYuzdelikBasari!$E304:$N304,DersMatris_Degerlendirme!L$4:L$13)/(SUM(DersMatris_Degerlendirme!L$4:L$13)))+(MMULT(NotlarYuzdelikBasari!$AL304:$AU304,DersMatris_Degerlendirme!L$15:L$24)/(SUM(DersMatris_Degerlendirme!L$15:L$24))))/2,0))*(DersMatris!$K$12/100)</f>
        <v>0</v>
      </c>
      <c r="N305" s="204" cm="1">
        <f t="array" ref="N305">_xlfn.SINGLE(IFERROR(((MMULT(NotlarYuzdelikBasari!$E304:$N304,DersMatris_Degerlendirme!M$4:M$13)/(SUM(DersMatris_Degerlendirme!M$4:M$13)))+(MMULT(NotlarYuzdelikBasari!$AL304:$AU304,DersMatris_Degerlendirme!M$15:M$24)/(SUM(DersMatris_Degerlendirme!M$15:M$24))))/2,0))*(DersMatris!$L$12/100)</f>
        <v>0</v>
      </c>
      <c r="O305" s="204" cm="1">
        <f t="array" ref="O305">_xlfn.SINGLE(IFERROR(((MMULT(NotlarYuzdelikBasari!$E304:$N304,DersMatris_Degerlendirme!N$4:N$13)/(SUM(DersMatris_Degerlendirme!N$4:N$13)))+(MMULT(NotlarYuzdelikBasari!$AL304:$AU304,DersMatris_Degerlendirme!N$15:N$24)/(SUM(DersMatris_Degerlendirme!N$15:N$24))))/2,0))*(DersMatris!$M$12/100)</f>
        <v>0</v>
      </c>
      <c r="P305" s="204" cm="1">
        <f t="array" ref="P305">_xlfn.SINGLE(IFERROR(((MMULT(NotlarYuzdelikBasari!$E304:$N304,DersMatris_Degerlendirme!O$4:O$13)/(SUM(DersMatris_Degerlendirme!O$4:O$13)))+(MMULT(NotlarYuzdelikBasari!$AL304:$AU304,DersMatris_Degerlendirme!O$15:O$24)/(SUM(DersMatris_Degerlendirme!O$15:O$24))))/2,0))*(DersMatris!$N$12/100)</f>
        <v>0</v>
      </c>
      <c r="Q305" s="204" cm="1">
        <f t="array" ref="Q305">_xlfn.SINGLE(IFERROR(((MMULT(NotlarYuzdelikBasari!$E304:$N304,DersMatris_Degerlendirme!P$4:P$13)/(SUM(DersMatris_Degerlendirme!P$4:P$13)))+(MMULT(NotlarYuzdelikBasari!$AL304:$AU304,DersMatris_Degerlendirme!P$15:P$24)/(SUM(DersMatris_Degerlendirme!P$15:P$24))))/2,0))*(DersMatris!$O$12/100)</f>
        <v>0</v>
      </c>
      <c r="R305" s="204" cm="1">
        <f t="array" ref="R305">_xlfn.SINGLE(IFERROR(((MMULT(NotlarYuzdelikBasari!$E304:$N304,DersMatris_Degerlendirme!Q$4:Q$13)/(SUM(DersMatris_Degerlendirme!Q$4:Q$13)))+(MMULT(NotlarYuzdelikBasari!$AL304:$AU304,DersMatris_Degerlendirme!Q$15:Q$24)/(SUM(DersMatris_Degerlendirme!Q$15:Q$24))))/2,0))*(DersMatris!$P$12/100)</f>
        <v>0</v>
      </c>
      <c r="S305" s="204" cm="1">
        <f t="array" ref="S305">_xlfn.SINGLE(IFERROR(((MMULT(NotlarYuzdelikBasari!$E304:$N304,DersMatris_Degerlendirme!R$4:R$13)/(SUM(DersMatris_Degerlendirme!R$4:R$13)))+(MMULT(NotlarYuzdelikBasari!$AL304:$AU304,DersMatris_Degerlendirme!R$15:R$24)/(SUM(DersMatris_Degerlendirme!R$15:R$24))))/2,0))*(DersMatris!$Q$12/100)</f>
        <v>0</v>
      </c>
      <c r="T305" s="210" t="e">
        <f t="shared" ref="T305:AB305" si="2">AVERAGEIF(T$3:T$302,"&gt;0")</f>
        <v>#DIV/0!</v>
      </c>
      <c r="U305" s="210">
        <f t="shared" si="2"/>
        <v>0.42114361702127656</v>
      </c>
      <c r="V305" s="210">
        <f t="shared" si="2"/>
        <v>0.71484375000000011</v>
      </c>
      <c r="W305" s="210">
        <f t="shared" si="2"/>
        <v>0.66145833333333359</v>
      </c>
      <c r="X305" s="210">
        <f t="shared" si="2"/>
        <v>0.7313368055555558</v>
      </c>
      <c r="Y305" s="210">
        <f t="shared" si="2"/>
        <v>0.35964912280701744</v>
      </c>
      <c r="Z305" s="210">
        <f t="shared" si="2"/>
        <v>0.71809895833333337</v>
      </c>
      <c r="AA305" s="210">
        <f t="shared" si="2"/>
        <v>0.74066840277777779</v>
      </c>
      <c r="AB305" s="210">
        <f t="shared" si="2"/>
        <v>0.73828125</v>
      </c>
    </row>
  </sheetData>
  <sheetProtection sheet="1" objects="1" scenarios="1"/>
  <mergeCells count="3">
    <mergeCell ref="U1:AB1"/>
    <mergeCell ref="AD22:AE22"/>
    <mergeCell ref="E1:S1"/>
  </mergeCells>
  <phoneticPr fontId="9" type="noConversion"/>
  <conditionalFormatting sqref="E1 E2:S2">
    <cfRule type="cellIs" dxfId="14" priority="14" operator="equal">
      <formula>0</formula>
    </cfRule>
  </conditionalFormatting>
  <conditionalFormatting sqref="E3:S305">
    <cfRule type="cellIs" dxfId="13" priority="7" operator="greaterThan">
      <formula>0</formula>
    </cfRule>
    <cfRule type="cellIs" dxfId="12" priority="8" operator="equal">
      <formula>0</formula>
    </cfRule>
  </conditionalFormatting>
  <conditionalFormatting sqref="U2:AB2">
    <cfRule type="cellIs" dxfId="11" priority="12" operator="equal">
      <formula>0</formula>
    </cfRule>
  </conditionalFormatting>
  <conditionalFormatting sqref="U3:AB303">
    <cfRule type="cellIs" dxfId="10" priority="2" operator="greaterThan">
      <formula>0</formula>
    </cfRule>
    <cfRule type="cellIs" dxfId="9" priority="3" operator="equal">
      <formula>0</formula>
    </cfRule>
  </conditionalFormatting>
  <conditionalFormatting sqref="AD2:AD21">
    <cfRule type="cellIs" dxfId="8" priority="4" operator="equal">
      <formula>0</formula>
    </cfRule>
  </conditionalFormatting>
  <conditionalFormatting sqref="AD24:AD31">
    <cfRule type="cellIs" dxfId="7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17"/>
  <sheetViews>
    <sheetView zoomScale="85" zoomScaleNormal="85" workbookViewId="0">
      <selection activeCell="M22" sqref="M22"/>
    </sheetView>
  </sheetViews>
  <sheetFormatPr defaultRowHeight="15" x14ac:dyDescent="0.25"/>
  <cols>
    <col min="1" max="1" width="20.140625" customWidth="1"/>
    <col min="2" max="2" width="15" customWidth="1"/>
    <col min="3" max="3" width="12.28515625" customWidth="1"/>
    <col min="4" max="4" width="11.7109375" customWidth="1"/>
    <col min="5" max="5" width="8.85546875"/>
    <col min="6" max="6" width="13" hidden="1" customWidth="1"/>
    <col min="7" max="7" width="13" customWidth="1"/>
    <col min="8" max="9" width="13.7109375" customWidth="1"/>
    <col min="10" max="10" width="13.7109375" hidden="1" customWidth="1"/>
    <col min="11" max="11" width="13.7109375" customWidth="1"/>
    <col min="12" max="12" width="13.140625" customWidth="1"/>
    <col min="13" max="15" width="18.7109375" customWidth="1"/>
  </cols>
  <sheetData>
    <row r="1" spans="1:15" ht="30" x14ac:dyDescent="0.25">
      <c r="A1" s="98"/>
      <c r="B1" s="99" t="s">
        <v>45</v>
      </c>
    </row>
    <row r="2" spans="1:15" x14ac:dyDescent="0.25">
      <c r="A2" s="100" t="str">
        <f>Degerlendirme!A4</f>
        <v>VİZE</v>
      </c>
      <c r="B2" s="101">
        <f>COUNT(Notlar!O3:O302)</f>
        <v>98</v>
      </c>
    </row>
    <row r="3" spans="1:15" x14ac:dyDescent="0.25">
      <c r="A3" s="100" t="str">
        <f>Degerlendirme!A15</f>
        <v>FİNAL</v>
      </c>
      <c r="B3" s="101">
        <f>COUNT(Notlar!Z3:Z302)</f>
        <v>98</v>
      </c>
    </row>
    <row r="4" spans="1:15" x14ac:dyDescent="0.25">
      <c r="A4" s="100" t="str">
        <f>Degerlendirme!A26</f>
        <v>BÜTÜNLEME</v>
      </c>
      <c r="B4" s="101">
        <f>COUNT(Notlar!AK3:AK302)</f>
        <v>8</v>
      </c>
    </row>
    <row r="5" spans="1:15" ht="15.75" thickBot="1" x14ac:dyDescent="0.3">
      <c r="A5" s="103"/>
    </row>
    <row r="6" spans="1:15" ht="28.15" customHeight="1" x14ac:dyDescent="0.25">
      <c r="A6" s="299" t="str">
        <f>Degerlendirme!A4</f>
        <v>VİZE</v>
      </c>
      <c r="B6" s="300"/>
      <c r="C6" s="300"/>
      <c r="D6" s="301"/>
      <c r="E6" s="299" t="str">
        <f>Degerlendirme!A15</f>
        <v>FİNAL</v>
      </c>
      <c r="F6" s="300"/>
      <c r="G6" s="300"/>
      <c r="H6" s="302"/>
      <c r="I6" s="299" t="str">
        <f>Degerlendirme!A26</f>
        <v>BÜTÜNLEME</v>
      </c>
      <c r="J6" s="300"/>
      <c r="K6" s="300"/>
      <c r="L6" s="301"/>
    </row>
    <row r="7" spans="1:15" ht="60" x14ac:dyDescent="0.25">
      <c r="A7" s="104" t="s">
        <v>46</v>
      </c>
      <c r="B7" s="28" t="s">
        <v>47</v>
      </c>
      <c r="C7" s="28" t="s">
        <v>48</v>
      </c>
      <c r="D7" s="106" t="s">
        <v>49</v>
      </c>
      <c r="E7" s="104" t="s">
        <v>46</v>
      </c>
      <c r="F7" s="28" t="s">
        <v>47</v>
      </c>
      <c r="G7" s="28" t="s">
        <v>48</v>
      </c>
      <c r="H7" s="105" t="s">
        <v>49</v>
      </c>
      <c r="I7" s="104" t="s">
        <v>46</v>
      </c>
      <c r="J7" s="28" t="s">
        <v>47</v>
      </c>
      <c r="K7" s="28" t="s">
        <v>48</v>
      </c>
      <c r="L7" s="106" t="s">
        <v>49</v>
      </c>
      <c r="M7" s="107"/>
      <c r="N7" s="107"/>
      <c r="O7" s="107"/>
    </row>
    <row r="8" spans="1:15" x14ac:dyDescent="0.25">
      <c r="A8" s="108" t="s">
        <v>24</v>
      </c>
      <c r="B8" s="141">
        <f>Degerlendirme!C4/2</f>
        <v>10</v>
      </c>
      <c r="C8" s="141">
        <f>COUNTIF(Notlar!E3:E502,"&gt;="&amp;B8)</f>
        <v>87</v>
      </c>
      <c r="D8" s="149">
        <f>(C8/B2*100)</f>
        <v>88.775510204081627</v>
      </c>
      <c r="E8" s="108" t="s">
        <v>24</v>
      </c>
      <c r="F8" s="141">
        <f>Degerlendirme!C15/2</f>
        <v>10</v>
      </c>
      <c r="G8" s="141">
        <f>COUNTIF(Notlar!P3:P502,"&gt;="&amp;F8)</f>
        <v>83</v>
      </c>
      <c r="H8" s="149">
        <f>(G8/B3*100)</f>
        <v>84.693877551020407</v>
      </c>
      <c r="I8" s="108" t="s">
        <v>24</v>
      </c>
      <c r="J8" s="141">
        <f>Degerlendirme!C26/2</f>
        <v>10</v>
      </c>
      <c r="K8" s="141">
        <f>COUNTIF(Notlar!AA3:AA502,"&gt;="&amp;J8)</f>
        <v>6</v>
      </c>
      <c r="L8" s="149">
        <f>(K8/B4*100)</f>
        <v>75</v>
      </c>
    </row>
    <row r="9" spans="1:15" x14ac:dyDescent="0.25">
      <c r="A9" s="108" t="s">
        <v>25</v>
      </c>
      <c r="B9" s="141">
        <f>Degerlendirme!C5/2</f>
        <v>10</v>
      </c>
      <c r="C9" s="141">
        <f>COUNTIF(Notlar!F3:F502,"&gt;=" &amp;B9)</f>
        <v>92</v>
      </c>
      <c r="D9" s="149">
        <f>(C9/B2*100)</f>
        <v>93.877551020408163</v>
      </c>
      <c r="E9" s="108" t="s">
        <v>25</v>
      </c>
      <c r="F9" s="141">
        <f>Degerlendirme!C16/2</f>
        <v>10</v>
      </c>
      <c r="G9" s="141">
        <f>COUNTIF(Notlar!Q3:Q502,"&gt;=" &amp;F9)</f>
        <v>85</v>
      </c>
      <c r="H9" s="149">
        <f>(G9/B3*100)</f>
        <v>86.734693877551024</v>
      </c>
      <c r="I9" s="108" t="s">
        <v>25</v>
      </c>
      <c r="J9" s="141">
        <f>Degerlendirme!C27/2</f>
        <v>10</v>
      </c>
      <c r="K9" s="141">
        <f>COUNTIF(Notlar!AB3:AB502,"&gt;=" &amp;J9)</f>
        <v>5</v>
      </c>
      <c r="L9" s="149">
        <f>(K9/B4*100)</f>
        <v>62.5</v>
      </c>
    </row>
    <row r="10" spans="1:15" x14ac:dyDescent="0.25">
      <c r="A10" s="108" t="s">
        <v>26</v>
      </c>
      <c r="B10" s="141">
        <f>Degerlendirme!C6/2</f>
        <v>10</v>
      </c>
      <c r="C10" s="141">
        <f>COUNTIF(Notlar!G3:G502,"&gt;=" &amp;B10)</f>
        <v>87</v>
      </c>
      <c r="D10" s="149">
        <f>(C10/B2*100)</f>
        <v>88.775510204081627</v>
      </c>
      <c r="E10" s="108" t="s">
        <v>26</v>
      </c>
      <c r="F10" s="141">
        <f>Degerlendirme!C17/2</f>
        <v>10</v>
      </c>
      <c r="G10" s="141">
        <f>COUNTIF(Notlar!R3:R502,"&gt;=" &amp;F10)</f>
        <v>75</v>
      </c>
      <c r="H10" s="149">
        <f>(G10/B3*100)</f>
        <v>76.530612244897952</v>
      </c>
      <c r="I10" s="108" t="s">
        <v>26</v>
      </c>
      <c r="J10" s="141">
        <f>Degerlendirme!C28/2</f>
        <v>10</v>
      </c>
      <c r="K10" s="141">
        <f>COUNTIF(Notlar!AC3:AC502,"&gt;=" &amp;J10)</f>
        <v>6</v>
      </c>
      <c r="L10" s="149">
        <f>(K10/B4*100)</f>
        <v>75</v>
      </c>
    </row>
    <row r="11" spans="1:15" x14ac:dyDescent="0.25">
      <c r="A11" s="108" t="s">
        <v>27</v>
      </c>
      <c r="B11" s="141">
        <f>Degerlendirme!C7/2</f>
        <v>10</v>
      </c>
      <c r="C11" s="141">
        <f>COUNTIF(Notlar!H3:H502,"&gt;=" &amp;B11)</f>
        <v>85</v>
      </c>
      <c r="D11" s="149">
        <f>(C11/B2*100)</f>
        <v>86.734693877551024</v>
      </c>
      <c r="E11" s="108" t="s">
        <v>27</v>
      </c>
      <c r="F11" s="141">
        <f>Degerlendirme!C18/2</f>
        <v>10</v>
      </c>
      <c r="G11" s="141">
        <f>COUNTIF(Notlar!S3:S502,"&gt;=" &amp;F11)</f>
        <v>82</v>
      </c>
      <c r="H11" s="149">
        <f>(G11/B3*100)</f>
        <v>83.673469387755105</v>
      </c>
      <c r="I11" s="108" t="s">
        <v>27</v>
      </c>
      <c r="J11" s="141">
        <f>Degerlendirme!C29/2</f>
        <v>10</v>
      </c>
      <c r="K11" s="141">
        <f>COUNTIF(Notlar!AD3:AD502,"&gt;=" &amp;J11)</f>
        <v>6</v>
      </c>
      <c r="L11" s="149">
        <f>(K11/B4*100)</f>
        <v>75</v>
      </c>
    </row>
    <row r="12" spans="1:15" x14ac:dyDescent="0.25">
      <c r="A12" s="108" t="s">
        <v>28</v>
      </c>
      <c r="B12" s="141">
        <f>Degerlendirme!C8/2</f>
        <v>10</v>
      </c>
      <c r="C12" s="141">
        <f>COUNTIF(Notlar!I3:I502,"&gt;=" &amp;B12)</f>
        <v>75</v>
      </c>
      <c r="D12" s="149">
        <f>(C12/B2*100)</f>
        <v>76.530612244897952</v>
      </c>
      <c r="E12" s="108" t="s">
        <v>28</v>
      </c>
      <c r="F12" s="141">
        <f>Degerlendirme!C19/2</f>
        <v>10</v>
      </c>
      <c r="G12" s="141">
        <f>COUNTIF(Notlar!T3:T502,"&gt;=" &amp;F12)</f>
        <v>85</v>
      </c>
      <c r="H12" s="149">
        <f>(G12/B3*100)</f>
        <v>86.734693877551024</v>
      </c>
      <c r="I12" s="108" t="s">
        <v>28</v>
      </c>
      <c r="J12" s="141">
        <f>Degerlendirme!C30/2</f>
        <v>10</v>
      </c>
      <c r="K12" s="141">
        <f>COUNTIF(Notlar!AE3:AE502,"&gt;=" &amp;J12)</f>
        <v>6</v>
      </c>
      <c r="L12" s="149">
        <f>(K12/B4*100)</f>
        <v>75</v>
      </c>
    </row>
    <row r="13" spans="1:15" x14ac:dyDescent="0.25">
      <c r="A13" s="108" t="s">
        <v>29</v>
      </c>
      <c r="B13" s="141">
        <f>Degerlendirme!C9/2</f>
        <v>0</v>
      </c>
      <c r="C13" s="141">
        <f>COUNTIF(Notlar!J3:J502,"&gt;=" &amp;B13)</f>
        <v>0</v>
      </c>
      <c r="D13" s="149">
        <f>(C13/B2*100)</f>
        <v>0</v>
      </c>
      <c r="E13" s="108" t="s">
        <v>29</v>
      </c>
      <c r="F13" s="141">
        <f>Degerlendirme!C20/2</f>
        <v>0</v>
      </c>
      <c r="G13" s="141">
        <f>COUNTIF(Notlar!U3:U502,"&gt;=" &amp;F13)</f>
        <v>0</v>
      </c>
      <c r="H13" s="149">
        <f>(G13/B3*100)</f>
        <v>0</v>
      </c>
      <c r="I13" s="108" t="s">
        <v>29</v>
      </c>
      <c r="J13" s="141">
        <f>Degerlendirme!C31/2</f>
        <v>0</v>
      </c>
      <c r="K13" s="141">
        <f>COUNTIF(Notlar!AF3:AF502,"&gt;=" &amp;J13)</f>
        <v>0</v>
      </c>
      <c r="L13" s="149">
        <f>(K13/B4*100)</f>
        <v>0</v>
      </c>
    </row>
    <row r="14" spans="1:15" x14ac:dyDescent="0.25">
      <c r="A14" s="108" t="s">
        <v>30</v>
      </c>
      <c r="B14" s="141">
        <f>Degerlendirme!C10/2</f>
        <v>0</v>
      </c>
      <c r="C14" s="141">
        <f>COUNTIF(Notlar!K3:K502,"&gt;=" &amp;B14)</f>
        <v>0</v>
      </c>
      <c r="D14" s="149">
        <f>(C14/B2*100)</f>
        <v>0</v>
      </c>
      <c r="E14" s="108" t="s">
        <v>30</v>
      </c>
      <c r="F14" s="141">
        <f>Degerlendirme!C21/2</f>
        <v>0</v>
      </c>
      <c r="G14" s="141">
        <f>COUNTIF(Notlar!V3:V502,"&gt;=" &amp;F14)</f>
        <v>0</v>
      </c>
      <c r="H14" s="149">
        <f>(G14/B3*100)</f>
        <v>0</v>
      </c>
      <c r="I14" s="108" t="s">
        <v>30</v>
      </c>
      <c r="J14" s="141">
        <f>Degerlendirme!C32/2</f>
        <v>0</v>
      </c>
      <c r="K14" s="141">
        <f>COUNTIF(Notlar!AG3:AG502,"&gt;=" &amp;J14)</f>
        <v>0</v>
      </c>
      <c r="L14" s="149">
        <f>(K14/B4*100)</f>
        <v>0</v>
      </c>
    </row>
    <row r="15" spans="1:15" x14ac:dyDescent="0.25">
      <c r="A15" s="108" t="s">
        <v>31</v>
      </c>
      <c r="B15" s="141">
        <f>Degerlendirme!C11/2</f>
        <v>0</v>
      </c>
      <c r="C15" s="141">
        <f>COUNTIF(Notlar!L3:L502,"&gt;=" &amp;B15)</f>
        <v>0</v>
      </c>
      <c r="D15" s="149">
        <f>(C15/B2*100)</f>
        <v>0</v>
      </c>
      <c r="E15" s="108" t="s">
        <v>31</v>
      </c>
      <c r="F15" s="141">
        <f>Degerlendirme!C22/2</f>
        <v>0</v>
      </c>
      <c r="G15" s="141">
        <f>COUNTIF(Notlar!W3:W502,"&gt;=" &amp;F15)</f>
        <v>0</v>
      </c>
      <c r="H15" s="149">
        <f>(G15/B3*100)</f>
        <v>0</v>
      </c>
      <c r="I15" s="108" t="s">
        <v>31</v>
      </c>
      <c r="J15" s="141">
        <f>Degerlendirme!C33/2</f>
        <v>0</v>
      </c>
      <c r="K15" s="141">
        <f>COUNTIF(Notlar!AH3:AH502,"&gt;=" &amp;J15)</f>
        <v>0</v>
      </c>
      <c r="L15" s="149">
        <f>(K15/B4*100)</f>
        <v>0</v>
      </c>
    </row>
    <row r="16" spans="1:15" x14ac:dyDescent="0.25">
      <c r="A16" s="108" t="s">
        <v>32</v>
      </c>
      <c r="B16" s="141">
        <f>Degerlendirme!C12/2</f>
        <v>0</v>
      </c>
      <c r="C16" s="141">
        <f>COUNTIF(Notlar!M3:M502,"&gt;=" &amp;B16)</f>
        <v>0</v>
      </c>
      <c r="D16" s="149">
        <f>(C16/B2*100)</f>
        <v>0</v>
      </c>
      <c r="E16" s="108" t="s">
        <v>32</v>
      </c>
      <c r="F16" s="141">
        <f>Degerlendirme!C23/2</f>
        <v>0</v>
      </c>
      <c r="G16" s="141">
        <f>COUNTIF(Notlar!X3:X502,"&gt;=" &amp;F16)</f>
        <v>0</v>
      </c>
      <c r="H16" s="149">
        <f>(G16/B3*100)</f>
        <v>0</v>
      </c>
      <c r="I16" s="108" t="s">
        <v>32</v>
      </c>
      <c r="J16" s="141">
        <f>Degerlendirme!C34/2</f>
        <v>0</v>
      </c>
      <c r="K16" s="141">
        <f>COUNTIF(Notlar!AI3:AI502,"&gt;=" &amp;J16)</f>
        <v>0</v>
      </c>
      <c r="L16" s="149">
        <f>(K16/B4*100)</f>
        <v>0</v>
      </c>
    </row>
    <row r="17" spans="1:12" ht="15.75" thickBot="1" x14ac:dyDescent="0.3">
      <c r="A17" s="109" t="s">
        <v>33</v>
      </c>
      <c r="B17" s="145">
        <f>Degerlendirme!C13/2</f>
        <v>0</v>
      </c>
      <c r="C17" s="145">
        <f>COUNTIF(Notlar!N3:N502,"&gt;=" &amp;B17)</f>
        <v>0</v>
      </c>
      <c r="D17" s="232">
        <f>(C17/B2*100)</f>
        <v>0</v>
      </c>
      <c r="E17" s="109" t="s">
        <v>33</v>
      </c>
      <c r="F17" s="145">
        <f>Degerlendirme!C24/2</f>
        <v>0</v>
      </c>
      <c r="G17" s="145">
        <f>COUNTIF(Notlar!Y3:Y502,"&gt;=" &amp;F17)</f>
        <v>0</v>
      </c>
      <c r="H17" s="232">
        <f>(G17/B3*100)</f>
        <v>0</v>
      </c>
      <c r="I17" s="109" t="s">
        <v>33</v>
      </c>
      <c r="J17" s="145">
        <f>Degerlendirme!C35/2</f>
        <v>0</v>
      </c>
      <c r="K17" s="145">
        <f>COUNTIF(Notlar!AJ3:AJ502,"&gt;=" &amp;J17)</f>
        <v>0</v>
      </c>
      <c r="L17" s="232">
        <f>(K17/B4*100)</f>
        <v>0</v>
      </c>
    </row>
  </sheetData>
  <sheetProtection algorithmName="SHA-512" hashValue="GDuWi/PNZyTGEWviZ+8NST9KiNAVxkp/g44NtfjC0CJRTLfs1gwDJqsVox5hTbifWRGcGEpJ57WwYwalbx7NYA==" saltValue="yuReOFF7w4MGk5UGRkcFVA==" spinCount="100000" sheet="1" objects="1"/>
  <mergeCells count="3">
    <mergeCell ref="A6:D6"/>
    <mergeCell ref="E6:H6"/>
    <mergeCell ref="I6:L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DC9D9-88F3-4C9D-A360-7E103E7A8A59}">
  <dimension ref="A1:G16"/>
  <sheetViews>
    <sheetView tabSelected="1" zoomScale="85" zoomScaleNormal="85" workbookViewId="0">
      <selection activeCell="K6" sqref="K6"/>
    </sheetView>
  </sheetViews>
  <sheetFormatPr defaultRowHeight="15" x14ac:dyDescent="0.25"/>
  <cols>
    <col min="2" max="2" width="50.85546875" customWidth="1"/>
    <col min="4" max="4" width="3" customWidth="1"/>
    <col min="6" max="6" width="52.5703125" customWidth="1"/>
  </cols>
  <sheetData>
    <row r="1" spans="1:7" ht="48.75" customHeight="1" thickBot="1" x14ac:dyDescent="0.35">
      <c r="A1" s="303" t="s">
        <v>280</v>
      </c>
      <c r="B1" s="304"/>
      <c r="C1" s="305"/>
      <c r="D1" s="148"/>
      <c r="E1" s="303" t="s">
        <v>279</v>
      </c>
      <c r="F1" s="304"/>
      <c r="G1" s="305"/>
    </row>
    <row r="2" spans="1:7" ht="48.75" customHeight="1" x14ac:dyDescent="0.25">
      <c r="A2" s="231" t="s">
        <v>255</v>
      </c>
      <c r="B2" s="227" t="str">
        <f>DersMatris!C$2</f>
        <v>Matematik, fen bilimleri ve ilgili mühendislik disiplinleriyle ilgili sağlam bir bilgi birikimi; bu alanlardaki teorik ve pratik bilgileri başarıyla kullanabilme yeteneği.</v>
      </c>
      <c r="C2" s="228">
        <f>OBS!AE2</f>
        <v>0.45423841810560561</v>
      </c>
      <c r="D2" s="146"/>
      <c r="E2" s="226" t="str">
        <f>DersMatris!A3</f>
        <v>ÖÇ1</v>
      </c>
      <c r="F2" s="227" t="str">
        <f>DersMatris!B3</f>
        <v>Mantıksal programlamanın temel kavramlarını tanımlayabilmek ve uygulayabilmek</v>
      </c>
      <c r="G2" s="228">
        <f>OBS!AE24</f>
        <v>0.42114361702127656</v>
      </c>
    </row>
    <row r="3" spans="1:7" ht="48.75" customHeight="1" x14ac:dyDescent="0.25">
      <c r="A3" s="229" t="s">
        <v>256</v>
      </c>
      <c r="B3" s="147" t="str">
        <f>DersMatris!D$2</f>
        <v xml:space="preserve">Zorlu mühendislik sorunlarını, temel bilim, matematik ve mühendislik bilgilerini kullanarak tanımlama, formüle etme ve analiz etme yeteneği. </v>
      </c>
      <c r="C3" s="222">
        <f>OBS!AE3</f>
        <v>0.65131300403225811</v>
      </c>
      <c r="D3" s="146"/>
      <c r="E3" s="221" t="str">
        <f>DersMatris!A4</f>
        <v>ÖÇ2</v>
      </c>
      <c r="F3" s="147" t="str">
        <f>DersMatris!B4</f>
        <v>Mantıksal programlama çerçevesinde problemleri yorumlayabilmek</v>
      </c>
      <c r="G3" s="228">
        <f>OBS!AE25</f>
        <v>0.71484375000000011</v>
      </c>
    </row>
    <row r="4" spans="1:7" ht="48.75" customHeight="1" x14ac:dyDescent="0.25">
      <c r="A4" s="229" t="s">
        <v>257</v>
      </c>
      <c r="B4" s="147" t="str">
        <f>DersMatris!E$2</f>
        <v>Belirli gereksinimleri karşılamak üzere karmaşık bir sistemi, süreci, cihazı veya ürünü gerçekçi kısıtlar ve koşullar altında tasarlama becerisi; bu amaçla modern tasarım yöntemlerini başarıyla uygulama yeteneği.</v>
      </c>
      <c r="C4" s="222">
        <f>OBS!AE4</f>
        <v>0.57851223776223792</v>
      </c>
      <c r="D4" s="146"/>
      <c r="E4" s="221" t="str">
        <f>DersMatris!A5</f>
        <v>ÖÇ3</v>
      </c>
      <c r="F4" s="147" t="str">
        <f>DersMatris!B5</f>
        <v>Basit algoritmaları ve veri yapılarını doğru mantık programları olarak uygulayabilmek</v>
      </c>
      <c r="G4" s="228">
        <f>OBS!AE26</f>
        <v>0.66145833333333359</v>
      </c>
    </row>
    <row r="5" spans="1:7" ht="48.75" customHeight="1" x14ac:dyDescent="0.25">
      <c r="A5" s="229" t="s">
        <v>258</v>
      </c>
      <c r="B5" s="147" t="str">
        <f>DersMatris!F$2</f>
        <v>Mühendislik uygulamalarında ortaya çıkan karmaşık sorunların analizi, çözümü ve modellenmesi için gereken modern teknik ve araçları seçme ve kullanma yeteneği; etkili bir şekilde bilişim teknolojilerini seçme ve kullanma becerisi.</v>
      </c>
      <c r="C5" s="222">
        <f>OBS!AE5</f>
        <v>0.63372721354166672</v>
      </c>
      <c r="D5" s="146"/>
      <c r="E5" s="221" t="str">
        <f>DersMatris!A6</f>
        <v>ÖÇ4</v>
      </c>
      <c r="F5" s="147" t="str">
        <f>DersMatris!B6</f>
        <v>Mantıksal programlama dilinde program yazabilmek</v>
      </c>
      <c r="G5" s="228">
        <f>OBS!AE27</f>
        <v>0.7313368055555558</v>
      </c>
    </row>
    <row r="6" spans="1:7" ht="48.75" customHeight="1" x14ac:dyDescent="0.25">
      <c r="A6" s="229" t="s">
        <v>259</v>
      </c>
      <c r="B6" s="147" t="str">
        <f>DersMatris!G$2</f>
        <v>Karmaşık mühendislik problemlerini incelemek için literatür araştırması, deney tasarlama, deney gerçekleştirme, veri toplama, elde edilen sonuçları analiz etme ve yorumlama dahil olmak üzere araştırma yöntemlerini başarıyla kullanabilme yeteneği.</v>
      </c>
      <c r="C6" s="222">
        <f>OBS!AE6</f>
        <v>0.39230257207049496</v>
      </c>
      <c r="D6" s="146"/>
      <c r="E6" s="221" t="str">
        <f>DersMatris!A7</f>
        <v>ÖÇ5</v>
      </c>
      <c r="F6" s="147" t="str">
        <f>DersMatris!B7</f>
        <v>Basit kombinasyonel problemleri ve doğal dil işlemeyi çözebilmek</v>
      </c>
      <c r="G6" s="228">
        <f>OBS!AE28</f>
        <v>0.35964912280701744</v>
      </c>
    </row>
    <row r="7" spans="1:7" ht="48.75" customHeight="1" x14ac:dyDescent="0.25">
      <c r="A7" s="229" t="s">
        <v>260</v>
      </c>
      <c r="B7" s="147" t="str">
        <f>DersMatris!H$2</f>
        <v>Mühendislik uygulamalarının topluma, sağlık, güvenlik, ekonomi, sürdürülebilirlik ve çevre üzerindeki etkileri konusundaki bilgi; mühendislik çözümlerinin hukuki sonuçlarına dair farkındalık.</v>
      </c>
      <c r="C7" s="222">
        <f>OBS!AE7</f>
        <v>0.14605034722222224</v>
      </c>
      <c r="D7" s="146"/>
      <c r="E7" s="221" t="str">
        <f>DersMatris!A8</f>
        <v>ÖÇ6</v>
      </c>
      <c r="F7" s="147" t="str">
        <f>DersMatris!B8</f>
        <v xml:space="preserve"> Mantıksal programlama ile diğer programlama paradigmaları arasındaki farkı açıklayabilmek</v>
      </c>
      <c r="G7" s="228">
        <f>OBS!AE29</f>
        <v>0.71809895833333337</v>
      </c>
    </row>
    <row r="8" spans="1:7" ht="48.75" customHeight="1" x14ac:dyDescent="0.25">
      <c r="A8" s="229" t="s">
        <v>261</v>
      </c>
      <c r="B8" s="147" t="str">
        <f>DersMatris!I$2</f>
        <v>Mühendislik etik ilkelerine uygun davranabilme, etik sorumlulukları anlama; herhangi bir alanda ayrımcılık yapmamak, tarafsızlık ilkesine uymak ve çeşitliliği kapsayıcı bir şekilde ele almak konularındaki farkındalık.</v>
      </c>
      <c r="C8" s="222">
        <f>OBS!AE8</f>
        <v>0.14496527777777793</v>
      </c>
      <c r="D8" s="146"/>
      <c r="E8" s="221" t="str">
        <f>DersMatris!A9</f>
        <v>ÖÇ7</v>
      </c>
      <c r="F8" s="147" t="str">
        <f>DersMatris!B9</f>
        <v>Prolog programlama dillerinde programlama yapabilme</v>
      </c>
      <c r="G8" s="228">
        <f>OBS!AE30</f>
        <v>0.74066840277777779</v>
      </c>
    </row>
    <row r="9" spans="1:7" ht="48.75" customHeight="1" thickBot="1" x14ac:dyDescent="0.3">
      <c r="A9" s="229" t="s">
        <v>262</v>
      </c>
      <c r="B9" s="147" t="str">
        <f>DersMatris!J$2</f>
        <v>Disiplin içi ve çok disiplinli takımlarda gerek takım üyesi gerekse takım lideri olarak etkili bir şekilde çalışabilme yeteneği.</v>
      </c>
      <c r="C9" s="222">
        <f>OBS!AE9</f>
        <v>0.19285714285714275</v>
      </c>
      <c r="D9" s="146"/>
      <c r="E9" s="223" t="str">
        <f>DersMatris!A10</f>
        <v>ÖÇ8</v>
      </c>
      <c r="F9" s="224" t="str">
        <f>DersMatris!B10</f>
        <v>Program geliştirme süreci boyunca sistem programlarının fonksiyonlarını ve aralarındaki etkileşimlerini açıklayabilme.</v>
      </c>
      <c r="G9" s="228">
        <f>OBS!AE31</f>
        <v>0.73828125</v>
      </c>
    </row>
    <row r="10" spans="1:7" ht="48.75" customHeight="1" x14ac:dyDescent="0.25">
      <c r="A10" s="229" t="s">
        <v>263</v>
      </c>
      <c r="B10" s="147" t="str">
        <f>DersMatris!K$2</f>
        <v>Hedef kitlenin çeşitli farklılıklarını dikkate alarak, teknik konularda sözlü ve yazılı etkin iletişim kurabilme yeteneği.</v>
      </c>
      <c r="C10" s="222">
        <f>OBS!AE10</f>
        <v>0.3303160430839</v>
      </c>
      <c r="D10" s="146"/>
      <c r="E10" s="219"/>
      <c r="F10" s="219"/>
      <c r="G10" s="220"/>
    </row>
    <row r="11" spans="1:7" ht="48.75" customHeight="1" x14ac:dyDescent="0.25">
      <c r="A11" s="229" t="s">
        <v>264</v>
      </c>
      <c r="B11" s="147" t="str">
        <f>DersMatris!L$2</f>
        <v>İş dünyasındaki pratiklere dair proje yönetimi, risk yönetimi, değişiklik yönetimi ve ekonomik yapılabilirlik analizi gibi konularda bilgi sahibi olma; ayrıca girişimcilik, yenilikçilik ve sürdürülebilir kalkınma konularında farkındalık.</v>
      </c>
      <c r="C11" s="222">
        <f>OBS!AE11</f>
        <v>0.26578699448529414</v>
      </c>
      <c r="D11" s="146"/>
      <c r="E11" s="219"/>
      <c r="F11" s="219"/>
      <c r="G11" s="220"/>
    </row>
    <row r="12" spans="1:7" ht="48.75" customHeight="1" x14ac:dyDescent="0.25">
      <c r="A12" s="229" t="s">
        <v>265</v>
      </c>
      <c r="B12" s="147" t="str">
        <f>DersMatris!M$2</f>
        <v>Yeni ve gelişen teknolojilere adapte olabilme ve teknolojik değişimlere karşı sorgulayıcı düşünme yeteneğini içeren bağımsız ve sürekli öğrenme becerisi.</v>
      </c>
      <c r="C12" s="222">
        <f>OBS!AE12</f>
        <v>0.54262294247066511</v>
      </c>
      <c r="D12" s="146"/>
      <c r="E12" s="219"/>
      <c r="F12" s="219"/>
      <c r="G12" s="220"/>
    </row>
    <row r="13" spans="1:7" ht="48.75" customHeight="1" x14ac:dyDescent="0.25">
      <c r="A13" s="229" t="s">
        <v>275</v>
      </c>
      <c r="B13" s="147">
        <f>DersMatris!N$2</f>
        <v>0</v>
      </c>
      <c r="C13" s="222">
        <f>OBS!AE13</f>
        <v>0</v>
      </c>
    </row>
    <row r="14" spans="1:7" ht="48.75" customHeight="1" x14ac:dyDescent="0.25">
      <c r="A14" s="229" t="s">
        <v>276</v>
      </c>
      <c r="B14" s="147">
        <f>DersMatris!O$2</f>
        <v>0</v>
      </c>
      <c r="C14" s="222">
        <f>OBS!AE14</f>
        <v>0</v>
      </c>
    </row>
    <row r="15" spans="1:7" ht="48.75" customHeight="1" x14ac:dyDescent="0.25">
      <c r="A15" s="229" t="s">
        <v>277</v>
      </c>
      <c r="B15" s="147">
        <f>DersMatris!P$2</f>
        <v>0</v>
      </c>
      <c r="C15" s="222">
        <f>OBS!AE15</f>
        <v>0</v>
      </c>
    </row>
    <row r="16" spans="1:7" ht="48.75" customHeight="1" thickBot="1" x14ac:dyDescent="0.3">
      <c r="A16" s="230" t="s">
        <v>278</v>
      </c>
      <c r="B16" s="224">
        <f>DersMatris!Q$2</f>
        <v>0</v>
      </c>
      <c r="C16" s="225">
        <f>OBS!AE16</f>
        <v>0</v>
      </c>
    </row>
  </sheetData>
  <sheetProtection algorithmName="SHA-512" hashValue="IAqUnlGbPYW3eFgVE7ywkQ6/gHgmqH0fatfAVt2dWZSZBA7//jaZ97fKyc/QMv4q1lvwMbM3TLQRzikENPifXw==" saltValue="5Rk2N+lyQSLOl9aWYQCJAQ==" spinCount="100000" sheet="1" objects="1" scenarios="1"/>
  <mergeCells count="2">
    <mergeCell ref="A1:C1"/>
    <mergeCell ref="E1:G1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8</vt:i4>
      </vt:variant>
      <vt:variant>
        <vt:lpstr>Adlandırılmış Aralıklar</vt:lpstr>
      </vt:variant>
      <vt:variant>
        <vt:i4>33</vt:i4>
      </vt:variant>
    </vt:vector>
  </HeadingPairs>
  <TitlesOfParts>
    <vt:vector size="41" baseType="lpstr">
      <vt:lpstr>DersMatris</vt:lpstr>
      <vt:lpstr>Degerlendirme</vt:lpstr>
      <vt:lpstr>Notlar</vt:lpstr>
      <vt:lpstr>DersMatris_Degerlendirme</vt:lpstr>
      <vt:lpstr>NotlarYuzdelikBasari</vt:lpstr>
      <vt:lpstr>OBS</vt:lpstr>
      <vt:lpstr>Sorunun Doğru Cevaplanma Oranı</vt:lpstr>
      <vt:lpstr>SOnuc</vt:lpstr>
      <vt:lpstr>b_s1</vt:lpstr>
      <vt:lpstr>b_s10</vt:lpstr>
      <vt:lpstr>b_s2</vt:lpstr>
      <vt:lpstr>b_s3</vt:lpstr>
      <vt:lpstr>b_s4</vt:lpstr>
      <vt:lpstr>b_s5</vt:lpstr>
      <vt:lpstr>b_s6</vt:lpstr>
      <vt:lpstr>b_s7</vt:lpstr>
      <vt:lpstr>b_s8</vt:lpstr>
      <vt:lpstr>b_s9</vt:lpstr>
      <vt:lpstr>b_top</vt:lpstr>
      <vt:lpstr>f_s1</vt:lpstr>
      <vt:lpstr>f_s10</vt:lpstr>
      <vt:lpstr>f_s2</vt:lpstr>
      <vt:lpstr>f_s3</vt:lpstr>
      <vt:lpstr>f_s4</vt:lpstr>
      <vt:lpstr>f_s5</vt:lpstr>
      <vt:lpstr>f_s6</vt:lpstr>
      <vt:lpstr>f_s7</vt:lpstr>
      <vt:lpstr>f_s8</vt:lpstr>
      <vt:lpstr>f_s9</vt:lpstr>
      <vt:lpstr>f_top</vt:lpstr>
      <vt:lpstr>v_s1</vt:lpstr>
      <vt:lpstr>v_s10</vt:lpstr>
      <vt:lpstr>v_s2</vt:lpstr>
      <vt:lpstr>v_s3</vt:lpstr>
      <vt:lpstr>v_s4</vt:lpstr>
      <vt:lpstr>v_s5</vt:lpstr>
      <vt:lpstr>v_s6</vt:lpstr>
      <vt:lpstr>v_s7</vt:lpstr>
      <vt:lpstr>v_s8</vt:lpstr>
      <vt:lpstr>v_s9</vt:lpstr>
      <vt:lpstr>v_top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Burcin</dc:creator>
  <cp:lastModifiedBy>MUSTAFA TAŞCI</cp:lastModifiedBy>
  <dcterms:created xsi:type="dcterms:W3CDTF">2024-03-31T14:47:47Z</dcterms:created>
  <dcterms:modified xsi:type="dcterms:W3CDTF">2026-03-23T11:26:38Z</dcterms:modified>
</cp:coreProperties>
</file>